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90" yWindow="315" windowWidth="9375" windowHeight="8700" tabRatio="918" activeTab="2"/>
  </bookViews>
  <sheets>
    <sheet name="Sheet1" sheetId="1" r:id="rId1"/>
    <sheet name="-51-" sheetId="2" r:id="rId2"/>
    <sheet name="-52-" sheetId="3" r:id="rId3"/>
    <sheet name="-53-" sheetId="4" r:id="rId4"/>
    <sheet name="-54-" sheetId="5" r:id="rId5"/>
    <sheet name="-55-" sheetId="6" r:id="rId6"/>
    <sheet name="-56-" sheetId="7" r:id="rId7"/>
    <sheet name="-57-" sheetId="8" r:id="rId8"/>
    <sheet name="-58-" sheetId="9" r:id="rId9"/>
    <sheet name="-59-" sheetId="10" r:id="rId10"/>
    <sheet name="-60-" sheetId="11" r:id="rId11"/>
    <sheet name="-61-" sheetId="12" r:id="rId12"/>
    <sheet name="-62-" sheetId="13" r:id="rId13"/>
    <sheet name="-63-" sheetId="14" r:id="rId14"/>
    <sheet name="-64-" sheetId="15" r:id="rId15"/>
    <sheet name="-65-" sheetId="16" r:id="rId16"/>
    <sheet name="-66-" sheetId="17" r:id="rId17"/>
    <sheet name="-67-" sheetId="18" r:id="rId18"/>
    <sheet name="-68-" sheetId="19" r:id="rId19"/>
    <sheet name="-69-" sheetId="20" r:id="rId20"/>
    <sheet name="-70-" sheetId="21" r:id="rId21"/>
    <sheet name="-71-" sheetId="22" r:id="rId22"/>
  </sheets>
  <definedNames>
    <definedName name="_xlnm.Print_Area" localSheetId="1">'-51-'!$C$1:$O$26</definedName>
    <definedName name="_xlnm.Print_Area" localSheetId="2">'-52-'!$C$1:$P$65</definedName>
    <definedName name="_xlnm.Print_Area" localSheetId="3">'-53-'!$A$1:$G$58</definedName>
    <definedName name="_xlnm.Print_Area" localSheetId="4">'-54-'!$A$1:$AG$37</definedName>
    <definedName name="_xlnm.Print_Area" localSheetId="5">'-55-'!$A$1:$AG$37</definedName>
    <definedName name="_xlnm.Print_Area" localSheetId="6">'-56-'!$A$1:$AC$36</definedName>
    <definedName name="_xlnm.Print_Area" localSheetId="7">'-57-'!$A$1:$AC$37</definedName>
    <definedName name="_xlnm.Print_Area" localSheetId="8">'-58-'!$A$1:$X$23</definedName>
    <definedName name="_xlnm.Print_Area" localSheetId="9">'-59-'!$A$1:$S$24</definedName>
    <definedName name="_xlnm.Print_Area" localSheetId="10">'-60-'!$A$1:$AA$37</definedName>
    <definedName name="_xlnm.Print_Area" localSheetId="13">'-63-'!$A$1:$AA$25</definedName>
    <definedName name="_xlnm.Print_Area" localSheetId="14">'-64-'!$A$1:$AB$37</definedName>
    <definedName name="_xlnm.Print_Area" localSheetId="15">'-65-'!$A$1:$AB$37</definedName>
    <definedName name="_xlnm.Print_Area" localSheetId="17">'-67-'!$A$1:$AA$25</definedName>
    <definedName name="_xlnm.Print_Area" localSheetId="18">'-68-'!$A$1:$AB$37</definedName>
    <definedName name="_xlnm.Print_Area" localSheetId="19">'-69-'!$A$1:$AB$37</definedName>
    <definedName name="_xlnm.Print_Area" localSheetId="20">'-70-'!$A$1:$Q$64</definedName>
    <definedName name="_xlnm.Print_Area" localSheetId="21">'-71-'!$B$1:$H$58</definedName>
    <definedName name="_xlnm.Print_Area" localSheetId="0">'Sheet1'!$A$1:$I$24</definedName>
    <definedName name="_xlnm.Print_Titles" localSheetId="4">'-54-'!$2:$8</definedName>
    <definedName name="_xlnm.Print_Titles" localSheetId="6">'-56-'!$2:$8</definedName>
    <definedName name="_xlnm.Print_Titles" localSheetId="7">'-57-'!$1:$6</definedName>
  </definedNames>
  <calcPr fullCalcOnLoad="1"/>
</workbook>
</file>

<file path=xl/comments16.xml><?xml version="1.0" encoding="utf-8"?>
<comments xmlns="http://schemas.openxmlformats.org/spreadsheetml/2006/main">
  <authors>
    <author>鹿児島県</author>
  </authors>
  <commentList>
    <comment ref="Z14" authorId="0">
      <text>
        <r>
          <rPr>
            <b/>
            <sz val="9"/>
            <rFont val="ＭＳ Ｐゴシック"/>
            <family val="3"/>
          </rPr>
          <t>鹿児島県:</t>
        </r>
        <r>
          <rPr>
            <sz val="9"/>
            <rFont val="ＭＳ Ｐゴシック"/>
            <family val="3"/>
          </rPr>
          <t xml:space="preserve">
0.3に修正</t>
        </r>
      </text>
    </comment>
  </commentList>
</comments>
</file>

<file path=xl/comments5.xml><?xml version="1.0" encoding="utf-8"?>
<comments xmlns="http://schemas.openxmlformats.org/spreadsheetml/2006/main">
  <authors>
    <author>NOTE20XXXX</author>
  </authors>
  <commentList>
    <comment ref="S33" authorId="0">
      <text>
        <r>
          <rPr>
            <b/>
            <sz val="9"/>
            <rFont val="ＭＳ Ｐゴシック"/>
            <family val="3"/>
          </rPr>
          <t>「子宮頸がん細胞診」の検査人員
32人が未実施となっており，未実施者が多い。</t>
        </r>
      </text>
    </comment>
  </commentList>
</comments>
</file>

<file path=xl/sharedStrings.xml><?xml version="1.0" encoding="utf-8"?>
<sst xmlns="http://schemas.openxmlformats.org/spreadsheetml/2006/main" count="1558" uniqueCount="430">
  <si>
    <t>２　乳幼児健康診査</t>
  </si>
  <si>
    <t>　発　　　　　育　　　　　不　　　　　良</t>
  </si>
  <si>
    <t>判定区分（実人員）</t>
  </si>
  <si>
    <t>数</t>
  </si>
  <si>
    <t>率</t>
  </si>
  <si>
    <t>体重</t>
  </si>
  <si>
    <t>身長</t>
  </si>
  <si>
    <t>要指導</t>
  </si>
  <si>
    <t>要観察</t>
  </si>
  <si>
    <t>要精密</t>
  </si>
  <si>
    <t>要医療</t>
  </si>
  <si>
    <t>合計</t>
  </si>
  <si>
    <t>計</t>
  </si>
  <si>
    <t>指宿</t>
  </si>
  <si>
    <t>加世田</t>
  </si>
  <si>
    <t>伊集院</t>
  </si>
  <si>
    <t>出水</t>
  </si>
  <si>
    <t>大口</t>
  </si>
  <si>
    <t>志布志</t>
  </si>
  <si>
    <t>鹿屋</t>
  </si>
  <si>
    <t>西之表</t>
  </si>
  <si>
    <t>屋久島</t>
  </si>
  <si>
    <t>名瀬</t>
  </si>
  <si>
    <t>徳之島</t>
  </si>
  <si>
    <t>保健所名</t>
  </si>
  <si>
    <t>対象者数</t>
  </si>
  <si>
    <t>川薩</t>
  </si>
  <si>
    <t>姶良</t>
  </si>
  <si>
    <t>未定頸</t>
  </si>
  <si>
    <t>斜頸</t>
  </si>
  <si>
    <t>口腔</t>
  </si>
  <si>
    <t>心雑音</t>
  </si>
  <si>
    <t>湿疹</t>
  </si>
  <si>
    <t>筋緊張</t>
  </si>
  <si>
    <t>注）　疾病区分欄の下段には，要精密・要医療の者の数を示す。</t>
  </si>
  <si>
    <t>体重増加不良</t>
  </si>
  <si>
    <t>眼疾病（疑）</t>
  </si>
  <si>
    <t>その他の胸部疾患</t>
  </si>
  <si>
    <t>その他の腹部疾患</t>
  </si>
  <si>
    <t>アトピー性皮膚炎</t>
  </si>
  <si>
    <t>その他の皮膚疾患</t>
  </si>
  <si>
    <t>陰部疾患（疑）</t>
  </si>
  <si>
    <t>股関節開排制限</t>
  </si>
  <si>
    <t>その他の四肢疾患</t>
  </si>
  <si>
    <t>神経
発達</t>
  </si>
  <si>
    <t>その他の異常</t>
  </si>
  <si>
    <t>川薩</t>
  </si>
  <si>
    <t>人</t>
  </si>
  <si>
    <t>％</t>
  </si>
  <si>
    <t>指宿市</t>
  </si>
  <si>
    <t>小　　計</t>
  </si>
  <si>
    <t>枕崎市</t>
  </si>
  <si>
    <t>阿久根市</t>
  </si>
  <si>
    <t>長島町</t>
  </si>
  <si>
    <t>鹿屋市</t>
  </si>
  <si>
    <t>垂水市</t>
  </si>
  <si>
    <t>東串良町</t>
  </si>
  <si>
    <t>西之表市</t>
  </si>
  <si>
    <t>中種子町</t>
  </si>
  <si>
    <t>南種子町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</si>
  <si>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</si>
  <si>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</si>
  <si>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</si>
  <si>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</si>
  <si>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</si>
  <si>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</si>
  <si>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</si>
  <si>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</si>
  <si>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</si>
  <si>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</si>
  <si>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</si>
  <si>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 xml:space="preserve">   　③ 市町村別３～４か月児健康診査</t>
  </si>
  <si>
    <t>保健所別</t>
  </si>
  <si>
    <t>市町村名</t>
  </si>
  <si>
    <t>受　診</t>
  </si>
  <si>
    <t>発育不良</t>
  </si>
  <si>
    <t>判定区分（実人数）</t>
  </si>
  <si>
    <t>受診数</t>
  </si>
  <si>
    <t>受診率</t>
  </si>
  <si>
    <t>体重</t>
  </si>
  <si>
    <t>身長</t>
  </si>
  <si>
    <t>要指導</t>
  </si>
  <si>
    <t>要観察</t>
  </si>
  <si>
    <t>要精密</t>
  </si>
  <si>
    <t>要医療</t>
  </si>
  <si>
    <t>合計</t>
  </si>
  <si>
    <t>計測値
＜３P</t>
  </si>
  <si>
    <t>率</t>
  </si>
  <si>
    <t>計測値＜３P</t>
  </si>
  <si>
    <t>加世田</t>
  </si>
  <si>
    <t>南さつま市</t>
  </si>
  <si>
    <t>伊集院</t>
  </si>
  <si>
    <t>日置市</t>
  </si>
  <si>
    <t>いちき串木野市</t>
  </si>
  <si>
    <t>川　薩</t>
  </si>
  <si>
    <t>薩摩川内市</t>
  </si>
  <si>
    <t>さつま町</t>
  </si>
  <si>
    <t>出　水</t>
  </si>
  <si>
    <t>出水市</t>
  </si>
  <si>
    <t>姶　良</t>
  </si>
  <si>
    <t>霧島市</t>
  </si>
  <si>
    <t>三島村</t>
  </si>
  <si>
    <t>十島村</t>
  </si>
  <si>
    <t>湧水町</t>
  </si>
  <si>
    <t>志布志</t>
  </si>
  <si>
    <t>曽於市</t>
  </si>
  <si>
    <t>志布志市</t>
  </si>
  <si>
    <t>大崎町</t>
  </si>
  <si>
    <t>小　　計</t>
  </si>
  <si>
    <t>鹿　屋</t>
  </si>
  <si>
    <t>錦江町</t>
  </si>
  <si>
    <t>南大隅町</t>
  </si>
  <si>
    <t>肝付町</t>
  </si>
  <si>
    <t>西之表</t>
  </si>
  <si>
    <t>屋久島</t>
  </si>
  <si>
    <t>名　瀬</t>
  </si>
  <si>
    <t>奄美市</t>
  </si>
  <si>
    <t>徳之島</t>
  </si>
  <si>
    <t>　合計</t>
  </si>
  <si>
    <t>妊　　　娠　　　週　　　数　　　別</t>
  </si>
  <si>
    <t>　数</t>
  </si>
  <si>
    <t>　率</t>
  </si>
  <si>
    <t>鹿児島市</t>
  </si>
  <si>
    <t>１　妊娠届出と妊婦健康診査等</t>
  </si>
  <si>
    <t>届出
総数</t>
  </si>
  <si>
    <t>不　詳</t>
  </si>
  <si>
    <t>川　薩</t>
  </si>
  <si>
    <t>区分</t>
  </si>
  <si>
    <t>届出数</t>
  </si>
  <si>
    <t>満11週以内</t>
  </si>
  <si>
    <t>不詳</t>
  </si>
  <si>
    <t>年度</t>
  </si>
  <si>
    <t>　　　　　人</t>
  </si>
  <si>
    <t>昭４５</t>
  </si>
  <si>
    <t>５０</t>
  </si>
  <si>
    <t>５５</t>
  </si>
  <si>
    <t>６０</t>
  </si>
  <si>
    <t>２</t>
  </si>
  <si>
    <t>３</t>
  </si>
  <si>
    <t>４</t>
  </si>
  <si>
    <t>36,5</t>
  </si>
  <si>
    <t>５</t>
  </si>
  <si>
    <t>６</t>
  </si>
  <si>
    <t>７</t>
  </si>
  <si>
    <t>８</t>
  </si>
  <si>
    <t>９</t>
  </si>
  <si>
    <t>１０</t>
  </si>
  <si>
    <t>１１</t>
  </si>
  <si>
    <t>１２</t>
  </si>
  <si>
    <t>　計</t>
  </si>
  <si>
    <t>妊娠届出数</t>
  </si>
  <si>
    <t>受診実人員</t>
  </si>
  <si>
    <t>ＨBs抗原検査</t>
  </si>
  <si>
    <t>異常なし</t>
  </si>
  <si>
    <t>血圧</t>
  </si>
  <si>
    <t>蛋白</t>
  </si>
  <si>
    <t>糖</t>
  </si>
  <si>
    <t>鹿 児 島 市</t>
  </si>
  <si>
    <t>検査人員</t>
  </si>
  <si>
    <t>指宿</t>
  </si>
  <si>
    <t>人</t>
  </si>
  <si>
    <t>川薩</t>
  </si>
  <si>
    <t>出水</t>
  </si>
  <si>
    <t>大口</t>
  </si>
  <si>
    <t>西之表</t>
  </si>
  <si>
    <t>名瀬</t>
  </si>
  <si>
    <t>受診者数</t>
  </si>
  <si>
    <t>　　①　保健所別１歳６か月児健康診査（診断区分）</t>
  </si>
  <si>
    <t>受診</t>
  </si>
  <si>
    <t>尿検査</t>
  </si>
  <si>
    <t>検査数</t>
  </si>
  <si>
    <t>蛋白</t>
  </si>
  <si>
    <t>糖</t>
  </si>
  <si>
    <t>異常数</t>
  </si>
  <si>
    <t>異常率</t>
  </si>
  <si>
    <t>　　　　注）　体重・身長欄のＰ（パーセンタイル）とは，計測値の統計的分布上，小さい側から数えて何％目の値がどのくらいかということを表す統計的表示法である。</t>
  </si>
  <si>
    <t>　　　　注）　判定区分(実人員）の合計は，「要精密(計）の実人員」を合計している。</t>
  </si>
  <si>
    <t>保健所名</t>
  </si>
  <si>
    <t>受診者数</t>
  </si>
  <si>
    <t>頭頸部</t>
  </si>
  <si>
    <t>眼疾患
（疑）</t>
  </si>
  <si>
    <t>難聴(疑)</t>
  </si>
  <si>
    <t>その他耳疾患</t>
  </si>
  <si>
    <t>心雑音</t>
  </si>
  <si>
    <t>その他
胸部異常</t>
  </si>
  <si>
    <t>内・外反足</t>
  </si>
  <si>
    <t>筋緊張</t>
  </si>
  <si>
    <t>　　（注）  （　）内には，鹿児島市を含む。</t>
  </si>
  <si>
    <t>十島村</t>
  </si>
  <si>
    <t>１４</t>
  </si>
  <si>
    <t>１５</t>
  </si>
  <si>
    <t>１６</t>
  </si>
  <si>
    <t>１７</t>
  </si>
  <si>
    <t>１８</t>
  </si>
  <si>
    <t>南九州市</t>
  </si>
  <si>
    <t>屋久島町</t>
  </si>
  <si>
    <t>１９</t>
  </si>
  <si>
    <t>計</t>
  </si>
  <si>
    <t>指宿</t>
  </si>
  <si>
    <t>　　②　保健所別３～４か月児健康診査（疾病区分）</t>
  </si>
  <si>
    <t>１３</t>
  </si>
  <si>
    <t>保健所</t>
  </si>
  <si>
    <t>加世田</t>
  </si>
  <si>
    <t>鹿屋</t>
  </si>
  <si>
    <t>その他</t>
  </si>
  <si>
    <t>　　　　区分
保健所別</t>
  </si>
  <si>
    <t>　満11週以内</t>
  </si>
  <si>
    <t>満12週～
　　満19週</t>
  </si>
  <si>
    <t>満20週～
　　満27週</t>
  </si>
  <si>
    <t>　満28週以上</t>
  </si>
  <si>
    <t>抗原陽性者</t>
  </si>
  <si>
    <t>計測値
&lt;3p</t>
  </si>
  <si>
    <t>3≦
計測値
＜10P</t>
  </si>
  <si>
    <t>保健所名</t>
  </si>
  <si>
    <t>３歳児</t>
  </si>
  <si>
    <t>乳児（３～４か月）</t>
  </si>
  <si>
    <t>１歳６か月児</t>
  </si>
  <si>
    <t>数</t>
  </si>
  <si>
    <t>伊佐市</t>
  </si>
  <si>
    <t>大口</t>
  </si>
  <si>
    <t>既医療</t>
  </si>
  <si>
    <t>湿疹</t>
  </si>
  <si>
    <t>血糖</t>
  </si>
  <si>
    <t>梅毒血清反応検査</t>
  </si>
  <si>
    <t>HCV抗体検査</t>
  </si>
  <si>
    <t>所見あり（延べ人数）</t>
  </si>
  <si>
    <t>貧血</t>
  </si>
  <si>
    <t>浮腫</t>
  </si>
  <si>
    <t>切迫流早産</t>
  </si>
  <si>
    <t>抗体陽性者</t>
  </si>
  <si>
    <t>HIV抗体検査</t>
  </si>
  <si>
    <t>検査実施率</t>
  </si>
  <si>
    <t>糖尿病</t>
  </si>
  <si>
    <t>受診人員（延べ）</t>
  </si>
  <si>
    <t>健康診査の有所見者（延人員）</t>
  </si>
  <si>
    <t>人数</t>
  </si>
  <si>
    <r>
      <t xml:space="preserve">計
</t>
    </r>
    <r>
      <rPr>
        <b/>
        <sz val="8"/>
        <rFont val="ＭＳ Ｐ明朝"/>
        <family val="1"/>
      </rPr>
      <t>（鹿児島市含む）</t>
    </r>
  </si>
  <si>
    <t>20</t>
  </si>
  <si>
    <t>注）　疾病区分欄の上段には，要指導・既医療・要観察の者の数を示す。</t>
  </si>
  <si>
    <t>身　体　的　所　見</t>
  </si>
  <si>
    <t>疾　　　　　病 　　　　　区 　　　　　分 　　　 （延べ人数）　　単位：人</t>
  </si>
  <si>
    <t>＜人数＞</t>
  </si>
  <si>
    <t>＜割合＞</t>
  </si>
  <si>
    <t>疾   　　　　　     病     　　　　　   区   　　　　     分   　　　　    （延べ人数）　　単位：人</t>
  </si>
  <si>
    <t>注）　疾病区分欄の上段には，受診者数に対する要指導・既医療・要観察の者の割合を示す。</t>
  </si>
  <si>
    <t>注）　疾病区分欄の下段には，受診者数に対する要精密・要医療の者の割合を示す。</t>
  </si>
  <si>
    <t>身　体　的　所　見　・　発　達　所　見</t>
  </si>
  <si>
    <t>要医療
要精密</t>
  </si>
  <si>
    <t>判定区分（割合）</t>
  </si>
  <si>
    <t>※検査実施率＝検査人員／受診実人員×100</t>
  </si>
  <si>
    <t>※陽性率＝陽性者／検査人員×100</t>
  </si>
  <si>
    <t>姶良市</t>
  </si>
  <si>
    <t>所見有り</t>
  </si>
  <si>
    <t>抗体陽性者</t>
  </si>
  <si>
    <t>抗原陽性者</t>
  </si>
  <si>
    <t>抗体検査</t>
  </si>
  <si>
    <t>抗体価検査</t>
  </si>
  <si>
    <t>子宮頸がん</t>
  </si>
  <si>
    <t>細胞診</t>
  </si>
  <si>
    <t>人</t>
  </si>
  <si>
    <t>要訪問</t>
  </si>
  <si>
    <t>所見あり</t>
  </si>
  <si>
    <t>診察所見</t>
  </si>
  <si>
    <t>基本健診項目</t>
  </si>
  <si>
    <t>選択項目</t>
  </si>
  <si>
    <t>診察所見〈延べ人数〉</t>
  </si>
  <si>
    <t>計</t>
  </si>
  <si>
    <t>（１）　３～４か月児健康診査</t>
  </si>
  <si>
    <t>出水</t>
  </si>
  <si>
    <t>鹿屋</t>
  </si>
  <si>
    <t>名瀬</t>
  </si>
  <si>
    <t>数</t>
  </si>
  <si>
    <t>率(%)</t>
  </si>
  <si>
    <t>満12～19週</t>
  </si>
  <si>
    <t>満20～27週</t>
  </si>
  <si>
    <t>満28週以上</t>
  </si>
  <si>
    <t>昭45</t>
  </si>
  <si>
    <t>13</t>
  </si>
  <si>
    <t>19</t>
  </si>
  <si>
    <t>頭部</t>
  </si>
  <si>
    <t>顔</t>
  </si>
  <si>
    <t>耳</t>
  </si>
  <si>
    <t>栄養　　その他</t>
  </si>
  <si>
    <t>身体  所見
計</t>
  </si>
  <si>
    <t xml:space="preserve">   　③ 市町村1歳６か月児健康診査</t>
  </si>
  <si>
    <t>　　①　保健所別3歳児健康診査（診断区分）</t>
  </si>
  <si>
    <t>　　②　保健所別３歳児健康診査（疾病区分）</t>
  </si>
  <si>
    <t xml:space="preserve">   　③ 市町村３歳児健康診査</t>
  </si>
  <si>
    <t>延(再掲)</t>
  </si>
  <si>
    <t>身体面</t>
  </si>
  <si>
    <t>精神面</t>
  </si>
  <si>
    <t>保健所名</t>
  </si>
  <si>
    <t xml:space="preserve"> 陽性率</t>
  </si>
  <si>
    <t>（2）　１歳６か月児健康診査</t>
  </si>
  <si>
    <t>（4）　乳幼児健康診査の年次推移</t>
  </si>
  <si>
    <t>疾　　　　　病 　　　　　区 　　　　　分 　　　 （受診者数に占める延べ人数の割合）　　単位：%</t>
  </si>
  <si>
    <t>疾   　　　　　     病     　　　　　   区   　　　　     分   　　　　    （受診者数に占める延べ人数の割合）　　単位：%</t>
  </si>
  <si>
    <t>計</t>
  </si>
  <si>
    <t>受    診</t>
  </si>
  <si>
    <t>（注）１  （　）内には，鹿児島市を含む。</t>
  </si>
  <si>
    <t xml:space="preserve"> 計</t>
  </si>
  <si>
    <t>数</t>
  </si>
  <si>
    <t>率(%)</t>
  </si>
  <si>
    <t>合計</t>
  </si>
  <si>
    <t>　　　２　平成９～１７年度までは，「満１１週以内」，「満１２～２１週」，「満２２～２７週」，「満２８週以上」の分類であった。</t>
  </si>
  <si>
    <t>ＨＩＶ</t>
  </si>
  <si>
    <t>％</t>
  </si>
  <si>
    <t>人</t>
  </si>
  <si>
    <t>合  計</t>
  </si>
  <si>
    <t>ＧＢＳ</t>
  </si>
  <si>
    <t>％</t>
  </si>
  <si>
    <t>臍ヘルニア</t>
  </si>
  <si>
    <t>鹿屋</t>
  </si>
  <si>
    <t>発育不良</t>
  </si>
  <si>
    <t>要観察</t>
  </si>
  <si>
    <t>　　②　保健所別１歳６か月児健康診査（疾病区分）</t>
  </si>
  <si>
    <t>発    達</t>
  </si>
  <si>
    <t>計</t>
  </si>
  <si>
    <t>２０</t>
  </si>
  <si>
    <t>育児環境上の問題</t>
  </si>
  <si>
    <t>満28週以上</t>
  </si>
  <si>
    <t>(再掲）
分娩後
の届出</t>
  </si>
  <si>
    <t>（３）　妊娠週数別妊娠届出割合の推移</t>
  </si>
  <si>
    <t>（４）　妊婦健康診査市町村別受診状況＜１回目＞</t>
  </si>
  <si>
    <t>胎児発育
評価検査</t>
  </si>
  <si>
    <t>検尿(+)
以上</t>
  </si>
  <si>
    <t>梅毒血清
反応検査</t>
  </si>
  <si>
    <t>ＨＢｓ
抗原検査</t>
  </si>
  <si>
    <t>ＨＣＶ</t>
  </si>
  <si>
    <t>ﾄｷｿﾌﾟﾗｽﾞﾏ</t>
  </si>
  <si>
    <t>風疹ｳｲﾙｽ</t>
  </si>
  <si>
    <t>医療機関から
市町村への
連絡事項(延)</t>
  </si>
  <si>
    <t>いちき串木野市</t>
  </si>
  <si>
    <t>最高
140mmHg
以上
または
最低
90mmHg
以上</t>
  </si>
  <si>
    <t>11.0
g/dl
未満</t>
  </si>
  <si>
    <t>100
mg/dl
以上</t>
  </si>
  <si>
    <t>ＨＣＶ</t>
  </si>
  <si>
    <t>ﾄｷｿﾌﾟﾗｽﾞﾏ</t>
  </si>
  <si>
    <t>ＨＩＶ</t>
  </si>
  <si>
    <t>％</t>
  </si>
  <si>
    <t>計</t>
  </si>
  <si>
    <t>医療機関から
市町村への
連絡事項（延）</t>
  </si>
  <si>
    <t>妊娠高血圧症候群</t>
  </si>
  <si>
    <t>％</t>
  </si>
  <si>
    <t>要指導</t>
  </si>
  <si>
    <t>対象者数</t>
  </si>
  <si>
    <t>注）　体重・身長欄のＰ（パーセンタイル）とは，計測値の統計的分布上，小さい側から数えて何％目の値がどのくらいかということを表す統計的表示法である。</t>
  </si>
  <si>
    <t>育児環境
上の問題</t>
  </si>
  <si>
    <t>生活環境
上の問題</t>
  </si>
  <si>
    <t>情緒行動
上の問題</t>
  </si>
  <si>
    <t>栄養発育</t>
  </si>
  <si>
    <t>内・外斜視</t>
  </si>
  <si>
    <t>口腔異常</t>
  </si>
  <si>
    <t>腹部異常</t>
  </si>
  <si>
    <t>アトピー性皮膚炎</t>
  </si>
  <si>
    <t>運動発達</t>
  </si>
  <si>
    <t>精神発達</t>
  </si>
  <si>
    <t>言語発達</t>
  </si>
  <si>
    <t>その他
四肢異常</t>
  </si>
  <si>
    <t>その他の
異常</t>
  </si>
  <si>
    <t>疾   　　　　　     病     　　　　　   区   　　　　     分   　　　　    （受診者数に占める延べ人数の割合）　　単位：％</t>
  </si>
  <si>
    <t>アトピー性
皮膚炎</t>
  </si>
  <si>
    <t>その他の
皮膚疾患</t>
  </si>
  <si>
    <t>その他
耳疾患</t>
  </si>
  <si>
    <t>身体
所見
計</t>
  </si>
  <si>
    <t>注）　体重・身長欄のＰ（パーセンタイル）とは，計測値の統計的分布上，小さい側から数えて何％目の値がどのくらいかということを表す統計的表示法である。</t>
  </si>
  <si>
    <t>注） 疾病区分欄の上段には，要指導・既医療・要観察の者の数を示す。</t>
  </si>
  <si>
    <t>注） 疾病区分欄の下段には，要精密・要医療の者の数を示す。</t>
  </si>
  <si>
    <t xml:space="preserve">   （５）　妊婦健康診査市町村別受診状況＜２回目以降＞</t>
  </si>
  <si>
    <t xml:space="preserve">   （６）　妊婦健康診査保健所別受診状況＜検査結果＞</t>
  </si>
  <si>
    <t>22</t>
  </si>
  <si>
    <t>21</t>
  </si>
  <si>
    <t>平２</t>
  </si>
  <si>
    <t>検査所見</t>
  </si>
  <si>
    <t>性器クラミジア検査</t>
  </si>
  <si>
    <t>南種子町</t>
  </si>
  <si>
    <t>垂水市</t>
  </si>
  <si>
    <t>ﾄｷｿﾌﾟﾗｽﾞﾏ
抗体検査</t>
  </si>
  <si>
    <t>風疹ウイルス
抗体検査</t>
  </si>
  <si>
    <t>子宮頚がん
細胞診</t>
  </si>
  <si>
    <t>１回目</t>
  </si>
  <si>
    <t>２回目以降</t>
  </si>
  <si>
    <t>その他の問題</t>
  </si>
  <si>
    <t>その他の
問題</t>
  </si>
  <si>
    <t>カンファレンス</t>
  </si>
  <si>
    <t>23</t>
  </si>
  <si>
    <t>ＨＴＬＶ-1</t>
  </si>
  <si>
    <t>ＨＴＬＶ-1</t>
  </si>
  <si>
    <t>HTLV－1
抗体検査</t>
  </si>
  <si>
    <t>運動発達</t>
  </si>
  <si>
    <t>精神発達</t>
  </si>
  <si>
    <t>言語発達</t>
  </si>
  <si>
    <t>受診数(人)</t>
  </si>
  <si>
    <t>率(％)</t>
  </si>
  <si>
    <t>3P≦
計測値
＜10P</t>
  </si>
  <si>
    <t>（平成25年度）</t>
  </si>
  <si>
    <t>（平成25年度）</t>
  </si>
  <si>
    <t>（平成25年度）</t>
  </si>
  <si>
    <t>－</t>
  </si>
  <si>
    <t>24</t>
  </si>
  <si>
    <t>25</t>
  </si>
  <si>
    <t>合 計</t>
  </si>
  <si>
    <t>南さつま市</t>
  </si>
  <si>
    <t>南九州市</t>
  </si>
  <si>
    <t>日置市</t>
  </si>
  <si>
    <t>いちき串木野市</t>
  </si>
  <si>
    <t>三島村</t>
  </si>
  <si>
    <t>十島村</t>
  </si>
  <si>
    <t>薩摩川内市</t>
  </si>
  <si>
    <t>さつま町</t>
  </si>
  <si>
    <t>出水市</t>
  </si>
  <si>
    <t>伊佐市</t>
  </si>
  <si>
    <t>霧島市</t>
  </si>
  <si>
    <t>姶良市</t>
  </si>
  <si>
    <t>湧水町</t>
  </si>
  <si>
    <t>曽於市</t>
  </si>
  <si>
    <t>志布志市</t>
  </si>
  <si>
    <t>大崎町</t>
  </si>
  <si>
    <t>小　　計</t>
  </si>
  <si>
    <t>錦江町</t>
  </si>
  <si>
    <t>南大隅町</t>
  </si>
  <si>
    <t>肝付町</t>
  </si>
  <si>
    <t>屋久島町</t>
  </si>
  <si>
    <t>奄美市</t>
  </si>
  <si>
    <t>（３）　３歳児健康診査</t>
  </si>
  <si>
    <t>（１）保健所別妊娠週数別届出状況</t>
  </si>
  <si>
    <t>①　保健所別３～４か月児健康診査（診断区分）</t>
  </si>
  <si>
    <t>（２）　市町村別妊娠週数別届出状況</t>
  </si>
  <si>
    <t>Ⅱ　市町村で実施している</t>
  </si>
  <si>
    <t>　　　　　　　母子保健事業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</si>
</sst>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 "/>
    <numFmt numFmtId="179" formatCode="0.0_);[Red]\(0.0\)"/>
    <numFmt numFmtId="180" formatCode="0.0"/>
    <numFmt numFmtId="181" formatCode="#,##0.0;[Red]\-#,##0.0"/>
    <numFmt numFmtId="182" formatCode="#,##0.0"/>
    <numFmt numFmtId="183" formatCode="0.0_ "/>
    <numFmt numFmtId="184" formatCode="0.000_ "/>
    <numFmt numFmtId="185" formatCode="0.000000000"/>
    <numFmt numFmtId="186" formatCode="0.0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_);[Red]\(#,##0\)"/>
    <numFmt numFmtId="194" formatCode="0_);[Red]\(0\)"/>
    <numFmt numFmtId="195" formatCode="#,##0.0_ ;[Red]\-#,##0.0\ "/>
    <numFmt numFmtId="196" formatCode="#,##0_ ;[Red]\-#,##0\ "/>
    <numFmt numFmtId="197" formatCode="0.0_);\(0.0\)"/>
    <numFmt numFmtId="198" formatCode="0.0000_ "/>
    <numFmt numFmtId="199" formatCode="0.00_ "/>
    <numFmt numFmtId="200" formatCode="0.00_);[Red]\(0.00\)"/>
    <numFmt numFmtId="201" formatCode="0.00000000_ "/>
    <numFmt numFmtId="202" formatCode="0.000000000_ "/>
    <numFmt numFmtId="203" formatCode="0.0000000000_ "/>
    <numFmt numFmtId="204" formatCode="0.0000000_ "/>
    <numFmt numFmtId="205" formatCode="0.000000_ "/>
    <numFmt numFmtId="206" formatCode="0.00000_ "/>
    <numFmt numFmtId="207" formatCode="#,##0.0_);[Red]\(#,##0.0\)"/>
    <numFmt numFmtId="208" formatCode="0.00_);\(0.00\)"/>
    <numFmt numFmtId="209" formatCode="#,##0_);\(#,##0\)"/>
    <numFmt numFmtId="210" formatCode="\(#,##0\)"/>
    <numFmt numFmtId="211" formatCode="\(#,##0.0\)"/>
    <numFmt numFmtId="212" formatCode="\o"/>
    <numFmt numFmtId="213" formatCode="#,##0.00_);[Red]\(#,##0.00\)"/>
    <numFmt numFmtId="214" formatCode="\(#,##0.00\)"/>
    <numFmt numFmtId="215" formatCode="&quot;¥&quot;#,##0_);[Red]\(&quot;¥&quot;#,##0\)"/>
  </numFmts>
  <fonts count="7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sz val="10"/>
      <color indexed="8"/>
      <name val="ＭＳ Ｐ明朝"/>
      <family val="1"/>
    </font>
    <font>
      <sz val="6"/>
      <name val="ＭＳ Ｐ明朝"/>
      <family val="1"/>
    </font>
    <font>
      <b/>
      <sz val="12"/>
      <name val="ＭＳ Ｐ明朝"/>
      <family val="1"/>
    </font>
    <font>
      <b/>
      <sz val="8"/>
      <name val="ＭＳ Ｐ明朝"/>
      <family val="1"/>
    </font>
    <font>
      <b/>
      <sz val="10"/>
      <name val="ＭＳ Ｐ明朝"/>
      <family val="1"/>
    </font>
    <font>
      <b/>
      <sz val="9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9"/>
      <color indexed="8"/>
      <name val="ＭＳ Ｐ明朝"/>
      <family val="1"/>
    </font>
    <font>
      <sz val="4"/>
      <name val="ＭＳ 明朝"/>
      <family val="1"/>
    </font>
    <font>
      <sz val="4"/>
      <name val="ＭＳ Ｐ明朝"/>
      <family val="1"/>
    </font>
    <font>
      <b/>
      <sz val="8"/>
      <name val="ＭＳ 明朝"/>
      <family val="1"/>
    </font>
    <font>
      <sz val="8"/>
      <color indexed="8"/>
      <name val="ＭＳ 明朝"/>
      <family val="1"/>
    </font>
    <font>
      <b/>
      <sz val="9"/>
      <name val="ＭＳ Ｐゴシック"/>
      <family val="3"/>
    </font>
    <font>
      <sz val="11"/>
      <name val="明朝"/>
      <family val="1"/>
    </font>
    <font>
      <sz val="9"/>
      <color indexed="10"/>
      <name val="ＭＳ Ｐ明朝"/>
      <family val="1"/>
    </font>
    <font>
      <sz val="10"/>
      <color indexed="10"/>
      <name val="ＭＳ Ｐ明朝"/>
      <family val="1"/>
    </font>
    <font>
      <sz val="11"/>
      <color indexed="10"/>
      <name val="ＭＳ Ｐ明朝"/>
      <family val="1"/>
    </font>
    <font>
      <b/>
      <sz val="10"/>
      <color indexed="10"/>
      <name val="ＭＳ Ｐ明朝"/>
      <family val="1"/>
    </font>
    <font>
      <sz val="10"/>
      <color indexed="51"/>
      <name val="ＭＳ Ｐ明朝"/>
      <family val="1"/>
    </font>
    <font>
      <u val="single"/>
      <sz val="9"/>
      <name val="ＭＳ Ｐ明朝"/>
      <family val="1"/>
    </font>
    <font>
      <sz val="9"/>
      <name val="ＭＳ Ｐゴシック"/>
      <family val="3"/>
    </font>
    <font>
      <sz val="12"/>
      <name val="ＭＳ 明朝"/>
      <family val="1"/>
    </font>
    <font>
      <sz val="2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0"/>
      <color rgb="FFFF0000"/>
      <name val="ＭＳ Ｐ明朝"/>
      <family val="1"/>
    </font>
    <font>
      <b/>
      <sz val="8"/>
      <name val="ＭＳ Ｐゴシック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3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dotted"/>
      <top>
        <color indexed="63"/>
      </top>
      <bottom style="thin"/>
    </border>
    <border>
      <left style="thin"/>
      <right style="dotted"/>
      <top style="thin"/>
      <bottom style="thin"/>
    </border>
    <border>
      <left style="thin"/>
      <right style="dotted"/>
      <top style="thin"/>
      <bottom style="medium"/>
    </border>
    <border>
      <left style="thin"/>
      <right style="dotted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dotted"/>
      <right style="thin"/>
      <top style="dotted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dotted"/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 style="medium"/>
      <top style="thin"/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thin"/>
      <right style="medium">
        <color indexed="8"/>
      </right>
      <top>
        <color indexed="63"/>
      </top>
      <bottom style="thin"/>
    </border>
    <border>
      <left style="thin"/>
      <right style="medium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 style="thin"/>
    </border>
    <border>
      <left style="medium">
        <color indexed="8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 style="thin"/>
      <top style="medium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medium">
        <color indexed="8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>
        <color indexed="8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dotted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medium"/>
      <right style="thin">
        <color indexed="8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thin">
        <color indexed="8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 style="medium"/>
      <right style="thin">
        <color indexed="8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medium"/>
      <right style="medium"/>
      <top style="thin"/>
      <bottom style="medium">
        <color indexed="8"/>
      </bottom>
    </border>
    <border>
      <left style="medium"/>
      <right>
        <color indexed="63"/>
      </right>
      <top style="thin"/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/>
      <bottom style="medium">
        <color indexed="8"/>
      </bottom>
    </border>
    <border>
      <left>
        <color indexed="63"/>
      </left>
      <right style="medium"/>
      <top style="thin"/>
      <bottom style="medium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/>
      <top style="medium">
        <color indexed="8"/>
      </top>
      <bottom style="thin">
        <color indexed="8"/>
      </bottom>
    </border>
    <border>
      <left style="thin"/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hair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 diagonalDown="1">
      <left style="medium"/>
      <right style="thin"/>
      <top style="thin"/>
      <bottom style="thin"/>
      <diagonal style="thin"/>
    </border>
    <border diagonalDown="1">
      <left style="thin"/>
      <right style="medium"/>
      <top style="thin"/>
      <bottom style="thin"/>
      <diagonal style="thin"/>
    </border>
    <border diagonalDown="1">
      <left style="medium"/>
      <right style="thin"/>
      <top>
        <color indexed="63"/>
      </top>
      <bottom style="thin"/>
      <diagonal style="thin"/>
    </border>
    <border diagonalDown="1">
      <left style="thin"/>
      <right style="medium"/>
      <top>
        <color indexed="63"/>
      </top>
      <bottom style="thin"/>
      <diagonal style="thin"/>
    </border>
    <border>
      <left style="medium"/>
      <right style="thin"/>
      <top style="medium">
        <color indexed="8"/>
      </top>
      <bottom style="thin"/>
    </border>
    <border>
      <left style="thin"/>
      <right style="medium"/>
      <top style="medium">
        <color indexed="8"/>
      </top>
      <bottom style="thin"/>
    </border>
    <border>
      <left style="medium"/>
      <right style="thin"/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dotted"/>
    </border>
    <border>
      <left style="thin">
        <color indexed="8"/>
      </left>
      <right style="thin">
        <color indexed="8"/>
      </right>
      <top style="medium">
        <color indexed="8"/>
      </top>
      <bottom style="dotted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dotted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dotted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dotted"/>
    </border>
    <border>
      <left>
        <color indexed="63"/>
      </left>
      <right style="medium">
        <color indexed="8"/>
      </right>
      <top style="thin"/>
      <bottom style="dotted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tted"/>
    </border>
    <border>
      <left style="medium">
        <color indexed="8"/>
      </left>
      <right style="thin">
        <color indexed="8"/>
      </right>
      <top>
        <color indexed="63"/>
      </top>
      <bottom style="dotted"/>
    </border>
    <border>
      <left style="thin">
        <color indexed="8"/>
      </left>
      <right style="thin">
        <color indexed="8"/>
      </right>
      <top>
        <color indexed="63"/>
      </top>
      <bottom style="dotted"/>
    </border>
    <border>
      <left style="medium">
        <color indexed="8"/>
      </left>
      <right style="thin">
        <color indexed="8"/>
      </right>
      <top style="thin"/>
      <bottom style="dotted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dotted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dotted"/>
      <bottom style="medium"/>
    </border>
    <border>
      <left style="thin">
        <color indexed="8"/>
      </left>
      <right style="thin">
        <color indexed="8"/>
      </right>
      <top style="dotted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>
        <color indexed="8"/>
      </right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/>
      <top>
        <color indexed="63"/>
      </top>
      <bottom style="thin"/>
    </border>
    <border>
      <left style="medium"/>
      <right style="medium">
        <color indexed="8"/>
      </right>
      <top style="thin"/>
      <bottom style="thin"/>
    </border>
    <border>
      <left style="medium">
        <color indexed="8"/>
      </left>
      <right style="medium"/>
      <top style="thin"/>
      <bottom style="thin"/>
    </border>
    <border>
      <left>
        <color indexed="63"/>
      </left>
      <right style="thin"/>
      <top style="medium">
        <color indexed="8"/>
      </top>
      <bottom style="thin"/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 style="dotted"/>
      <bottom style="medium"/>
    </border>
    <border>
      <left style="thin"/>
      <right style="thin"/>
      <top style="medium"/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>
        <color indexed="8"/>
      </right>
      <top style="medium">
        <color indexed="8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>
        <color indexed="8"/>
      </left>
      <right style="thin"/>
      <top style="medium">
        <color indexed="8"/>
      </top>
      <bottom style="dotted"/>
    </border>
    <border>
      <left style="thin">
        <color indexed="8"/>
      </left>
      <right style="thin"/>
      <top>
        <color indexed="63"/>
      </top>
      <bottom style="dotted"/>
    </border>
    <border>
      <left style="thin">
        <color indexed="8"/>
      </left>
      <right style="thin"/>
      <top style="thin"/>
      <bottom style="dotted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medium"/>
      <bottom style="dotted"/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thin"/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 style="medium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dotted"/>
      <bottom style="medium"/>
    </border>
    <border>
      <left>
        <color indexed="63"/>
      </left>
      <right style="thin"/>
      <top style="dashed"/>
      <bottom style="medium"/>
    </border>
    <border>
      <left style="thin"/>
      <right style="thin"/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 style="medium">
        <color indexed="8"/>
      </top>
      <bottom style="thin"/>
    </border>
    <border>
      <left style="thin"/>
      <right style="dotted"/>
      <top style="medium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>
        <color indexed="8"/>
      </right>
      <top style="thin"/>
      <bottom style="medium">
        <color indexed="8"/>
      </bottom>
    </border>
    <border>
      <left style="medium"/>
      <right style="medium"/>
      <top style="thin"/>
      <bottom style="thin">
        <color indexed="8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>
        <color indexed="8"/>
      </bottom>
      <diagonal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thin"/>
    </border>
    <border>
      <left style="medium"/>
      <right style="medium">
        <color indexed="8"/>
      </right>
      <top style="thin"/>
      <bottom style="medium"/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 style="thin"/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thin"/>
    </border>
    <border>
      <left style="medium"/>
      <right style="thin"/>
      <top style="medium"/>
      <bottom style="medium">
        <color indexed="8"/>
      </bottom>
    </border>
    <border>
      <left style="thin"/>
      <right style="medium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thin"/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medium"/>
      <top style="medium">
        <color indexed="8"/>
      </top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28" fillId="0" borderId="0">
      <alignment/>
      <protection/>
    </xf>
    <xf numFmtId="0" fontId="2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194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horizontal="center"/>
    </xf>
    <xf numFmtId="0" fontId="5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>
      <alignment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distributed" vertical="distributed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33" borderId="0" xfId="0" applyFont="1" applyFill="1" applyAlignment="1" applyProtection="1">
      <alignment vertical="center"/>
      <protection locked="0"/>
    </xf>
    <xf numFmtId="40" fontId="5" fillId="0" borderId="0" xfId="49" applyNumberFormat="1" applyFont="1" applyAlignment="1">
      <alignment vertical="center"/>
    </xf>
    <xf numFmtId="40" fontId="5" fillId="0" borderId="0" xfId="49" applyNumberFormat="1" applyFont="1" applyFill="1" applyAlignment="1">
      <alignment vertical="center"/>
    </xf>
    <xf numFmtId="40" fontId="5" fillId="0" borderId="0" xfId="49" applyNumberFormat="1" applyFont="1" applyBorder="1" applyAlignment="1">
      <alignment vertical="center"/>
    </xf>
    <xf numFmtId="38" fontId="6" fillId="0" borderId="10" xfId="49" applyNumberFormat="1" applyFont="1" applyFill="1" applyBorder="1" applyAlignment="1">
      <alignment vertical="center"/>
    </xf>
    <xf numFmtId="38" fontId="6" fillId="0" borderId="11" xfId="49" applyNumberFormat="1" applyFont="1" applyFill="1" applyBorder="1" applyAlignment="1">
      <alignment vertical="center"/>
    </xf>
    <xf numFmtId="40" fontId="5" fillId="33" borderId="0" xfId="49" applyNumberFormat="1" applyFont="1" applyFill="1" applyAlignment="1">
      <alignment vertical="center"/>
    </xf>
    <xf numFmtId="193" fontId="5" fillId="0" borderId="0" xfId="49" applyNumberFormat="1" applyFont="1" applyFill="1" applyAlignment="1">
      <alignment/>
    </xf>
    <xf numFmtId="40" fontId="5" fillId="0" borderId="0" xfId="49" applyNumberFormat="1" applyFont="1" applyFill="1" applyAlignment="1">
      <alignment/>
    </xf>
    <xf numFmtId="40" fontId="5" fillId="0" borderId="0" xfId="49" applyNumberFormat="1" applyFont="1" applyAlignment="1">
      <alignment/>
    </xf>
    <xf numFmtId="193" fontId="5" fillId="0" borderId="0" xfId="49" applyNumberFormat="1" applyFont="1" applyFill="1" applyBorder="1" applyAlignment="1">
      <alignment/>
    </xf>
    <xf numFmtId="38" fontId="6" fillId="0" borderId="0" xfId="49" applyNumberFormat="1" applyFont="1" applyFill="1" applyBorder="1" applyAlignment="1">
      <alignment vertical="center"/>
    </xf>
    <xf numFmtId="38" fontId="5" fillId="0" borderId="0" xfId="49" applyNumberFormat="1" applyFont="1" applyFill="1" applyBorder="1" applyAlignment="1">
      <alignment/>
    </xf>
    <xf numFmtId="40" fontId="5" fillId="0" borderId="0" xfId="49" applyNumberFormat="1" applyFont="1" applyFill="1" applyBorder="1" applyAlignment="1">
      <alignment/>
    </xf>
    <xf numFmtId="40" fontId="10" fillId="0" borderId="0" xfId="49" applyNumberFormat="1" applyFont="1" applyFill="1" applyAlignment="1">
      <alignment vertical="center"/>
    </xf>
    <xf numFmtId="40" fontId="10" fillId="0" borderId="0" xfId="49" applyNumberFormat="1" applyFont="1" applyAlignment="1">
      <alignment vertical="center"/>
    </xf>
    <xf numFmtId="0" fontId="4" fillId="0" borderId="0" xfId="0" applyFont="1" applyAlignment="1">
      <alignment/>
    </xf>
    <xf numFmtId="180" fontId="5" fillId="0" borderId="0" xfId="0" applyNumberFormat="1" applyFont="1" applyAlignment="1">
      <alignment horizontal="right"/>
    </xf>
    <xf numFmtId="180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38" fontId="8" fillId="0" borderId="12" xfId="49" applyFont="1" applyFill="1" applyBorder="1" applyAlignment="1">
      <alignment vertical="center"/>
    </xf>
    <xf numFmtId="38" fontId="8" fillId="0" borderId="10" xfId="49" applyFont="1" applyFill="1" applyBorder="1" applyAlignment="1">
      <alignment vertical="center"/>
    </xf>
    <xf numFmtId="0" fontId="8" fillId="0" borderId="11" xfId="49" applyNumberFormat="1" applyFont="1" applyFill="1" applyBorder="1" applyAlignment="1">
      <alignment vertical="center"/>
    </xf>
    <xf numFmtId="0" fontId="8" fillId="0" borderId="12" xfId="0" applyNumberFormat="1" applyFont="1" applyFill="1" applyBorder="1" applyAlignment="1">
      <alignment vertical="center"/>
    </xf>
    <xf numFmtId="0" fontId="8" fillId="0" borderId="10" xfId="49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 applyProtection="1">
      <alignment horizontal="center" vertical="center"/>
      <protection locked="0"/>
    </xf>
    <xf numFmtId="0" fontId="8" fillId="33" borderId="0" xfId="0" applyFont="1" applyFill="1" applyAlignment="1" applyProtection="1">
      <alignment horizontal="center" vertical="center" wrapText="1"/>
      <protection locked="0"/>
    </xf>
    <xf numFmtId="0" fontId="8" fillId="33" borderId="0" xfId="0" applyFont="1" applyFill="1" applyAlignment="1">
      <alignment horizontal="center" vertical="center" wrapText="1"/>
    </xf>
    <xf numFmtId="176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vertical="center"/>
    </xf>
    <xf numFmtId="178" fontId="8" fillId="0" borderId="0" xfId="0" applyNumberFormat="1" applyFont="1" applyFill="1" applyBorder="1" applyAlignment="1" applyProtection="1">
      <alignment vertical="center"/>
      <protection locked="0"/>
    </xf>
    <xf numFmtId="177" fontId="8" fillId="0" borderId="0" xfId="0" applyNumberFormat="1" applyFont="1" applyFill="1" applyBorder="1" applyAlignment="1" applyProtection="1">
      <alignment vertical="center"/>
      <protection/>
    </xf>
    <xf numFmtId="0" fontId="8" fillId="0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right" vertical="center"/>
    </xf>
    <xf numFmtId="0" fontId="8" fillId="0" borderId="14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horizontal="right"/>
    </xf>
    <xf numFmtId="183" fontId="5" fillId="0" borderId="0" xfId="0" applyNumberFormat="1" applyFont="1" applyAlignment="1">
      <alignment/>
    </xf>
    <xf numFmtId="183" fontId="5" fillId="0" borderId="0" xfId="0" applyNumberFormat="1" applyFont="1" applyFill="1" applyAlignment="1">
      <alignment/>
    </xf>
    <xf numFmtId="0" fontId="6" fillId="0" borderId="0" xfId="0" applyFont="1" applyAlignment="1">
      <alignment vertical="center"/>
    </xf>
    <xf numFmtId="179" fontId="5" fillId="0" borderId="0" xfId="0" applyNumberFormat="1" applyFont="1" applyAlignment="1">
      <alignment/>
    </xf>
    <xf numFmtId="40" fontId="9" fillId="0" borderId="0" xfId="49" applyNumberFormat="1" applyFont="1" applyAlignment="1">
      <alignment vertical="center"/>
    </xf>
    <xf numFmtId="181" fontId="6" fillId="34" borderId="10" xfId="49" applyNumberFormat="1" applyFont="1" applyFill="1" applyBorder="1" applyAlignment="1">
      <alignment vertical="center"/>
    </xf>
    <xf numFmtId="181" fontId="6" fillId="34" borderId="11" xfId="49" applyNumberFormat="1" applyFont="1" applyFill="1" applyBorder="1" applyAlignment="1">
      <alignment vertical="center"/>
    </xf>
    <xf numFmtId="38" fontId="6" fillId="0" borderId="15" xfId="49" applyNumberFormat="1" applyFont="1" applyFill="1" applyBorder="1" applyAlignment="1">
      <alignment vertical="center"/>
    </xf>
    <xf numFmtId="181" fontId="6" fillId="34" borderId="15" xfId="49" applyNumberFormat="1" applyFont="1" applyFill="1" applyBorder="1" applyAlignment="1">
      <alignment vertical="center"/>
    </xf>
    <xf numFmtId="38" fontId="13" fillId="0" borderId="16" xfId="49" applyNumberFormat="1" applyFont="1" applyFill="1" applyBorder="1" applyAlignment="1">
      <alignment vertical="center"/>
    </xf>
    <xf numFmtId="181" fontId="13" fillId="34" borderId="16" xfId="49" applyNumberFormat="1" applyFont="1" applyFill="1" applyBorder="1" applyAlignment="1">
      <alignment vertical="center"/>
    </xf>
    <xf numFmtId="40" fontId="5" fillId="0" borderId="14" xfId="49" applyNumberFormat="1" applyFont="1" applyFill="1" applyBorder="1" applyAlignment="1">
      <alignment horizontal="center" vertical="center"/>
    </xf>
    <xf numFmtId="40" fontId="7" fillId="0" borderId="17" xfId="49" applyNumberFormat="1" applyFont="1" applyFill="1" applyBorder="1" applyAlignment="1">
      <alignment horizontal="center" vertical="center" wrapText="1"/>
    </xf>
    <xf numFmtId="38" fontId="6" fillId="0" borderId="17" xfId="49" applyNumberFormat="1" applyFont="1" applyFill="1" applyBorder="1" applyAlignment="1">
      <alignment vertical="center"/>
    </xf>
    <xf numFmtId="38" fontId="6" fillId="0" borderId="18" xfId="49" applyNumberFormat="1" applyFont="1" applyFill="1" applyBorder="1" applyAlignment="1">
      <alignment vertical="center"/>
    </xf>
    <xf numFmtId="38" fontId="6" fillId="0" borderId="19" xfId="49" applyNumberFormat="1" applyFont="1" applyFill="1" applyBorder="1" applyAlignment="1">
      <alignment vertical="center"/>
    </xf>
    <xf numFmtId="38" fontId="13" fillId="0" borderId="20" xfId="49" applyNumberFormat="1" applyFont="1" applyFill="1" applyBorder="1" applyAlignment="1">
      <alignment vertical="center"/>
    </xf>
    <xf numFmtId="181" fontId="6" fillId="34" borderId="21" xfId="49" applyNumberFormat="1" applyFont="1" applyFill="1" applyBorder="1" applyAlignment="1">
      <alignment vertical="center"/>
    </xf>
    <xf numFmtId="181" fontId="6" fillId="34" borderId="22" xfId="49" applyNumberFormat="1" applyFont="1" applyFill="1" applyBorder="1" applyAlignment="1">
      <alignment vertical="center"/>
    </xf>
    <xf numFmtId="181" fontId="6" fillId="34" borderId="23" xfId="49" applyNumberFormat="1" applyFont="1" applyFill="1" applyBorder="1" applyAlignment="1">
      <alignment vertical="center"/>
    </xf>
    <xf numFmtId="181" fontId="13" fillId="34" borderId="24" xfId="49" applyNumberFormat="1" applyFont="1" applyFill="1" applyBorder="1" applyAlignment="1">
      <alignment vertical="center"/>
    </xf>
    <xf numFmtId="193" fontId="5" fillId="0" borderId="0" xfId="0" applyNumberFormat="1" applyFont="1" applyAlignment="1">
      <alignment/>
    </xf>
    <xf numFmtId="193" fontId="5" fillId="0" borderId="0" xfId="0" applyNumberFormat="1" applyFont="1" applyFill="1" applyAlignment="1">
      <alignment/>
    </xf>
    <xf numFmtId="193" fontId="5" fillId="0" borderId="0" xfId="0" applyNumberFormat="1" applyFont="1" applyFill="1" applyBorder="1" applyAlignment="1">
      <alignment/>
    </xf>
    <xf numFmtId="0" fontId="15" fillId="33" borderId="0" xfId="0" applyFont="1" applyFill="1" applyAlignment="1" applyProtection="1">
      <alignment vertical="center"/>
      <protection locked="0"/>
    </xf>
    <xf numFmtId="0" fontId="15" fillId="33" borderId="0" xfId="0" applyFont="1" applyFill="1" applyAlignment="1">
      <alignment vertical="center"/>
    </xf>
    <xf numFmtId="0" fontId="6" fillId="0" borderId="0" xfId="0" applyFont="1" applyAlignment="1">
      <alignment/>
    </xf>
    <xf numFmtId="193" fontId="5" fillId="0" borderId="25" xfId="0" applyNumberFormat="1" applyFont="1" applyFill="1" applyBorder="1" applyAlignment="1">
      <alignment vertical="center" shrinkToFit="1"/>
    </xf>
    <xf numFmtId="193" fontId="5" fillId="0" borderId="11" xfId="0" applyNumberFormat="1" applyFont="1" applyFill="1" applyBorder="1" applyAlignment="1">
      <alignment vertical="center" shrinkToFit="1"/>
    </xf>
    <xf numFmtId="193" fontId="5" fillId="0" borderId="26" xfId="49" applyNumberFormat="1" applyFont="1" applyFill="1" applyBorder="1" applyAlignment="1">
      <alignment vertical="center" shrinkToFit="1"/>
    </xf>
    <xf numFmtId="193" fontId="5" fillId="0" borderId="12" xfId="49" applyNumberFormat="1" applyFont="1" applyFill="1" applyBorder="1" applyAlignment="1">
      <alignment vertical="center" shrinkToFit="1"/>
    </xf>
    <xf numFmtId="193" fontId="5" fillId="0" borderId="25" xfId="49" applyNumberFormat="1" applyFont="1" applyFill="1" applyBorder="1" applyAlignment="1">
      <alignment vertical="center" shrinkToFit="1"/>
    </xf>
    <xf numFmtId="193" fontId="5" fillId="0" borderId="18" xfId="49" applyNumberFormat="1" applyFont="1" applyFill="1" applyBorder="1" applyAlignment="1">
      <alignment vertical="center" shrinkToFit="1"/>
    </xf>
    <xf numFmtId="193" fontId="5" fillId="0" borderId="27" xfId="0" applyNumberFormat="1" applyFont="1" applyFill="1" applyBorder="1" applyAlignment="1">
      <alignment vertical="center" shrinkToFit="1"/>
    </xf>
    <xf numFmtId="193" fontId="5" fillId="0" borderId="15" xfId="0" applyNumberFormat="1" applyFont="1" applyFill="1" applyBorder="1" applyAlignment="1">
      <alignment vertical="center" shrinkToFit="1"/>
    </xf>
    <xf numFmtId="193" fontId="5" fillId="0" borderId="28" xfId="49" applyNumberFormat="1" applyFont="1" applyFill="1" applyBorder="1" applyAlignment="1">
      <alignment vertical="center" shrinkToFit="1"/>
    </xf>
    <xf numFmtId="193" fontId="5" fillId="0" borderId="29" xfId="49" applyNumberFormat="1" applyFont="1" applyFill="1" applyBorder="1" applyAlignment="1">
      <alignment vertical="center" shrinkToFit="1"/>
    </xf>
    <xf numFmtId="0" fontId="5" fillId="0" borderId="0" xfId="0" applyNumberFormat="1" applyFont="1" applyAlignment="1">
      <alignment shrinkToFit="1"/>
    </xf>
    <xf numFmtId="207" fontId="5" fillId="0" borderId="0" xfId="0" applyNumberFormat="1" applyFont="1" applyAlignment="1">
      <alignment shrinkToFit="1"/>
    </xf>
    <xf numFmtId="0" fontId="5" fillId="0" borderId="0" xfId="0" applyFont="1" applyBorder="1" applyAlignment="1">
      <alignment/>
    </xf>
    <xf numFmtId="179" fontId="5" fillId="0" borderId="0" xfId="0" applyNumberFormat="1" applyFont="1" applyFill="1" applyAlignment="1">
      <alignment/>
    </xf>
    <xf numFmtId="179" fontId="6" fillId="0" borderId="0" xfId="0" applyNumberFormat="1" applyFont="1" applyBorder="1" applyAlignment="1">
      <alignment/>
    </xf>
    <xf numFmtId="179" fontId="5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15" fillId="0" borderId="13" xfId="0" applyFont="1" applyFill="1" applyBorder="1" applyAlignment="1">
      <alignment vertical="center"/>
    </xf>
    <xf numFmtId="0" fontId="8" fillId="35" borderId="30" xfId="0" applyFont="1" applyFill="1" applyBorder="1" applyAlignment="1">
      <alignment vertical="center"/>
    </xf>
    <xf numFmtId="0" fontId="8" fillId="35" borderId="30" xfId="0" applyFont="1" applyFill="1" applyBorder="1" applyAlignment="1">
      <alignment horizontal="right" vertical="center"/>
    </xf>
    <xf numFmtId="0" fontId="15" fillId="35" borderId="31" xfId="0" applyFont="1" applyFill="1" applyBorder="1" applyAlignment="1">
      <alignment vertical="center"/>
    </xf>
    <xf numFmtId="0" fontId="8" fillId="35" borderId="12" xfId="0" applyFont="1" applyFill="1" applyBorder="1" applyAlignment="1">
      <alignment vertical="center"/>
    </xf>
    <xf numFmtId="0" fontId="8" fillId="35" borderId="12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207" fontId="5" fillId="0" borderId="0" xfId="0" applyNumberFormat="1" applyFont="1" applyBorder="1" applyAlignment="1">
      <alignment horizontal="center" vertical="center" textRotation="255" shrinkToFit="1"/>
    </xf>
    <xf numFmtId="207" fontId="7" fillId="0" borderId="0" xfId="0" applyNumberFormat="1" applyFont="1" applyBorder="1" applyAlignment="1">
      <alignment horizontal="right" shrinkToFit="1"/>
    </xf>
    <xf numFmtId="0" fontId="6" fillId="0" borderId="0" xfId="0" applyFont="1" applyBorder="1" applyAlignment="1">
      <alignment horizontal="center" vertical="center" wrapText="1" shrinkToFit="1"/>
    </xf>
    <xf numFmtId="0" fontId="8" fillId="0" borderId="0" xfId="0" applyFont="1" applyBorder="1" applyAlignment="1">
      <alignment vertical="center" wrapText="1" shrinkToFit="1"/>
    </xf>
    <xf numFmtId="0" fontId="6" fillId="0" borderId="12" xfId="0" applyFont="1" applyBorder="1" applyAlignment="1">
      <alignment horizontal="center" vertical="center"/>
    </xf>
    <xf numFmtId="179" fontId="6" fillId="0" borderId="0" xfId="0" applyNumberFormat="1" applyFont="1" applyAlignment="1">
      <alignment/>
    </xf>
    <xf numFmtId="40" fontId="8" fillId="0" borderId="32" xfId="49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83" fontId="6" fillId="0" borderId="12" xfId="0" applyNumberFormat="1" applyFont="1" applyBorder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  <protection/>
    </xf>
    <xf numFmtId="0" fontId="15" fillId="0" borderId="0" xfId="0" applyFont="1" applyAlignment="1">
      <alignment vertical="center"/>
    </xf>
    <xf numFmtId="181" fontId="6" fillId="34" borderId="33" xfId="49" applyNumberFormat="1" applyFont="1" applyFill="1" applyBorder="1" applyAlignment="1">
      <alignment vertical="center"/>
    </xf>
    <xf numFmtId="181" fontId="6" fillId="34" borderId="34" xfId="49" applyNumberFormat="1" applyFont="1" applyFill="1" applyBorder="1" applyAlignment="1">
      <alignment vertical="center"/>
    </xf>
    <xf numFmtId="181" fontId="6" fillId="34" borderId="35" xfId="49" applyNumberFormat="1" applyFont="1" applyFill="1" applyBorder="1" applyAlignment="1">
      <alignment vertical="center"/>
    </xf>
    <xf numFmtId="0" fontId="5" fillId="0" borderId="0" xfId="0" applyFont="1" applyBorder="1" applyAlignment="1">
      <alignment/>
    </xf>
    <xf numFmtId="193" fontId="6" fillId="0" borderId="0" xfId="0" applyNumberFormat="1" applyFont="1" applyBorder="1" applyAlignment="1">
      <alignment/>
    </xf>
    <xf numFmtId="0" fontId="6" fillId="0" borderId="36" xfId="0" applyFont="1" applyBorder="1" applyAlignment="1">
      <alignment horizontal="right" vertical="center"/>
    </xf>
    <xf numFmtId="0" fontId="6" fillId="0" borderId="3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5" xfId="0" applyFont="1" applyBorder="1" applyAlignment="1" quotePrefix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193" fontId="6" fillId="0" borderId="0" xfId="0" applyNumberFormat="1" applyFont="1" applyBorder="1" applyAlignment="1">
      <alignment horizontal="left"/>
    </xf>
    <xf numFmtId="0" fontId="8" fillId="0" borderId="39" xfId="0" applyFont="1" applyFill="1" applyBorder="1" applyAlignment="1">
      <alignment vertical="center"/>
    </xf>
    <xf numFmtId="0" fontId="8" fillId="35" borderId="40" xfId="0" applyFont="1" applyFill="1" applyBorder="1" applyAlignment="1">
      <alignment vertical="center"/>
    </xf>
    <xf numFmtId="0" fontId="8" fillId="35" borderId="41" xfId="0" applyFont="1" applyFill="1" applyBorder="1" applyAlignment="1">
      <alignment vertical="center"/>
    </xf>
    <xf numFmtId="0" fontId="5" fillId="0" borderId="42" xfId="0" applyFont="1" applyBorder="1" applyAlignment="1">
      <alignment horizontal="center" vertical="center"/>
    </xf>
    <xf numFmtId="0" fontId="5" fillId="0" borderId="33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7" fillId="0" borderId="43" xfId="0" applyFont="1" applyFill="1" applyBorder="1" applyAlignment="1">
      <alignment horizontal="right"/>
    </xf>
    <xf numFmtId="0" fontId="7" fillId="0" borderId="44" xfId="0" applyFont="1" applyFill="1" applyBorder="1" applyAlignment="1">
      <alignment horizontal="right"/>
    </xf>
    <xf numFmtId="0" fontId="7" fillId="0" borderId="45" xfId="0" applyFont="1" applyFill="1" applyBorder="1" applyAlignment="1">
      <alignment horizontal="right"/>
    </xf>
    <xf numFmtId="0" fontId="7" fillId="0" borderId="46" xfId="0" applyFont="1" applyFill="1" applyBorder="1" applyAlignment="1">
      <alignment horizontal="right"/>
    </xf>
    <xf numFmtId="40" fontId="5" fillId="0" borderId="47" xfId="49" applyNumberFormat="1" applyFont="1" applyFill="1" applyBorder="1" applyAlignment="1">
      <alignment horizontal="distributed" vertical="center"/>
    </xf>
    <xf numFmtId="40" fontId="5" fillId="0" borderId="48" xfId="49" applyNumberFormat="1" applyFont="1" applyFill="1" applyBorder="1" applyAlignment="1">
      <alignment horizontal="distributed" vertical="center"/>
    </xf>
    <xf numFmtId="40" fontId="9" fillId="0" borderId="49" xfId="49" applyNumberFormat="1" applyFont="1" applyFill="1" applyBorder="1" applyAlignment="1">
      <alignment horizontal="center" vertical="center"/>
    </xf>
    <xf numFmtId="40" fontId="5" fillId="0" borderId="50" xfId="49" applyNumberFormat="1" applyFont="1" applyFill="1" applyBorder="1" applyAlignment="1">
      <alignment horizontal="distributed" vertical="center"/>
    </xf>
    <xf numFmtId="40" fontId="9" fillId="0" borderId="49" xfId="49" applyNumberFormat="1" applyFont="1" applyFill="1" applyBorder="1" applyAlignment="1">
      <alignment horizontal="center" vertical="center" wrapText="1"/>
    </xf>
    <xf numFmtId="40" fontId="7" fillId="0" borderId="51" xfId="49" applyNumberFormat="1" applyFont="1" applyFill="1" applyBorder="1" applyAlignment="1">
      <alignment horizontal="right" vertical="center"/>
    </xf>
    <xf numFmtId="40" fontId="7" fillId="0" borderId="0" xfId="49" applyNumberFormat="1" applyFont="1" applyFill="1" applyBorder="1" applyAlignment="1">
      <alignment horizontal="right" vertical="center"/>
    </xf>
    <xf numFmtId="40" fontId="7" fillId="34" borderId="51" xfId="49" applyNumberFormat="1" applyFont="1" applyFill="1" applyBorder="1" applyAlignment="1">
      <alignment horizontal="right" vertical="center"/>
    </xf>
    <xf numFmtId="40" fontId="7" fillId="34" borderId="52" xfId="49" applyNumberFormat="1" applyFont="1" applyFill="1" applyBorder="1" applyAlignment="1">
      <alignment horizontal="right" vertical="center"/>
    </xf>
    <xf numFmtId="40" fontId="7" fillId="34" borderId="53" xfId="49" applyNumberFormat="1" applyFont="1" applyFill="1" applyBorder="1" applyAlignment="1">
      <alignment horizontal="right" vertical="center"/>
    </xf>
    <xf numFmtId="40" fontId="7" fillId="0" borderId="54" xfId="49" applyNumberFormat="1" applyFont="1" applyFill="1" applyBorder="1" applyAlignment="1">
      <alignment horizontal="right" vertical="center"/>
    </xf>
    <xf numFmtId="40" fontId="5" fillId="0" borderId="55" xfId="49" applyNumberFormat="1" applyFont="1" applyFill="1" applyBorder="1" applyAlignment="1">
      <alignment horizontal="center" vertical="center"/>
    </xf>
    <xf numFmtId="40" fontId="5" fillId="0" borderId="56" xfId="49" applyNumberFormat="1" applyFont="1" applyFill="1" applyBorder="1" applyAlignment="1">
      <alignment horizontal="center" vertical="center"/>
    </xf>
    <xf numFmtId="40" fontId="5" fillId="0" borderId="57" xfId="49" applyNumberFormat="1" applyFont="1" applyFill="1" applyBorder="1" applyAlignment="1">
      <alignment horizontal="center" vertical="center"/>
    </xf>
    <xf numFmtId="40" fontId="5" fillId="0" borderId="58" xfId="49" applyNumberFormat="1" applyFont="1" applyFill="1" applyBorder="1" applyAlignment="1">
      <alignment horizontal="center" vertical="center"/>
    </xf>
    <xf numFmtId="40" fontId="5" fillId="0" borderId="59" xfId="49" applyNumberFormat="1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right"/>
    </xf>
    <xf numFmtId="179" fontId="7" fillId="0" borderId="61" xfId="0" applyNumberFormat="1" applyFont="1" applyFill="1" applyBorder="1" applyAlignment="1">
      <alignment horizontal="right"/>
    </xf>
    <xf numFmtId="0" fontId="7" fillId="0" borderId="61" xfId="0" applyFont="1" applyFill="1" applyBorder="1" applyAlignment="1">
      <alignment horizontal="right"/>
    </xf>
    <xf numFmtId="179" fontId="7" fillId="0" borderId="40" xfId="0" applyNumberFormat="1" applyFont="1" applyFill="1" applyBorder="1" applyAlignment="1">
      <alignment horizontal="right"/>
    </xf>
    <xf numFmtId="179" fontId="7" fillId="0" borderId="30" xfId="0" applyNumberFormat="1" applyFont="1" applyFill="1" applyBorder="1" applyAlignment="1">
      <alignment horizontal="right"/>
    </xf>
    <xf numFmtId="179" fontId="7" fillId="0" borderId="53" xfId="0" applyNumberFormat="1" applyFont="1" applyFill="1" applyBorder="1" applyAlignment="1">
      <alignment horizontal="right"/>
    </xf>
    <xf numFmtId="0" fontId="8" fillId="36" borderId="56" xfId="0" applyFont="1" applyFill="1" applyBorder="1" applyAlignment="1" applyProtection="1">
      <alignment horizontal="center" vertical="center"/>
      <protection/>
    </xf>
    <xf numFmtId="0" fontId="8" fillId="37" borderId="56" xfId="0" applyFont="1" applyFill="1" applyBorder="1" applyAlignment="1" applyProtection="1">
      <alignment horizontal="center" vertical="center"/>
      <protection/>
    </xf>
    <xf numFmtId="0" fontId="8" fillId="37" borderId="62" xfId="0" applyFont="1" applyFill="1" applyBorder="1" applyAlignment="1" applyProtection="1">
      <alignment horizontal="center" vertical="center"/>
      <protection/>
    </xf>
    <xf numFmtId="0" fontId="7" fillId="33" borderId="55" xfId="0" applyFont="1" applyFill="1" applyBorder="1" applyAlignment="1" applyProtection="1">
      <alignment horizontal="center" vertical="center" wrapText="1" shrinkToFit="1"/>
      <protection/>
    </xf>
    <xf numFmtId="0" fontId="7" fillId="33" borderId="56" xfId="0" applyFont="1" applyFill="1" applyBorder="1" applyAlignment="1" applyProtection="1">
      <alignment horizontal="center" vertical="center" wrapText="1" shrinkToFit="1"/>
      <protection/>
    </xf>
    <xf numFmtId="0" fontId="7" fillId="33" borderId="56" xfId="0" applyFont="1" applyFill="1" applyBorder="1" applyAlignment="1">
      <alignment horizontal="center" vertical="center" wrapText="1" shrinkToFit="1"/>
    </xf>
    <xf numFmtId="0" fontId="7" fillId="0" borderId="56" xfId="0" applyFont="1" applyFill="1" applyBorder="1" applyAlignment="1">
      <alignment horizontal="center" vertical="center" wrapText="1" shrinkToFit="1"/>
    </xf>
    <xf numFmtId="0" fontId="7" fillId="0" borderId="56" xfId="0" applyFont="1" applyFill="1" applyBorder="1" applyAlignment="1" applyProtection="1">
      <alignment horizontal="center" vertical="center" wrapText="1" shrinkToFit="1"/>
      <protection/>
    </xf>
    <xf numFmtId="0" fontId="14" fillId="0" borderId="56" xfId="0" applyFont="1" applyFill="1" applyBorder="1" applyAlignment="1" applyProtection="1">
      <alignment horizontal="center" vertical="center" wrapText="1" shrinkToFit="1"/>
      <protection/>
    </xf>
    <xf numFmtId="0" fontId="8" fillId="0" borderId="63" xfId="0" applyFont="1" applyBorder="1" applyAlignment="1">
      <alignment horizontal="distributed" vertical="center"/>
    </xf>
    <xf numFmtId="0" fontId="8" fillId="0" borderId="64" xfId="0" applyFont="1" applyBorder="1" applyAlignment="1">
      <alignment horizontal="distributed" vertical="center"/>
    </xf>
    <xf numFmtId="0" fontId="8" fillId="0" borderId="64" xfId="0" applyFont="1" applyFill="1" applyBorder="1" applyAlignment="1">
      <alignment horizontal="distributed" vertical="center"/>
    </xf>
    <xf numFmtId="38" fontId="8" fillId="0" borderId="65" xfId="49" applyFont="1" applyFill="1" applyBorder="1" applyAlignment="1">
      <alignment vertical="center"/>
    </xf>
    <xf numFmtId="38" fontId="8" fillId="0" borderId="17" xfId="49" applyFont="1" applyFill="1" applyBorder="1" applyAlignment="1">
      <alignment vertical="center"/>
    </xf>
    <xf numFmtId="0" fontId="8" fillId="0" borderId="17" xfId="49" applyNumberFormat="1" applyFont="1" applyFill="1" applyBorder="1" applyAlignment="1">
      <alignment vertical="center"/>
    </xf>
    <xf numFmtId="0" fontId="8" fillId="0" borderId="56" xfId="0" applyFont="1" applyFill="1" applyBorder="1" applyAlignment="1" applyProtection="1">
      <alignment horizontal="center" vertical="center" textRotation="255"/>
      <protection/>
    </xf>
    <xf numFmtId="0" fontId="8" fillId="0" borderId="55" xfId="0" applyFont="1" applyFill="1" applyBorder="1" applyAlignment="1" applyProtection="1">
      <alignment horizontal="center" vertical="center" textRotation="255"/>
      <protection locked="0"/>
    </xf>
    <xf numFmtId="0" fontId="8" fillId="37" borderId="56" xfId="0" applyFont="1" applyFill="1" applyBorder="1" applyAlignment="1" applyProtection="1">
      <alignment horizontal="center" vertical="center" textRotation="255"/>
      <protection locked="0"/>
    </xf>
    <xf numFmtId="0" fontId="8" fillId="0" borderId="56" xfId="0" applyFont="1" applyFill="1" applyBorder="1" applyAlignment="1" applyProtection="1">
      <alignment horizontal="center" vertical="center" textRotation="255"/>
      <protection locked="0"/>
    </xf>
    <xf numFmtId="0" fontId="8" fillId="37" borderId="62" xfId="0" applyFont="1" applyFill="1" applyBorder="1" applyAlignment="1" applyProtection="1">
      <alignment horizontal="center" vertical="center" textRotation="255"/>
      <protection locked="0"/>
    </xf>
    <xf numFmtId="0" fontId="8" fillId="35" borderId="61" xfId="0" applyFont="1" applyFill="1" applyBorder="1" applyAlignment="1">
      <alignment vertical="center"/>
    </xf>
    <xf numFmtId="0" fontId="8" fillId="35" borderId="65" xfId="0" applyFont="1" applyFill="1" applyBorder="1" applyAlignment="1">
      <alignment vertical="center"/>
    </xf>
    <xf numFmtId="0" fontId="8" fillId="0" borderId="66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8" fillId="0" borderId="31" xfId="0" applyFont="1" applyFill="1" applyBorder="1" applyAlignment="1">
      <alignment horizontal="right" vertical="center"/>
    </xf>
    <xf numFmtId="0" fontId="15" fillId="0" borderId="31" xfId="0" applyFont="1" applyFill="1" applyBorder="1" applyAlignment="1">
      <alignment vertical="center"/>
    </xf>
    <xf numFmtId="0" fontId="8" fillId="35" borderId="58" xfId="0" applyFont="1" applyFill="1" applyBorder="1" applyAlignment="1">
      <alignment vertical="center"/>
    </xf>
    <xf numFmtId="0" fontId="8" fillId="35" borderId="67" xfId="0" applyFont="1" applyFill="1" applyBorder="1" applyAlignment="1">
      <alignment vertical="center"/>
    </xf>
    <xf numFmtId="0" fontId="8" fillId="35" borderId="67" xfId="0" applyFont="1" applyFill="1" applyBorder="1" applyAlignment="1">
      <alignment horizontal="right" vertical="center"/>
    </xf>
    <xf numFmtId="0" fontId="15" fillId="35" borderId="67" xfId="0" applyFont="1" applyFill="1" applyBorder="1" applyAlignment="1">
      <alignment vertical="center"/>
    </xf>
    <xf numFmtId="0" fontId="8" fillId="35" borderId="68" xfId="0" applyFont="1" applyFill="1" applyBorder="1" applyAlignment="1">
      <alignment vertical="center"/>
    </xf>
    <xf numFmtId="38" fontId="8" fillId="0" borderId="69" xfId="49" applyFont="1" applyFill="1" applyBorder="1" applyAlignment="1">
      <alignment vertical="center"/>
    </xf>
    <xf numFmtId="38" fontId="8" fillId="0" borderId="70" xfId="49" applyFont="1" applyFill="1" applyBorder="1" applyAlignment="1">
      <alignment vertical="center"/>
    </xf>
    <xf numFmtId="0" fontId="8" fillId="0" borderId="12" xfId="49" applyNumberFormat="1" applyFont="1" applyFill="1" applyBorder="1" applyAlignment="1">
      <alignment vertical="center"/>
    </xf>
    <xf numFmtId="38" fontId="15" fillId="34" borderId="29" xfId="49" applyFont="1" applyFill="1" applyBorder="1" applyAlignment="1">
      <alignment vertical="center"/>
    </xf>
    <xf numFmtId="0" fontId="8" fillId="0" borderId="71" xfId="0" applyFont="1" applyBorder="1" applyAlignment="1">
      <alignment/>
    </xf>
    <xf numFmtId="0" fontId="5" fillId="0" borderId="71" xfId="0" applyFont="1" applyBorder="1" applyAlignment="1">
      <alignment/>
    </xf>
    <xf numFmtId="0" fontId="5" fillId="0" borderId="72" xfId="0" applyFont="1" applyBorder="1" applyAlignment="1">
      <alignment horizontal="right" vertical="center"/>
    </xf>
    <xf numFmtId="0" fontId="5" fillId="0" borderId="42" xfId="0" applyFont="1" applyBorder="1" applyAlignment="1" quotePrefix="1">
      <alignment horizontal="center" vertical="center"/>
    </xf>
    <xf numFmtId="0" fontId="5" fillId="0" borderId="47" xfId="0" applyFont="1" applyBorder="1" applyAlignment="1" quotePrefix="1">
      <alignment horizontal="center" vertical="center"/>
    </xf>
    <xf numFmtId="38" fontId="8" fillId="0" borderId="73" xfId="49" applyFont="1" applyFill="1" applyBorder="1" applyAlignment="1">
      <alignment vertical="center"/>
    </xf>
    <xf numFmtId="38" fontId="8" fillId="37" borderId="74" xfId="49" applyFont="1" applyFill="1" applyBorder="1" applyAlignment="1">
      <alignment vertical="center"/>
    </xf>
    <xf numFmtId="0" fontId="8" fillId="0" borderId="75" xfId="0" applyFont="1" applyBorder="1" applyAlignment="1">
      <alignment horizontal="distributed" vertical="center"/>
    </xf>
    <xf numFmtId="38" fontId="8" fillId="0" borderId="76" xfId="49" applyFont="1" applyFill="1" applyBorder="1" applyAlignment="1">
      <alignment vertical="center"/>
    </xf>
    <xf numFmtId="0" fontId="8" fillId="0" borderId="77" xfId="49" applyNumberFormat="1" applyFont="1" applyFill="1" applyBorder="1" applyAlignment="1">
      <alignment vertical="center"/>
    </xf>
    <xf numFmtId="0" fontId="8" fillId="0" borderId="77" xfId="0" applyNumberFormat="1" applyFont="1" applyFill="1" applyBorder="1" applyAlignment="1">
      <alignment vertical="center"/>
    </xf>
    <xf numFmtId="0" fontId="8" fillId="37" borderId="78" xfId="0" applyFont="1" applyFill="1" applyBorder="1" applyAlignment="1">
      <alignment horizontal="center" vertical="center"/>
    </xf>
    <xf numFmtId="207" fontId="8" fillId="37" borderId="35" xfId="0" applyNumberFormat="1" applyFont="1" applyFill="1" applyBorder="1" applyAlignment="1">
      <alignment horizontal="center" vertical="center" shrinkToFit="1"/>
    </xf>
    <xf numFmtId="0" fontId="8" fillId="0" borderId="76" xfId="49" applyNumberFormat="1" applyFont="1" applyFill="1" applyBorder="1" applyAlignment="1">
      <alignment vertical="center"/>
    </xf>
    <xf numFmtId="0" fontId="8" fillId="0" borderId="79" xfId="49" applyNumberFormat="1" applyFont="1" applyFill="1" applyBorder="1" applyAlignment="1">
      <alignment vertical="center"/>
    </xf>
    <xf numFmtId="0" fontId="8" fillId="0" borderId="75" xfId="0" applyFont="1" applyFill="1" applyBorder="1" applyAlignment="1">
      <alignment horizontal="distributed" vertical="center"/>
    </xf>
    <xf numFmtId="38" fontId="15" fillId="34" borderId="80" xfId="49" applyFont="1" applyFill="1" applyBorder="1" applyAlignment="1">
      <alignment vertical="center"/>
    </xf>
    <xf numFmtId="207" fontId="8" fillId="37" borderId="33" xfId="0" applyNumberFormat="1" applyFont="1" applyFill="1" applyBorder="1" applyAlignment="1">
      <alignment horizontal="center" vertical="center" shrinkToFit="1"/>
    </xf>
    <xf numFmtId="40" fontId="5" fillId="38" borderId="0" xfId="49" applyNumberFormat="1" applyFont="1" applyFill="1" applyAlignment="1">
      <alignment/>
    </xf>
    <xf numFmtId="183" fontId="6" fillId="0" borderId="11" xfId="0" applyNumberFormat="1" applyFont="1" applyBorder="1" applyAlignment="1">
      <alignment horizontal="center" vertical="center"/>
    </xf>
    <xf numFmtId="176" fontId="15" fillId="34" borderId="81" xfId="0" applyNumberFormat="1" applyFont="1" applyFill="1" applyBorder="1" applyAlignment="1" applyProtection="1">
      <alignment horizontal="right" vertical="center"/>
      <protection/>
    </xf>
    <xf numFmtId="0" fontId="7" fillId="33" borderId="27" xfId="0" applyFont="1" applyFill="1" applyBorder="1" applyAlignment="1" applyProtection="1">
      <alignment horizontal="center" vertical="center" wrapText="1" shrinkToFit="1"/>
      <protection/>
    </xf>
    <xf numFmtId="197" fontId="4" fillId="0" borderId="82" xfId="0" applyNumberFormat="1" applyFont="1" applyFill="1" applyBorder="1" applyAlignment="1">
      <alignment/>
    </xf>
    <xf numFmtId="0" fontId="15" fillId="34" borderId="50" xfId="0" applyFont="1" applyFill="1" applyBorder="1" applyAlignment="1" applyProtection="1">
      <alignment horizontal="distributed" vertical="center"/>
      <protection/>
    </xf>
    <xf numFmtId="0" fontId="8" fillId="0" borderId="49" xfId="0" applyFont="1" applyFill="1" applyBorder="1" applyAlignment="1" applyProtection="1">
      <alignment horizontal="center" vertical="center"/>
      <protection/>
    </xf>
    <xf numFmtId="176" fontId="15" fillId="34" borderId="83" xfId="0" applyNumberFormat="1" applyFont="1" applyFill="1" applyBorder="1" applyAlignment="1" applyProtection="1">
      <alignment horizontal="right" vertical="center"/>
      <protection/>
    </xf>
    <xf numFmtId="0" fontId="6" fillId="0" borderId="84" xfId="0" applyFont="1" applyBorder="1" applyAlignment="1">
      <alignment horizontal="center" vertical="center" textRotation="255"/>
    </xf>
    <xf numFmtId="0" fontId="7" fillId="0" borderId="85" xfId="0" applyFont="1" applyBorder="1" applyAlignment="1">
      <alignment/>
    </xf>
    <xf numFmtId="0" fontId="5" fillId="0" borderId="85" xfId="0" applyNumberFormat="1" applyFont="1" applyBorder="1" applyAlignment="1">
      <alignment horizontal="center" shrinkToFit="1"/>
    </xf>
    <xf numFmtId="0" fontId="6" fillId="0" borderId="77" xfId="0" applyFont="1" applyBorder="1" applyAlignment="1">
      <alignment horizontal="center" vertical="center"/>
    </xf>
    <xf numFmtId="40" fontId="8" fillId="0" borderId="86" xfId="49" applyNumberFormat="1" applyFont="1" applyFill="1" applyBorder="1" applyAlignment="1">
      <alignment horizontal="center" vertical="center"/>
    </xf>
    <xf numFmtId="193" fontId="8" fillId="0" borderId="18" xfId="49" applyNumberFormat="1" applyFont="1" applyFill="1" applyBorder="1" applyAlignment="1">
      <alignment horizontal="center" vertical="center"/>
    </xf>
    <xf numFmtId="179" fontId="8" fillId="0" borderId="11" xfId="49" applyNumberFormat="1" applyFont="1" applyFill="1" applyBorder="1" applyAlignment="1">
      <alignment horizontal="center" vertical="center"/>
    </xf>
    <xf numFmtId="40" fontId="8" fillId="0" borderId="11" xfId="49" applyNumberFormat="1" applyFont="1" applyFill="1" applyBorder="1" applyAlignment="1">
      <alignment horizontal="center" vertical="center"/>
    </xf>
    <xf numFmtId="179" fontId="8" fillId="0" borderId="22" xfId="49" applyNumberFormat="1" applyFont="1" applyFill="1" applyBorder="1" applyAlignment="1">
      <alignment horizontal="center" vertical="center"/>
    </xf>
    <xf numFmtId="40" fontId="8" fillId="0" borderId="18" xfId="49" applyNumberFormat="1" applyFont="1" applyFill="1" applyBorder="1" applyAlignment="1">
      <alignment horizontal="center" vertical="center"/>
    </xf>
    <xf numFmtId="179" fontId="8" fillId="0" borderId="34" xfId="49" applyNumberFormat="1" applyFont="1" applyFill="1" applyBorder="1" applyAlignment="1">
      <alignment horizontal="center" vertical="center"/>
    </xf>
    <xf numFmtId="210" fontId="6" fillId="0" borderId="0" xfId="0" applyNumberFormat="1" applyFont="1" applyBorder="1" applyAlignment="1" quotePrefix="1">
      <alignment horizontal="center" vertical="center"/>
    </xf>
    <xf numFmtId="211" fontId="6" fillId="0" borderId="87" xfId="0" applyNumberFormat="1" applyFont="1" applyBorder="1" applyAlignment="1" quotePrefix="1">
      <alignment horizontal="center" vertical="center"/>
    </xf>
    <xf numFmtId="211" fontId="6" fillId="0" borderId="88" xfId="0" applyNumberFormat="1" applyFont="1" applyBorder="1" applyAlignment="1" quotePrefix="1">
      <alignment horizontal="center" vertical="center"/>
    </xf>
    <xf numFmtId="183" fontId="6" fillId="0" borderId="10" xfId="0" applyNumberFormat="1" applyFont="1" applyBorder="1" applyAlignment="1">
      <alignment horizontal="center" vertical="center"/>
    </xf>
    <xf numFmtId="183" fontId="6" fillId="0" borderId="33" xfId="0" applyNumberFormat="1" applyFont="1" applyBorder="1" applyAlignment="1">
      <alignment horizontal="center" vertical="center"/>
    </xf>
    <xf numFmtId="0" fontId="6" fillId="0" borderId="60" xfId="0" applyFont="1" applyBorder="1" applyAlignment="1">
      <alignment/>
    </xf>
    <xf numFmtId="0" fontId="6" fillId="0" borderId="0" xfId="0" applyFont="1" applyBorder="1" applyAlignment="1">
      <alignment horizontal="right" vertical="center"/>
    </xf>
    <xf numFmtId="0" fontId="6" fillId="0" borderId="30" xfId="0" applyFont="1" applyBorder="1" applyAlignment="1">
      <alignment horizontal="right"/>
    </xf>
    <xf numFmtId="0" fontId="6" fillId="0" borderId="53" xfId="0" applyFont="1" applyBorder="1" applyAlignment="1">
      <alignment horizontal="right" vertical="center"/>
    </xf>
    <xf numFmtId="0" fontId="6" fillId="0" borderId="89" xfId="0" applyFont="1" applyBorder="1" applyAlignment="1">
      <alignment horizontal="center" vertical="center"/>
    </xf>
    <xf numFmtId="3" fontId="6" fillId="0" borderId="77" xfId="0" applyNumberFormat="1" applyFont="1" applyBorder="1" applyAlignment="1">
      <alignment horizontal="center" vertical="center"/>
    </xf>
    <xf numFmtId="180" fontId="6" fillId="0" borderId="77" xfId="0" applyNumberFormat="1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7" fillId="0" borderId="91" xfId="0" applyFont="1" applyBorder="1" applyAlignment="1">
      <alignment vertical="center" textRotation="255"/>
    </xf>
    <xf numFmtId="0" fontId="12" fillId="0" borderId="92" xfId="0" applyFont="1" applyBorder="1" applyAlignment="1">
      <alignment horizontal="center" vertical="center" shrinkToFit="1"/>
    </xf>
    <xf numFmtId="0" fontId="12" fillId="0" borderId="93" xfId="0" applyFont="1" applyBorder="1" applyAlignment="1">
      <alignment horizontal="center" vertical="center" shrinkToFit="1"/>
    </xf>
    <xf numFmtId="0" fontId="12" fillId="0" borderId="94" xfId="0" applyFont="1" applyBorder="1" applyAlignment="1">
      <alignment horizontal="center" vertical="center" shrinkToFit="1"/>
    </xf>
    <xf numFmtId="0" fontId="12" fillId="0" borderId="95" xfId="0" applyFont="1" applyBorder="1" applyAlignment="1">
      <alignment horizontal="center" vertical="center" shrinkToFit="1"/>
    </xf>
    <xf numFmtId="0" fontId="12" fillId="0" borderId="96" xfId="0" applyFont="1" applyBorder="1" applyAlignment="1">
      <alignment horizontal="center" vertical="center" shrinkToFit="1"/>
    </xf>
    <xf numFmtId="0" fontId="12" fillId="0" borderId="91" xfId="0" applyFont="1" applyBorder="1" applyAlignment="1">
      <alignment horizontal="center" vertical="center" shrinkToFit="1"/>
    </xf>
    <xf numFmtId="183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92" xfId="0" applyFont="1" applyFill="1" applyBorder="1" applyAlignment="1">
      <alignment horizontal="right" vertical="center"/>
    </xf>
    <xf numFmtId="0" fontId="7" fillId="0" borderId="97" xfId="0" applyFont="1" applyFill="1" applyBorder="1" applyAlignment="1">
      <alignment horizontal="right" vertical="center"/>
    </xf>
    <xf numFmtId="0" fontId="7" fillId="0" borderId="98" xfId="0" applyFont="1" applyFill="1" applyBorder="1" applyAlignment="1">
      <alignment horizontal="right" vertical="center"/>
    </xf>
    <xf numFmtId="0" fontId="7" fillId="0" borderId="40" xfId="0" applyFont="1" applyFill="1" applyBorder="1" applyAlignment="1">
      <alignment horizontal="right" vertical="center"/>
    </xf>
    <xf numFmtId="0" fontId="7" fillId="0" borderId="71" xfId="0" applyFont="1" applyFill="1" applyBorder="1" applyAlignment="1">
      <alignment horizontal="right" vertical="center"/>
    </xf>
    <xf numFmtId="183" fontId="7" fillId="0" borderId="99" xfId="0" applyNumberFormat="1" applyFont="1" applyFill="1" applyBorder="1" applyAlignment="1">
      <alignment horizontal="right" vertical="center"/>
    </xf>
    <xf numFmtId="0" fontId="7" fillId="0" borderId="100" xfId="0" applyFont="1" applyFill="1" applyBorder="1" applyAlignment="1">
      <alignment horizontal="right" vertical="center"/>
    </xf>
    <xf numFmtId="183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99" xfId="0" applyFont="1" applyFill="1" applyBorder="1" applyAlignment="1">
      <alignment horizontal="right" vertical="center"/>
    </xf>
    <xf numFmtId="0" fontId="7" fillId="0" borderId="99" xfId="0" applyFont="1" applyBorder="1" applyAlignment="1">
      <alignment horizontal="right" vertical="center"/>
    </xf>
    <xf numFmtId="176" fontId="8" fillId="0" borderId="101" xfId="0" applyNumberFormat="1" applyFont="1" applyFill="1" applyBorder="1" applyAlignment="1" applyProtection="1">
      <alignment horizontal="right" vertical="center"/>
      <protection/>
    </xf>
    <xf numFmtId="0" fontId="4" fillId="0" borderId="102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22" fillId="35" borderId="103" xfId="0" applyFont="1" applyFill="1" applyBorder="1" applyAlignment="1">
      <alignment horizontal="center" vertical="center"/>
    </xf>
    <xf numFmtId="182" fontId="4" fillId="35" borderId="104" xfId="0" applyNumberFormat="1" applyFont="1" applyFill="1" applyBorder="1" applyAlignment="1">
      <alignment horizontal="right" shrinkToFit="1"/>
    </xf>
    <xf numFmtId="37" fontId="4" fillId="0" borderId="102" xfId="49" applyNumberFormat="1" applyFont="1" applyFill="1" applyBorder="1" applyAlignment="1">
      <alignment horizontal="right" shrinkToFit="1"/>
    </xf>
    <xf numFmtId="37" fontId="4" fillId="0" borderId="105" xfId="49" applyNumberFormat="1" applyFont="1" applyFill="1" applyBorder="1" applyAlignment="1">
      <alignment horizontal="right" shrinkToFit="1"/>
    </xf>
    <xf numFmtId="37" fontId="4" fillId="0" borderId="106" xfId="49" applyNumberFormat="1" applyFont="1" applyFill="1" applyBorder="1" applyAlignment="1">
      <alignment horizontal="right" shrinkToFit="1"/>
    </xf>
    <xf numFmtId="37" fontId="4" fillId="0" borderId="107" xfId="49" applyNumberFormat="1" applyFont="1" applyFill="1" applyBorder="1" applyAlignment="1">
      <alignment horizontal="right" shrinkToFit="1"/>
    </xf>
    <xf numFmtId="37" fontId="4" fillId="0" borderId="108" xfId="49" applyNumberFormat="1" applyFont="1" applyFill="1" applyBorder="1" applyAlignment="1">
      <alignment horizontal="right" shrinkToFit="1"/>
    </xf>
    <xf numFmtId="37" fontId="4" fillId="0" borderId="76" xfId="49" applyNumberFormat="1" applyFont="1" applyFill="1" applyBorder="1" applyAlignment="1">
      <alignment horizontal="right" shrinkToFit="1"/>
    </xf>
    <xf numFmtId="38" fontId="4" fillId="0" borderId="105" xfId="49" applyNumberFormat="1" applyFont="1" applyFill="1" applyBorder="1" applyAlignment="1">
      <alignment horizontal="right" shrinkToFit="1"/>
    </xf>
    <xf numFmtId="182" fontId="4" fillId="0" borderId="109" xfId="0" applyNumberFormat="1" applyFont="1" applyFill="1" applyBorder="1" applyAlignment="1">
      <alignment horizontal="right" shrinkToFit="1"/>
    </xf>
    <xf numFmtId="0" fontId="4" fillId="0" borderId="110" xfId="0" applyFont="1" applyBorder="1" applyAlignment="1">
      <alignment horizontal="distributed" vertical="center"/>
    </xf>
    <xf numFmtId="37" fontId="4" fillId="0" borderId="110" xfId="49" applyNumberFormat="1" applyFont="1" applyFill="1" applyBorder="1" applyAlignment="1">
      <alignment horizontal="right" shrinkToFit="1"/>
    </xf>
    <xf numFmtId="37" fontId="4" fillId="0" borderId="111" xfId="49" applyNumberFormat="1" applyFont="1" applyFill="1" applyBorder="1" applyAlignment="1">
      <alignment horizontal="right" shrinkToFit="1"/>
    </xf>
    <xf numFmtId="37" fontId="4" fillId="0" borderId="112" xfId="49" applyNumberFormat="1" applyFont="1" applyFill="1" applyBorder="1" applyAlignment="1">
      <alignment horizontal="right" shrinkToFit="1"/>
    </xf>
    <xf numFmtId="37" fontId="4" fillId="0" borderId="113" xfId="49" applyNumberFormat="1" applyFont="1" applyFill="1" applyBorder="1" applyAlignment="1">
      <alignment horizontal="right" shrinkToFit="1"/>
    </xf>
    <xf numFmtId="37" fontId="4" fillId="0" borderId="114" xfId="49" applyNumberFormat="1" applyFont="1" applyFill="1" applyBorder="1" applyAlignment="1">
      <alignment horizontal="right" shrinkToFit="1"/>
    </xf>
    <xf numFmtId="38" fontId="4" fillId="0" borderId="47" xfId="49" applyNumberFormat="1" applyFont="1" applyFill="1" applyBorder="1" applyAlignment="1">
      <alignment horizontal="right" shrinkToFit="1"/>
    </xf>
    <xf numFmtId="182" fontId="4" fillId="0" borderId="115" xfId="0" applyNumberFormat="1" applyFont="1" applyFill="1" applyBorder="1" applyAlignment="1">
      <alignment horizontal="right" shrinkToFit="1"/>
    </xf>
    <xf numFmtId="0" fontId="4" fillId="0" borderId="110" xfId="0" applyFont="1" applyFill="1" applyBorder="1" applyAlignment="1">
      <alignment horizontal="distributed" vertical="center"/>
    </xf>
    <xf numFmtId="0" fontId="4" fillId="35" borderId="103" xfId="0" applyFont="1" applyFill="1" applyBorder="1" applyAlignment="1">
      <alignment horizontal="center" vertical="center"/>
    </xf>
    <xf numFmtId="37" fontId="4" fillId="35" borderId="103" xfId="49" applyNumberFormat="1" applyFont="1" applyFill="1" applyBorder="1" applyAlignment="1">
      <alignment horizontal="right" shrinkToFit="1"/>
    </xf>
    <xf numFmtId="37" fontId="4" fillId="35" borderId="116" xfId="49" applyNumberFormat="1" applyFont="1" applyFill="1" applyBorder="1" applyAlignment="1">
      <alignment horizontal="right" shrinkToFit="1"/>
    </xf>
    <xf numFmtId="37" fontId="4" fillId="35" borderId="117" xfId="49" applyNumberFormat="1" applyFont="1" applyFill="1" applyBorder="1" applyAlignment="1">
      <alignment horizontal="right" shrinkToFit="1"/>
    </xf>
    <xf numFmtId="37" fontId="4" fillId="35" borderId="118" xfId="49" applyNumberFormat="1" applyFont="1" applyFill="1" applyBorder="1" applyAlignment="1">
      <alignment horizontal="right" shrinkToFit="1"/>
    </xf>
    <xf numFmtId="37" fontId="4" fillId="35" borderId="119" xfId="49" applyNumberFormat="1" applyFont="1" applyFill="1" applyBorder="1" applyAlignment="1">
      <alignment horizontal="right" shrinkToFit="1"/>
    </xf>
    <xf numFmtId="38" fontId="4" fillId="35" borderId="48" xfId="49" applyNumberFormat="1" applyFont="1" applyFill="1" applyBorder="1" applyAlignment="1">
      <alignment horizontal="right" shrinkToFit="1"/>
    </xf>
    <xf numFmtId="3" fontId="4" fillId="35" borderId="120" xfId="0" applyNumberFormat="1" applyFont="1" applyFill="1" applyBorder="1" applyAlignment="1">
      <alignment horizontal="right" shrinkToFit="1"/>
    </xf>
    <xf numFmtId="3" fontId="4" fillId="35" borderId="118" xfId="0" applyNumberFormat="1" applyFont="1" applyFill="1" applyBorder="1" applyAlignment="1">
      <alignment horizontal="right" shrinkToFit="1"/>
    </xf>
    <xf numFmtId="0" fontId="4" fillId="0" borderId="121" xfId="0" applyFont="1" applyBorder="1" applyAlignment="1">
      <alignment horizontal="distributed" vertical="center"/>
    </xf>
    <xf numFmtId="37" fontId="4" fillId="0" borderId="121" xfId="49" applyNumberFormat="1" applyFont="1" applyFill="1" applyBorder="1" applyAlignment="1">
      <alignment horizontal="right" shrinkToFit="1"/>
    </xf>
    <xf numFmtId="37" fontId="4" fillId="0" borderId="122" xfId="49" applyNumberFormat="1" applyFont="1" applyFill="1" applyBorder="1" applyAlignment="1">
      <alignment horizontal="right" shrinkToFit="1"/>
    </xf>
    <xf numFmtId="37" fontId="4" fillId="0" borderId="123" xfId="49" applyNumberFormat="1" applyFont="1" applyFill="1" applyBorder="1" applyAlignment="1">
      <alignment horizontal="right" shrinkToFit="1"/>
    </xf>
    <xf numFmtId="37" fontId="4" fillId="0" borderId="41" xfId="49" applyNumberFormat="1" applyFont="1" applyFill="1" applyBorder="1" applyAlignment="1">
      <alignment horizontal="right" shrinkToFit="1"/>
    </xf>
    <xf numFmtId="37" fontId="4" fillId="0" borderId="17" xfId="49" applyNumberFormat="1" applyFont="1" applyFill="1" applyBorder="1" applyAlignment="1">
      <alignment horizontal="right" shrinkToFit="1"/>
    </xf>
    <xf numFmtId="38" fontId="4" fillId="0" borderId="42" xfId="49" applyNumberFormat="1" applyFont="1" applyFill="1" applyBorder="1" applyAlignment="1">
      <alignment horizontal="right" shrinkToFit="1"/>
    </xf>
    <xf numFmtId="182" fontId="4" fillId="0" borderId="124" xfId="0" applyNumberFormat="1" applyFont="1" applyFill="1" applyBorder="1" applyAlignment="1">
      <alignment horizontal="right" shrinkToFit="1"/>
    </xf>
    <xf numFmtId="0" fontId="4" fillId="35" borderId="125" xfId="0" applyFont="1" applyFill="1" applyBorder="1" applyAlignment="1">
      <alignment horizontal="center" vertical="center"/>
    </xf>
    <xf numFmtId="37" fontId="4" fillId="35" borderId="126" xfId="49" applyNumberFormat="1" applyFont="1" applyFill="1" applyBorder="1" applyAlignment="1">
      <alignment horizontal="right" shrinkToFit="1"/>
    </xf>
    <xf numFmtId="37" fontId="4" fillId="35" borderId="127" xfId="49" applyNumberFormat="1" applyFont="1" applyFill="1" applyBorder="1" applyAlignment="1">
      <alignment horizontal="right" shrinkToFit="1"/>
    </xf>
    <xf numFmtId="37" fontId="4" fillId="35" borderId="128" xfId="49" applyNumberFormat="1" applyFont="1" applyFill="1" applyBorder="1" applyAlignment="1">
      <alignment horizontal="right" shrinkToFit="1"/>
    </xf>
    <xf numFmtId="38" fontId="4" fillId="35" borderId="129" xfId="49" applyNumberFormat="1" applyFont="1" applyFill="1" applyBorder="1" applyAlignment="1">
      <alignment horizontal="right" shrinkToFit="1"/>
    </xf>
    <xf numFmtId="182" fontId="4" fillId="35" borderId="130" xfId="0" applyNumberFormat="1" applyFont="1" applyFill="1" applyBorder="1" applyAlignment="1">
      <alignment horizontal="right" shrinkToFit="1"/>
    </xf>
    <xf numFmtId="3" fontId="4" fillId="35" borderId="131" xfId="0" applyNumberFormat="1" applyFont="1" applyFill="1" applyBorder="1" applyAlignment="1">
      <alignment horizontal="right" shrinkToFit="1"/>
    </xf>
    <xf numFmtId="3" fontId="4" fillId="35" borderId="132" xfId="0" applyNumberFormat="1" applyFont="1" applyFill="1" applyBorder="1" applyAlignment="1">
      <alignment horizontal="right" shrinkToFit="1"/>
    </xf>
    <xf numFmtId="0" fontId="23" fillId="0" borderId="133" xfId="0" applyFont="1" applyBorder="1" applyAlignment="1">
      <alignment horizontal="center" vertical="center"/>
    </xf>
    <xf numFmtId="0" fontId="23" fillId="0" borderId="134" xfId="0" applyFont="1" applyBorder="1" applyAlignment="1">
      <alignment horizontal="center" vertical="center"/>
    </xf>
    <xf numFmtId="183" fontId="8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4" fillId="0" borderId="135" xfId="0" applyFont="1" applyBorder="1" applyAlignment="1">
      <alignment horizontal="distributed" vertical="center"/>
    </xf>
    <xf numFmtId="0" fontId="4" fillId="0" borderId="135" xfId="0" applyFont="1" applyFill="1" applyBorder="1" applyAlignment="1">
      <alignment horizontal="distributed" vertical="center"/>
    </xf>
    <xf numFmtId="0" fontId="4" fillId="0" borderId="101" xfId="0" applyFont="1" applyBorder="1" applyAlignment="1">
      <alignment horizontal="distributed" vertical="center"/>
    </xf>
    <xf numFmtId="38" fontId="4" fillId="0" borderId="136" xfId="49" applyNumberFormat="1" applyFont="1" applyFill="1" applyBorder="1" applyAlignment="1">
      <alignment horizontal="right" shrinkToFit="1"/>
    </xf>
    <xf numFmtId="182" fontId="4" fillId="0" borderId="137" xfId="0" applyNumberFormat="1" applyFont="1" applyFill="1" applyBorder="1" applyAlignment="1">
      <alignment horizontal="right" shrinkToFit="1"/>
    </xf>
    <xf numFmtId="3" fontId="4" fillId="0" borderId="138" xfId="0" applyNumberFormat="1" applyFont="1" applyFill="1" applyBorder="1" applyAlignment="1">
      <alignment horizontal="right"/>
    </xf>
    <xf numFmtId="3" fontId="4" fillId="0" borderId="139" xfId="0" applyNumberFormat="1" applyFont="1" applyFill="1" applyBorder="1" applyAlignment="1">
      <alignment horizontal="right"/>
    </xf>
    <xf numFmtId="3" fontId="4" fillId="0" borderId="138" xfId="0" applyNumberFormat="1" applyFont="1" applyFill="1" applyBorder="1" applyAlignment="1">
      <alignment horizontal="right" shrinkToFit="1"/>
    </xf>
    <xf numFmtId="3" fontId="4" fillId="0" borderId="139" xfId="0" applyNumberFormat="1" applyFont="1" applyFill="1" applyBorder="1" applyAlignment="1">
      <alignment horizontal="right" shrinkToFit="1"/>
    </xf>
    <xf numFmtId="0" fontId="4" fillId="0" borderId="101" xfId="0" applyFont="1" applyFill="1" applyBorder="1" applyAlignment="1">
      <alignment horizontal="distributed" vertical="center"/>
    </xf>
    <xf numFmtId="38" fontId="4" fillId="0" borderId="140" xfId="49" applyNumberFormat="1" applyFont="1" applyFill="1" applyBorder="1" applyAlignment="1">
      <alignment horizontal="right" shrinkToFit="1"/>
    </xf>
    <xf numFmtId="182" fontId="4" fillId="0" borderId="141" xfId="0" applyNumberFormat="1" applyFont="1" applyFill="1" applyBorder="1" applyAlignment="1">
      <alignment horizontal="right" shrinkToFit="1"/>
    </xf>
    <xf numFmtId="3" fontId="4" fillId="0" borderId="142" xfId="0" applyNumberFormat="1" applyFont="1" applyFill="1" applyBorder="1" applyAlignment="1">
      <alignment horizontal="right"/>
    </xf>
    <xf numFmtId="3" fontId="4" fillId="0" borderId="143" xfId="0" applyNumberFormat="1" applyFont="1" applyFill="1" applyBorder="1" applyAlignment="1">
      <alignment horizontal="right"/>
    </xf>
    <xf numFmtId="0" fontId="4" fillId="35" borderId="144" xfId="0" applyFont="1" applyFill="1" applyBorder="1" applyAlignment="1">
      <alignment horizontal="center" vertical="center"/>
    </xf>
    <xf numFmtId="182" fontId="4" fillId="35" borderId="145" xfId="0" applyNumberFormat="1" applyFont="1" applyFill="1" applyBorder="1" applyAlignment="1">
      <alignment horizontal="right" shrinkToFit="1"/>
    </xf>
    <xf numFmtId="38" fontId="4" fillId="35" borderId="146" xfId="49" applyNumberFormat="1" applyFont="1" applyFill="1" applyBorder="1" applyAlignment="1">
      <alignment horizontal="right" shrinkToFit="1"/>
    </xf>
    <xf numFmtId="3" fontId="4" fillId="35" borderId="147" xfId="0" applyNumberFormat="1" applyFont="1" applyFill="1" applyBorder="1" applyAlignment="1">
      <alignment horizontal="right"/>
    </xf>
    <xf numFmtId="3" fontId="4" fillId="35" borderId="148" xfId="0" applyNumberFormat="1" applyFont="1" applyFill="1" applyBorder="1" applyAlignment="1">
      <alignment horizontal="right"/>
    </xf>
    <xf numFmtId="3" fontId="4" fillId="35" borderId="147" xfId="0" applyNumberFormat="1" applyFont="1" applyFill="1" applyBorder="1" applyAlignment="1">
      <alignment horizontal="right" shrinkToFit="1"/>
    </xf>
    <xf numFmtId="3" fontId="4" fillId="35" borderId="148" xfId="0" applyNumberFormat="1" applyFont="1" applyFill="1" applyBorder="1" applyAlignment="1">
      <alignment horizontal="right" shrinkToFit="1"/>
    </xf>
    <xf numFmtId="37" fontId="16" fillId="37" borderId="91" xfId="49" applyNumberFormat="1" applyFont="1" applyFill="1" applyBorder="1" applyAlignment="1">
      <alignment horizontal="right" shrinkToFit="1"/>
    </xf>
    <xf numFmtId="37" fontId="16" fillId="37" borderId="50" xfId="49" applyNumberFormat="1" applyFont="1" applyFill="1" applyBorder="1" applyAlignment="1">
      <alignment horizontal="right" shrinkToFit="1"/>
    </xf>
    <xf numFmtId="38" fontId="16" fillId="39" borderId="149" xfId="49" applyFont="1" applyFill="1" applyBorder="1" applyAlignment="1">
      <alignment shrinkToFit="1"/>
    </xf>
    <xf numFmtId="0" fontId="8" fillId="0" borderId="0" xfId="0" applyNumberFormat="1" applyFont="1" applyBorder="1" applyAlignment="1">
      <alignment vertical="center" shrinkToFit="1"/>
    </xf>
    <xf numFmtId="0" fontId="8" fillId="0" borderId="0" xfId="0" applyNumberFormat="1" applyFont="1" applyBorder="1" applyAlignment="1">
      <alignment horizontal="right" vertical="center"/>
    </xf>
    <xf numFmtId="207" fontId="4" fillId="0" borderId="0" xfId="0" applyNumberFormat="1" applyFont="1" applyBorder="1" applyAlignment="1">
      <alignment vertical="center" shrinkToFit="1"/>
    </xf>
    <xf numFmtId="207" fontId="4" fillId="33" borderId="0" xfId="0" applyNumberFormat="1" applyFont="1" applyFill="1" applyBorder="1" applyAlignment="1">
      <alignment vertical="center" shrinkToFit="1"/>
    </xf>
    <xf numFmtId="0" fontId="4" fillId="0" borderId="65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distributed" wrapText="1"/>
    </xf>
    <xf numFmtId="0" fontId="8" fillId="0" borderId="61" xfId="0" applyFont="1" applyBorder="1" applyAlignment="1">
      <alignment vertical="center" textRotation="255" shrinkToFit="1"/>
    </xf>
    <xf numFmtId="0" fontId="8" fillId="0" borderId="87" xfId="0" applyFont="1" applyBorder="1" applyAlignment="1">
      <alignment vertical="center" textRotation="255" shrinkToFit="1"/>
    </xf>
    <xf numFmtId="0" fontId="8" fillId="0" borderId="150" xfId="0" applyFont="1" applyBorder="1" applyAlignment="1">
      <alignment vertical="center" textRotation="255" shrinkToFit="1"/>
    </xf>
    <xf numFmtId="0" fontId="8" fillId="0" borderId="151" xfId="0" applyFont="1" applyBorder="1" applyAlignment="1">
      <alignment vertical="center" textRotation="255" shrinkToFit="1"/>
    </xf>
    <xf numFmtId="0" fontId="4" fillId="0" borderId="152" xfId="0" applyFont="1" applyFill="1" applyBorder="1" applyAlignment="1">
      <alignment horizontal="center" vertical="distributed" wrapText="1"/>
    </xf>
    <xf numFmtId="0" fontId="4" fillId="0" borderId="153" xfId="0" applyFont="1" applyFill="1" applyBorder="1" applyAlignment="1">
      <alignment horizontal="center" vertical="distributed" wrapText="1"/>
    </xf>
    <xf numFmtId="0" fontId="7" fillId="0" borderId="154" xfId="0" applyFont="1" applyFill="1" applyBorder="1" applyAlignment="1">
      <alignment horizontal="right"/>
    </xf>
    <xf numFmtId="0" fontId="7" fillId="0" borderId="155" xfId="0" applyFont="1" applyFill="1" applyBorder="1" applyAlignment="1">
      <alignment horizontal="right"/>
    </xf>
    <xf numFmtId="0" fontId="7" fillId="0" borderId="16" xfId="0" applyFont="1" applyFill="1" applyBorder="1" applyAlignment="1">
      <alignment horizontal="right"/>
    </xf>
    <xf numFmtId="0" fontId="7" fillId="0" borderId="156" xfId="0" applyFont="1" applyFill="1" applyBorder="1" applyAlignment="1">
      <alignment horizontal="right"/>
    </xf>
    <xf numFmtId="0" fontId="7" fillId="0" borderId="157" xfId="0" applyFont="1" applyFill="1" applyBorder="1" applyAlignment="1">
      <alignment horizontal="right"/>
    </xf>
    <xf numFmtId="0" fontId="7" fillId="0" borderId="158" xfId="0" applyFont="1" applyFill="1" applyBorder="1" applyAlignment="1">
      <alignment horizontal="right"/>
    </xf>
    <xf numFmtId="0" fontId="4" fillId="0" borderId="121" xfId="0" applyNumberFormat="1" applyFont="1" applyBorder="1" applyAlignment="1">
      <alignment horizontal="distributed" vertical="center" shrinkToFit="1"/>
    </xf>
    <xf numFmtId="207" fontId="4" fillId="33" borderId="0" xfId="0" applyNumberFormat="1" applyFont="1" applyFill="1" applyAlignment="1">
      <alignment shrinkToFit="1"/>
    </xf>
    <xf numFmtId="0" fontId="4" fillId="0" borderId="110" xfId="0" applyNumberFormat="1" applyFont="1" applyBorder="1" applyAlignment="1">
      <alignment horizontal="distributed" vertical="center" shrinkToFit="1"/>
    </xf>
    <xf numFmtId="0" fontId="4" fillId="0" borderId="110" xfId="0" applyNumberFormat="1" applyFont="1" applyFill="1" applyBorder="1" applyAlignment="1">
      <alignment horizontal="distributed" vertical="center" shrinkToFit="1"/>
    </xf>
    <xf numFmtId="0" fontId="4" fillId="35" borderId="103" xfId="0" applyNumberFormat="1" applyFont="1" applyFill="1" applyBorder="1" applyAlignment="1">
      <alignment horizontal="center" vertical="center" shrinkToFit="1"/>
    </xf>
    <xf numFmtId="0" fontId="4" fillId="0" borderId="121" xfId="0" applyNumberFormat="1" applyFont="1" applyFill="1" applyBorder="1" applyAlignment="1">
      <alignment horizontal="distributed" vertical="center" shrinkToFit="1"/>
    </xf>
    <xf numFmtId="207" fontId="4" fillId="0" borderId="0" xfId="0" applyNumberFormat="1" applyFont="1" applyFill="1" applyAlignment="1">
      <alignment shrinkToFit="1"/>
    </xf>
    <xf numFmtId="207" fontId="4" fillId="0" borderId="0" xfId="0" applyNumberFormat="1" applyFont="1" applyAlignment="1">
      <alignment shrinkToFit="1"/>
    </xf>
    <xf numFmtId="0" fontId="8" fillId="0" borderId="159" xfId="0" applyFont="1" applyBorder="1" applyAlignment="1">
      <alignment vertical="center"/>
    </xf>
    <xf numFmtId="0" fontId="4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8" fillId="0" borderId="42" xfId="0" applyFont="1" applyFill="1" applyBorder="1" applyAlignment="1" applyProtection="1">
      <alignment horizontal="distributed" vertical="center"/>
      <protection/>
    </xf>
    <xf numFmtId="176" fontId="8" fillId="0" borderId="65" xfId="0" applyNumberFormat="1" applyFont="1" applyFill="1" applyBorder="1" applyAlignment="1" applyProtection="1">
      <alignment horizontal="right" vertical="center"/>
      <protection/>
    </xf>
    <xf numFmtId="176" fontId="8" fillId="0" borderId="65" xfId="0" applyNumberFormat="1" applyFont="1" applyFill="1" applyBorder="1" applyAlignment="1" applyProtection="1">
      <alignment vertical="center"/>
      <protection/>
    </xf>
    <xf numFmtId="176" fontId="8" fillId="0" borderId="12" xfId="0" applyNumberFormat="1" applyFont="1" applyFill="1" applyBorder="1" applyAlignment="1" applyProtection="1">
      <alignment vertical="center"/>
      <protection/>
    </xf>
    <xf numFmtId="176" fontId="8" fillId="36" borderId="12" xfId="0" applyNumberFormat="1" applyFont="1" applyFill="1" applyBorder="1" applyAlignment="1" applyProtection="1">
      <alignment vertical="center"/>
      <protection/>
    </xf>
    <xf numFmtId="207" fontId="8" fillId="37" borderId="10" xfId="0" applyNumberFormat="1" applyFont="1" applyFill="1" applyBorder="1" applyAlignment="1">
      <alignment horizontal="right" vertical="center" shrinkToFit="1"/>
    </xf>
    <xf numFmtId="207" fontId="8" fillId="37" borderId="63" xfId="0" applyNumberFormat="1" applyFont="1" applyFill="1" applyBorder="1" applyAlignment="1">
      <alignment horizontal="right" vertical="center" shrinkToFit="1"/>
    </xf>
    <xf numFmtId="207" fontId="8" fillId="37" borderId="33" xfId="0" applyNumberFormat="1" applyFont="1" applyFill="1" applyBorder="1" applyAlignment="1">
      <alignment horizontal="right" vertical="center" shrinkToFit="1"/>
    </xf>
    <xf numFmtId="0" fontId="8" fillId="0" borderId="47" xfId="0" applyFont="1" applyFill="1" applyBorder="1" applyAlignment="1" applyProtection="1">
      <alignment horizontal="distributed" vertical="center"/>
      <protection/>
    </xf>
    <xf numFmtId="176" fontId="8" fillId="0" borderId="18" xfId="0" applyNumberFormat="1" applyFont="1" applyFill="1" applyBorder="1" applyAlignment="1" applyProtection="1">
      <alignment vertical="center"/>
      <protection/>
    </xf>
    <xf numFmtId="176" fontId="8" fillId="0" borderId="11" xfId="0" applyNumberFormat="1" applyFont="1" applyFill="1" applyBorder="1" applyAlignment="1" applyProtection="1">
      <alignment vertical="center"/>
      <protection/>
    </xf>
    <xf numFmtId="176" fontId="8" fillId="0" borderId="135" xfId="0" applyNumberFormat="1" applyFont="1" applyFill="1" applyBorder="1" applyAlignment="1" applyProtection="1">
      <alignment horizontal="right" vertical="center"/>
      <protection/>
    </xf>
    <xf numFmtId="176" fontId="8" fillId="0" borderId="18" xfId="0" applyNumberFormat="1" applyFont="1" applyFill="1" applyBorder="1" applyAlignment="1" applyProtection="1">
      <alignment horizontal="right" vertical="center"/>
      <protection/>
    </xf>
    <xf numFmtId="207" fontId="8" fillId="37" borderId="34" xfId="0" applyNumberFormat="1" applyFont="1" applyFill="1" applyBorder="1" applyAlignment="1">
      <alignment horizontal="center" vertical="center" shrinkToFit="1"/>
    </xf>
    <xf numFmtId="207" fontId="8" fillId="37" borderId="64" xfId="0" applyNumberFormat="1" applyFont="1" applyFill="1" applyBorder="1" applyAlignment="1">
      <alignment horizontal="right" vertical="center" shrinkToFit="1"/>
    </xf>
    <xf numFmtId="207" fontId="8" fillId="37" borderId="34" xfId="0" applyNumberFormat="1" applyFont="1" applyFill="1" applyBorder="1" applyAlignment="1">
      <alignment horizontal="right" vertical="center" shrinkToFit="1"/>
    </xf>
    <xf numFmtId="0" fontId="8" fillId="0" borderId="48" xfId="0" applyFont="1" applyFill="1" applyBorder="1" applyAlignment="1" applyProtection="1">
      <alignment horizontal="distributed" vertical="center"/>
      <protection/>
    </xf>
    <xf numFmtId="176" fontId="8" fillId="0" borderId="144" xfId="0" applyNumberFormat="1" applyFont="1" applyFill="1" applyBorder="1" applyAlignment="1" applyProtection="1">
      <alignment horizontal="right" vertical="center"/>
      <protection/>
    </xf>
    <xf numFmtId="176" fontId="8" fillId="0" borderId="19" xfId="0" applyNumberFormat="1" applyFont="1" applyFill="1" applyBorder="1" applyAlignment="1" applyProtection="1">
      <alignment horizontal="right" vertical="center"/>
      <protection/>
    </xf>
    <xf numFmtId="176" fontId="8" fillId="0" borderId="19" xfId="0" applyNumberFormat="1" applyFont="1" applyFill="1" applyBorder="1" applyAlignment="1" applyProtection="1">
      <alignment vertical="center"/>
      <protection/>
    </xf>
    <xf numFmtId="176" fontId="8" fillId="0" borderId="15" xfId="0" applyNumberFormat="1" applyFont="1" applyFill="1" applyBorder="1" applyAlignment="1" applyProtection="1">
      <alignment vertical="center"/>
      <protection/>
    </xf>
    <xf numFmtId="176" fontId="8" fillId="36" borderId="15" xfId="0" applyNumberFormat="1" applyFont="1" applyFill="1" applyBorder="1" applyAlignment="1" applyProtection="1">
      <alignment vertical="center"/>
      <protection/>
    </xf>
    <xf numFmtId="207" fontId="8" fillId="37" borderId="15" xfId="0" applyNumberFormat="1" applyFont="1" applyFill="1" applyBorder="1" applyAlignment="1">
      <alignment horizontal="right" vertical="center" shrinkToFit="1"/>
    </xf>
    <xf numFmtId="207" fontId="8" fillId="37" borderId="78" xfId="0" applyNumberFormat="1" applyFont="1" applyFill="1" applyBorder="1" applyAlignment="1">
      <alignment horizontal="right" vertical="center" shrinkToFit="1"/>
    </xf>
    <xf numFmtId="207" fontId="8" fillId="37" borderId="35" xfId="0" applyNumberFormat="1" applyFont="1" applyFill="1" applyBorder="1" applyAlignment="1">
      <alignment horizontal="right" vertical="center" shrinkToFit="1"/>
    </xf>
    <xf numFmtId="207" fontId="15" fillId="34" borderId="149" xfId="0" applyNumberFormat="1" applyFont="1" applyFill="1" applyBorder="1" applyAlignment="1">
      <alignment horizontal="center" vertical="center" shrinkToFit="1"/>
    </xf>
    <xf numFmtId="207" fontId="15" fillId="34" borderId="29" xfId="0" applyNumberFormat="1" applyFont="1" applyFill="1" applyBorder="1" applyAlignment="1">
      <alignment horizontal="right" vertical="center" shrinkToFit="1"/>
    </xf>
    <xf numFmtId="207" fontId="15" fillId="34" borderId="160" xfId="0" applyNumberFormat="1" applyFont="1" applyFill="1" applyBorder="1" applyAlignment="1">
      <alignment horizontal="right" vertical="center" shrinkToFit="1"/>
    </xf>
    <xf numFmtId="207" fontId="15" fillId="34" borderId="149" xfId="0" applyNumberFormat="1" applyFont="1" applyFill="1" applyBorder="1" applyAlignment="1">
      <alignment horizontal="right" vertical="center" shrinkToFit="1"/>
    </xf>
    <xf numFmtId="0" fontId="15" fillId="0" borderId="0" xfId="0" applyFont="1" applyFill="1" applyAlignment="1">
      <alignment vertical="center"/>
    </xf>
    <xf numFmtId="176" fontId="15" fillId="33" borderId="0" xfId="0" applyNumberFormat="1" applyFont="1" applyFill="1" applyBorder="1" applyAlignment="1" applyProtection="1">
      <alignment vertical="center"/>
      <protection/>
    </xf>
    <xf numFmtId="207" fontId="15" fillId="33" borderId="0" xfId="0" applyNumberFormat="1" applyFont="1" applyFill="1" applyBorder="1" applyAlignment="1">
      <alignment horizontal="right" vertical="center" shrinkToFit="1"/>
    </xf>
    <xf numFmtId="0" fontId="7" fillId="0" borderId="159" xfId="0" applyFont="1" applyFill="1" applyBorder="1" applyAlignment="1">
      <alignment horizontal="center" vertical="center" wrapText="1"/>
    </xf>
    <xf numFmtId="0" fontId="7" fillId="0" borderId="161" xfId="0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vertical="center"/>
    </xf>
    <xf numFmtId="0" fontId="8" fillId="0" borderId="65" xfId="0" applyNumberFormat="1" applyFont="1" applyFill="1" applyBorder="1" applyAlignment="1">
      <alignment vertical="center"/>
    </xf>
    <xf numFmtId="0" fontId="8" fillId="0" borderId="162" xfId="0" applyNumberFormat="1" applyFont="1" applyFill="1" applyBorder="1" applyAlignment="1">
      <alignment vertical="center"/>
    </xf>
    <xf numFmtId="0" fontId="8" fillId="0" borderId="76" xfId="0" applyNumberFormat="1" applyFont="1" applyFill="1" applyBorder="1" applyAlignment="1">
      <alignment vertical="center"/>
    </xf>
    <xf numFmtId="0" fontId="8" fillId="0" borderId="163" xfId="49" applyNumberFormat="1" applyFont="1" applyFill="1" applyBorder="1" applyAlignment="1">
      <alignment vertical="center"/>
    </xf>
    <xf numFmtId="0" fontId="8" fillId="0" borderId="164" xfId="0" applyNumberFormat="1" applyFont="1" applyFill="1" applyBorder="1" applyAlignment="1">
      <alignment vertical="center"/>
    </xf>
    <xf numFmtId="0" fontId="8" fillId="0" borderId="18" xfId="0" applyNumberFormat="1" applyFont="1" applyBorder="1" applyAlignment="1">
      <alignment vertical="center"/>
    </xf>
    <xf numFmtId="0" fontId="8" fillId="0" borderId="11" xfId="0" applyNumberFormat="1" applyFont="1" applyBorder="1" applyAlignment="1">
      <alignment vertical="center"/>
    </xf>
    <xf numFmtId="0" fontId="8" fillId="0" borderId="18" xfId="0" applyNumberFormat="1" applyFont="1" applyFill="1" applyBorder="1" applyAlignment="1">
      <alignment vertical="center"/>
    </xf>
    <xf numFmtId="0" fontId="8" fillId="0" borderId="11" xfId="0" applyNumberFormat="1" applyFont="1" applyFill="1" applyBorder="1" applyAlignment="1">
      <alignment vertical="center"/>
    </xf>
    <xf numFmtId="0" fontId="8" fillId="0" borderId="65" xfId="49" applyNumberFormat="1" applyFont="1" applyFill="1" applyBorder="1" applyAlignment="1">
      <alignment vertical="center"/>
    </xf>
    <xf numFmtId="0" fontId="8" fillId="37" borderId="19" xfId="0" applyNumberFormat="1" applyFont="1" applyFill="1" applyBorder="1" applyAlignment="1">
      <alignment vertical="center"/>
    </xf>
    <xf numFmtId="0" fontId="8" fillId="37" borderId="165" xfId="0" applyNumberFormat="1" applyFont="1" applyFill="1" applyBorder="1" applyAlignment="1">
      <alignment vertical="center"/>
    </xf>
    <xf numFmtId="0" fontId="8" fillId="37" borderId="15" xfId="0" applyNumberFormat="1" applyFont="1" applyFill="1" applyBorder="1" applyAlignment="1">
      <alignment vertical="center"/>
    </xf>
    <xf numFmtId="0" fontId="8" fillId="37" borderId="78" xfId="0" applyNumberFormat="1" applyFont="1" applyFill="1" applyBorder="1" applyAlignment="1">
      <alignment vertical="center"/>
    </xf>
    <xf numFmtId="0" fontId="8" fillId="0" borderId="18" xfId="49" applyNumberFormat="1" applyFont="1" applyFill="1" applyBorder="1" applyAlignment="1">
      <alignment vertical="center"/>
    </xf>
    <xf numFmtId="0" fontId="8" fillId="37" borderId="19" xfId="49" applyNumberFormat="1" applyFont="1" applyFill="1" applyBorder="1" applyAlignment="1">
      <alignment vertical="center"/>
    </xf>
    <xf numFmtId="0" fontId="8" fillId="37" borderId="165" xfId="49" applyNumberFormat="1" applyFont="1" applyFill="1" applyBorder="1" applyAlignment="1">
      <alignment vertical="center"/>
    </xf>
    <xf numFmtId="0" fontId="8" fillId="37" borderId="15" xfId="49" applyNumberFormat="1" applyFont="1" applyFill="1" applyBorder="1" applyAlignment="1">
      <alignment vertical="center"/>
    </xf>
    <xf numFmtId="0" fontId="8" fillId="0" borderId="163" xfId="0" applyNumberFormat="1" applyFont="1" applyFill="1" applyBorder="1" applyAlignment="1">
      <alignment vertical="center"/>
    </xf>
    <xf numFmtId="0" fontId="8" fillId="37" borderId="166" xfId="49" applyNumberFormat="1" applyFont="1" applyFill="1" applyBorder="1" applyAlignment="1">
      <alignment vertical="center"/>
    </xf>
    <xf numFmtId="0" fontId="8" fillId="0" borderId="79" xfId="0" applyNumberFormat="1" applyFont="1" applyFill="1" applyBorder="1" applyAlignment="1">
      <alignment vertical="center"/>
    </xf>
    <xf numFmtId="0" fontId="15" fillId="34" borderId="58" xfId="49" applyNumberFormat="1" applyFont="1" applyFill="1" applyBorder="1" applyAlignment="1">
      <alignment vertical="center"/>
    </xf>
    <xf numFmtId="0" fontId="15" fillId="34" borderId="67" xfId="49" applyNumberFormat="1" applyFont="1" applyFill="1" applyBorder="1" applyAlignment="1">
      <alignment vertical="center"/>
    </xf>
    <xf numFmtId="0" fontId="15" fillId="34" borderId="83" xfId="49" applyNumberFormat="1" applyFont="1" applyFill="1" applyBorder="1" applyAlignment="1">
      <alignment vertical="center"/>
    </xf>
    <xf numFmtId="0" fontId="15" fillId="34" borderId="29" xfId="49" applyNumberFormat="1" applyFont="1" applyFill="1" applyBorder="1" applyAlignment="1">
      <alignment vertical="center"/>
    </xf>
    <xf numFmtId="180" fontId="8" fillId="33" borderId="162" xfId="0" applyNumberFormat="1" applyFont="1" applyFill="1" applyBorder="1" applyAlignment="1">
      <alignment vertical="center" shrinkToFit="1"/>
    </xf>
    <xf numFmtId="180" fontId="8" fillId="37" borderId="167" xfId="0" applyNumberFormat="1" applyFont="1" applyFill="1" applyBorder="1" applyAlignment="1">
      <alignment vertical="center" shrinkToFit="1"/>
    </xf>
    <xf numFmtId="180" fontId="8" fillId="33" borderId="164" xfId="0" applyNumberFormat="1" applyFont="1" applyFill="1" applyBorder="1" applyAlignment="1">
      <alignment vertical="center" shrinkToFit="1"/>
    </xf>
    <xf numFmtId="180" fontId="8" fillId="37" borderId="166" xfId="0" applyNumberFormat="1" applyFont="1" applyFill="1" applyBorder="1" applyAlignment="1">
      <alignment vertical="center" shrinkToFit="1"/>
    </xf>
    <xf numFmtId="180" fontId="15" fillId="34" borderId="168" xfId="0" applyNumberFormat="1" applyFont="1" applyFill="1" applyBorder="1" applyAlignment="1">
      <alignment vertical="center" shrinkToFit="1"/>
    </xf>
    <xf numFmtId="180" fontId="8" fillId="33" borderId="12" xfId="0" applyNumberFormat="1" applyFont="1" applyFill="1" applyBorder="1" applyAlignment="1">
      <alignment vertical="center" shrinkToFit="1"/>
    </xf>
    <xf numFmtId="180" fontId="8" fillId="37" borderId="96" xfId="0" applyNumberFormat="1" applyFont="1" applyFill="1" applyBorder="1" applyAlignment="1">
      <alignment vertical="center" shrinkToFit="1"/>
    </xf>
    <xf numFmtId="180" fontId="8" fillId="33" borderId="76" xfId="0" applyNumberFormat="1" applyFont="1" applyFill="1" applyBorder="1" applyAlignment="1">
      <alignment vertical="center" shrinkToFit="1"/>
    </xf>
    <xf numFmtId="180" fontId="8" fillId="33" borderId="17" xfId="0" applyNumberFormat="1" applyFont="1" applyFill="1" applyBorder="1" applyAlignment="1">
      <alignment vertical="center" shrinkToFit="1"/>
    </xf>
    <xf numFmtId="180" fontId="8" fillId="37" borderId="119" xfId="0" applyNumberFormat="1" applyFont="1" applyFill="1" applyBorder="1" applyAlignment="1">
      <alignment vertical="center" shrinkToFit="1"/>
    </xf>
    <xf numFmtId="180" fontId="15" fillId="34" borderId="159" xfId="0" applyNumberFormat="1" applyFont="1" applyFill="1" applyBorder="1" applyAlignment="1">
      <alignment vertical="center" shrinkToFit="1"/>
    </xf>
    <xf numFmtId="180" fontId="8" fillId="33" borderId="63" xfId="0" applyNumberFormat="1" applyFont="1" applyFill="1" applyBorder="1" applyAlignment="1">
      <alignment vertical="center" shrinkToFit="1"/>
    </xf>
    <xf numFmtId="180" fontId="8" fillId="37" borderId="160" xfId="0" applyNumberFormat="1" applyFont="1" applyFill="1" applyBorder="1" applyAlignment="1">
      <alignment vertical="center" shrinkToFit="1"/>
    </xf>
    <xf numFmtId="180" fontId="8" fillId="33" borderId="75" xfId="0" applyNumberFormat="1" applyFont="1" applyFill="1" applyBorder="1" applyAlignment="1">
      <alignment vertical="center" shrinkToFit="1"/>
    </xf>
    <xf numFmtId="180" fontId="8" fillId="37" borderId="78" xfId="0" applyNumberFormat="1" applyFont="1" applyFill="1" applyBorder="1" applyAlignment="1">
      <alignment vertical="center" shrinkToFit="1"/>
    </xf>
    <xf numFmtId="180" fontId="15" fillId="34" borderId="169" xfId="0" applyNumberFormat="1" applyFont="1" applyFill="1" applyBorder="1" applyAlignment="1">
      <alignment vertical="center" shrinkToFit="1"/>
    </xf>
    <xf numFmtId="180" fontId="8" fillId="33" borderId="65" xfId="0" applyNumberFormat="1" applyFont="1" applyFill="1" applyBorder="1" applyAlignment="1">
      <alignment vertical="center" shrinkToFit="1"/>
    </xf>
    <xf numFmtId="180" fontId="8" fillId="37" borderId="74" xfId="0" applyNumberFormat="1" applyFont="1" applyFill="1" applyBorder="1" applyAlignment="1">
      <alignment vertical="center" shrinkToFit="1"/>
    </xf>
    <xf numFmtId="180" fontId="8" fillId="37" borderId="61" xfId="0" applyNumberFormat="1" applyFont="1" applyFill="1" applyBorder="1" applyAlignment="1">
      <alignment vertical="center" shrinkToFit="1"/>
    </xf>
    <xf numFmtId="180" fontId="8" fillId="33" borderId="89" xfId="0" applyNumberFormat="1" applyFont="1" applyFill="1" applyBorder="1" applyAlignment="1">
      <alignment vertical="center" shrinkToFit="1"/>
    </xf>
    <xf numFmtId="180" fontId="8" fillId="33" borderId="26" xfId="0" applyNumberFormat="1" applyFont="1" applyFill="1" applyBorder="1" applyAlignment="1">
      <alignment vertical="center" shrinkToFit="1"/>
    </xf>
    <xf numFmtId="180" fontId="8" fillId="37" borderId="28" xfId="0" applyNumberFormat="1" applyFont="1" applyFill="1" applyBorder="1" applyAlignment="1">
      <alignment vertical="center" shrinkToFit="1"/>
    </xf>
    <xf numFmtId="180" fontId="8" fillId="33" borderId="25" xfId="0" applyNumberFormat="1" applyFont="1" applyFill="1" applyBorder="1" applyAlignment="1">
      <alignment vertical="center" shrinkToFit="1"/>
    </xf>
    <xf numFmtId="180" fontId="8" fillId="37" borderId="27" xfId="0" applyNumberFormat="1" applyFont="1" applyFill="1" applyBorder="1" applyAlignment="1">
      <alignment vertical="center" shrinkToFit="1"/>
    </xf>
    <xf numFmtId="180" fontId="8" fillId="33" borderId="33" xfId="0" applyNumberFormat="1" applyFont="1" applyFill="1" applyBorder="1" applyAlignment="1">
      <alignment vertical="center" shrinkToFit="1"/>
    </xf>
    <xf numFmtId="180" fontId="8" fillId="37" borderId="35" xfId="0" applyNumberFormat="1" applyFont="1" applyFill="1" applyBorder="1" applyAlignment="1">
      <alignment vertical="center" shrinkToFit="1"/>
    </xf>
    <xf numFmtId="180" fontId="15" fillId="34" borderId="28" xfId="0" applyNumberFormat="1" applyFont="1" applyFill="1" applyBorder="1" applyAlignment="1">
      <alignment vertical="center" shrinkToFit="1"/>
    </xf>
    <xf numFmtId="193" fontId="5" fillId="0" borderId="0" xfId="0" applyNumberFormat="1" applyFont="1" applyFill="1" applyAlignment="1">
      <alignment vertical="center"/>
    </xf>
    <xf numFmtId="0" fontId="4" fillId="0" borderId="0" xfId="0" applyFont="1" applyBorder="1" applyAlignment="1">
      <alignment vertical="center"/>
    </xf>
    <xf numFmtId="193" fontId="5" fillId="0" borderId="0" xfId="0" applyNumberFormat="1" applyFont="1" applyFill="1" applyBorder="1" applyAlignment="1">
      <alignment vertical="center"/>
    </xf>
    <xf numFmtId="193" fontId="5" fillId="0" borderId="0" xfId="0" applyNumberFormat="1" applyFont="1" applyAlignment="1">
      <alignment vertical="center"/>
    </xf>
    <xf numFmtId="0" fontId="7" fillId="0" borderId="170" xfId="0" applyFont="1" applyBorder="1" applyAlignment="1">
      <alignment vertical="center"/>
    </xf>
    <xf numFmtId="0" fontId="7" fillId="0" borderId="171" xfId="0" applyFont="1" applyBorder="1" applyAlignment="1">
      <alignment horizontal="center" vertical="center"/>
    </xf>
    <xf numFmtId="193" fontId="7" fillId="0" borderId="172" xfId="0" applyNumberFormat="1" applyFont="1" applyFill="1" applyBorder="1" applyAlignment="1">
      <alignment horizontal="right" vertical="center"/>
    </xf>
    <xf numFmtId="193" fontId="7" fillId="0" borderId="173" xfId="0" applyNumberFormat="1" applyFont="1" applyFill="1" applyBorder="1" applyAlignment="1">
      <alignment horizontal="right" vertical="center"/>
    </xf>
    <xf numFmtId="0" fontId="7" fillId="0" borderId="174" xfId="0" applyFont="1" applyFill="1" applyBorder="1" applyAlignment="1">
      <alignment horizontal="right" vertical="center"/>
    </xf>
    <xf numFmtId="0" fontId="7" fillId="0" borderId="175" xfId="0" applyFont="1" applyFill="1" applyBorder="1" applyAlignment="1">
      <alignment horizontal="right" vertical="center"/>
    </xf>
    <xf numFmtId="0" fontId="7" fillId="0" borderId="176" xfId="0" applyFont="1" applyFill="1" applyBorder="1" applyAlignment="1">
      <alignment horizontal="right" vertical="center"/>
    </xf>
    <xf numFmtId="0" fontId="7" fillId="0" borderId="177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4" fillId="0" borderId="161" xfId="0" applyFont="1" applyFill="1" applyBorder="1" applyAlignment="1">
      <alignment horizontal="center" vertical="center" wrapText="1"/>
    </xf>
    <xf numFmtId="0" fontId="4" fillId="0" borderId="16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8" fontId="15" fillId="34" borderId="159" xfId="49" applyFont="1" applyFill="1" applyBorder="1" applyAlignment="1">
      <alignment vertical="center" shrinkToFit="1"/>
    </xf>
    <xf numFmtId="38" fontId="15" fillId="34" borderId="178" xfId="49" applyFont="1" applyFill="1" applyBorder="1" applyAlignment="1">
      <alignment vertical="center" shrinkToFit="1"/>
    </xf>
    <xf numFmtId="38" fontId="8" fillId="0" borderId="114" xfId="49" applyFont="1" applyBorder="1" applyAlignment="1">
      <alignment vertical="center"/>
    </xf>
    <xf numFmtId="38" fontId="8" fillId="0" borderId="70" xfId="49" applyFont="1" applyBorder="1" applyAlignment="1">
      <alignment vertical="center"/>
    </xf>
    <xf numFmtId="38" fontId="8" fillId="0" borderId="114" xfId="49" applyFont="1" applyFill="1" applyBorder="1" applyAlignment="1">
      <alignment vertical="center"/>
    </xf>
    <xf numFmtId="38" fontId="8" fillId="37" borderId="119" xfId="49" applyFont="1" applyFill="1" applyBorder="1" applyAlignment="1">
      <alignment vertical="center"/>
    </xf>
    <xf numFmtId="0" fontId="7" fillId="0" borderId="55" xfId="0" applyFont="1" applyFill="1" applyBorder="1" applyAlignment="1" applyProtection="1">
      <alignment horizontal="center" vertical="center" wrapText="1" shrinkToFit="1"/>
      <protection/>
    </xf>
    <xf numFmtId="0" fontId="15" fillId="34" borderId="48" xfId="0" applyFont="1" applyFill="1" applyBorder="1" applyAlignment="1" applyProtection="1">
      <alignment horizontal="distributed" vertical="center"/>
      <protection/>
    </xf>
    <xf numFmtId="0" fontId="7" fillId="0" borderId="179" xfId="0" applyFont="1" applyFill="1" applyBorder="1" applyAlignment="1" applyProtection="1">
      <alignment horizontal="center" vertical="center" wrapText="1"/>
      <protection/>
    </xf>
    <xf numFmtId="0" fontId="7" fillId="0" borderId="56" xfId="0" applyFont="1" applyFill="1" applyBorder="1" applyAlignment="1" applyProtection="1">
      <alignment horizontal="center" vertical="center" wrapText="1"/>
      <protection/>
    </xf>
    <xf numFmtId="38" fontId="15" fillId="34" borderId="144" xfId="49" applyFont="1" applyFill="1" applyBorder="1" applyAlignment="1" applyProtection="1">
      <alignment vertical="center"/>
      <protection/>
    </xf>
    <xf numFmtId="38" fontId="15" fillId="34" borderId="19" xfId="49" applyFont="1" applyFill="1" applyBorder="1" applyAlignment="1" applyProtection="1">
      <alignment vertical="center"/>
      <protection/>
    </xf>
    <xf numFmtId="38" fontId="15" fillId="34" borderId="81" xfId="49" applyFont="1" applyFill="1" applyBorder="1" applyAlignment="1" applyProtection="1">
      <alignment horizontal="right" vertical="center"/>
      <protection/>
    </xf>
    <xf numFmtId="38" fontId="15" fillId="34" borderId="83" xfId="49" applyFont="1" applyFill="1" applyBorder="1" applyAlignment="1" applyProtection="1">
      <alignment horizontal="right" vertical="center"/>
      <protection/>
    </xf>
    <xf numFmtId="180" fontId="15" fillId="34" borderId="80" xfId="0" applyNumberFormat="1" applyFont="1" applyFill="1" applyBorder="1" applyAlignment="1">
      <alignment vertical="center" shrinkToFit="1"/>
    </xf>
    <xf numFmtId="180" fontId="15" fillId="34" borderId="149" xfId="0" applyNumberFormat="1" applyFont="1" applyFill="1" applyBorder="1" applyAlignment="1">
      <alignment vertical="center" shrinkToFit="1"/>
    </xf>
    <xf numFmtId="0" fontId="15" fillId="34" borderId="179" xfId="0" applyNumberFormat="1" applyFont="1" applyFill="1" applyBorder="1" applyAlignment="1" applyProtection="1">
      <alignment vertical="center"/>
      <protection/>
    </xf>
    <xf numFmtId="0" fontId="15" fillId="34" borderId="56" xfId="0" applyNumberFormat="1" applyFont="1" applyFill="1" applyBorder="1" applyAlignment="1" applyProtection="1">
      <alignment vertical="center"/>
      <protection/>
    </xf>
    <xf numFmtId="182" fontId="8" fillId="37" borderId="10" xfId="0" applyNumberFormat="1" applyFont="1" applyFill="1" applyBorder="1" applyAlignment="1">
      <alignment horizontal="right" vertical="center" shrinkToFit="1"/>
    </xf>
    <xf numFmtId="182" fontId="15" fillId="34" borderId="161" xfId="0" applyNumberFormat="1" applyFont="1" applyFill="1" applyBorder="1" applyAlignment="1">
      <alignment horizontal="right" vertical="center" shrinkToFit="1"/>
    </xf>
    <xf numFmtId="38" fontId="8" fillId="36" borderId="12" xfId="49" applyFont="1" applyFill="1" applyBorder="1" applyAlignment="1" applyProtection="1">
      <alignment vertical="center"/>
      <protection/>
    </xf>
    <xf numFmtId="38" fontId="15" fillId="34" borderId="56" xfId="49" applyFont="1" applyFill="1" applyBorder="1" applyAlignment="1" applyProtection="1">
      <alignment vertical="center"/>
      <protection/>
    </xf>
    <xf numFmtId="182" fontId="8" fillId="37" borderId="63" xfId="0" applyNumberFormat="1" applyFont="1" applyFill="1" applyBorder="1" applyAlignment="1">
      <alignment horizontal="right" vertical="center" shrinkToFit="1"/>
    </xf>
    <xf numFmtId="182" fontId="15" fillId="34" borderId="169" xfId="0" applyNumberFormat="1" applyFont="1" applyFill="1" applyBorder="1" applyAlignment="1">
      <alignment horizontal="right" vertical="center" shrinkToFit="1"/>
    </xf>
    <xf numFmtId="38" fontId="15" fillId="34" borderId="15" xfId="49" applyFont="1" applyFill="1" applyBorder="1" applyAlignment="1" applyProtection="1">
      <alignment vertical="center"/>
      <protection/>
    </xf>
    <xf numFmtId="38" fontId="15" fillId="34" borderId="180" xfId="49" applyFont="1" applyFill="1" applyBorder="1" applyAlignment="1" applyProtection="1">
      <alignment vertical="center"/>
      <protection/>
    </xf>
    <xf numFmtId="38" fontId="8" fillId="0" borderId="69" xfId="49" applyFont="1" applyFill="1" applyBorder="1" applyAlignment="1" applyProtection="1">
      <alignment horizontal="right" vertical="center"/>
      <protection locked="0"/>
    </xf>
    <xf numFmtId="38" fontId="8" fillId="0" borderId="70" xfId="49" applyFont="1" applyFill="1" applyBorder="1" applyAlignment="1" applyProtection="1">
      <alignment horizontal="right" vertical="center"/>
      <protection locked="0"/>
    </xf>
    <xf numFmtId="38" fontId="8" fillId="0" borderId="12" xfId="49" applyFont="1" applyFill="1" applyBorder="1" applyAlignment="1" applyProtection="1">
      <alignment horizontal="right" vertical="center"/>
      <protection locked="0"/>
    </xf>
    <xf numFmtId="38" fontId="8" fillId="0" borderId="11" xfId="49" applyFont="1" applyFill="1" applyBorder="1" applyAlignment="1" applyProtection="1">
      <alignment horizontal="right" vertical="center"/>
      <protection locked="0"/>
    </xf>
    <xf numFmtId="182" fontId="8" fillId="33" borderId="11" xfId="0" applyNumberFormat="1" applyFont="1" applyFill="1" applyBorder="1" applyAlignment="1">
      <alignment horizontal="right" vertical="center" shrinkToFit="1"/>
    </xf>
    <xf numFmtId="182" fontId="8" fillId="37" borderId="12" xfId="0" applyNumberFormat="1" applyFont="1" applyFill="1" applyBorder="1" applyAlignment="1">
      <alignment horizontal="right" vertical="center" shrinkToFit="1"/>
    </xf>
    <xf numFmtId="182" fontId="8" fillId="37" borderId="11" xfId="0" applyNumberFormat="1" applyFont="1" applyFill="1" applyBorder="1" applyAlignment="1">
      <alignment horizontal="right" vertical="center" shrinkToFit="1"/>
    </xf>
    <xf numFmtId="182" fontId="8" fillId="37" borderId="64" xfId="0" applyNumberFormat="1" applyFont="1" applyFill="1" applyBorder="1" applyAlignment="1">
      <alignment horizontal="right" vertical="center" shrinkToFit="1"/>
    </xf>
    <xf numFmtId="0" fontId="8" fillId="33" borderId="0" xfId="0" applyFont="1" applyFill="1" applyAlignment="1" applyProtection="1">
      <alignment vertical="center"/>
      <protection/>
    </xf>
    <xf numFmtId="0" fontId="18" fillId="0" borderId="67" xfId="0" applyFont="1" applyFill="1" applyBorder="1" applyAlignment="1">
      <alignment horizontal="center" vertical="center" textRotation="255" wrapText="1"/>
    </xf>
    <xf numFmtId="182" fontId="8" fillId="33" borderId="162" xfId="0" applyNumberFormat="1" applyFont="1" applyFill="1" applyBorder="1" applyAlignment="1">
      <alignment vertical="center" shrinkToFit="1"/>
    </xf>
    <xf numFmtId="182" fontId="8" fillId="33" borderId="17" xfId="0" applyNumberFormat="1" applyFont="1" applyFill="1" applyBorder="1" applyAlignment="1">
      <alignment vertical="center" shrinkToFit="1"/>
    </xf>
    <xf numFmtId="182" fontId="8" fillId="33" borderId="10" xfId="0" applyNumberFormat="1" applyFont="1" applyFill="1" applyBorder="1" applyAlignment="1">
      <alignment vertical="center" shrinkToFit="1"/>
    </xf>
    <xf numFmtId="0" fontId="8" fillId="0" borderId="135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/>
    </xf>
    <xf numFmtId="193" fontId="8" fillId="0" borderId="0" xfId="0" applyNumberFormat="1" applyFont="1" applyBorder="1" applyAlignment="1">
      <alignment horizontal="left"/>
    </xf>
    <xf numFmtId="0" fontId="18" fillId="0" borderId="30" xfId="0" applyFont="1" applyFill="1" applyBorder="1" applyAlignment="1">
      <alignment horizontal="center" vertical="center" textRotation="255" wrapText="1"/>
    </xf>
    <xf numFmtId="182" fontId="8" fillId="33" borderId="33" xfId="0" applyNumberFormat="1" applyFont="1" applyFill="1" applyBorder="1" applyAlignment="1">
      <alignment vertical="center"/>
    </xf>
    <xf numFmtId="182" fontId="8" fillId="33" borderId="89" xfId="0" applyNumberFormat="1" applyFont="1" applyFill="1" applyBorder="1" applyAlignment="1">
      <alignment vertical="center"/>
    </xf>
    <xf numFmtId="182" fontId="8" fillId="33" borderId="90" xfId="0" applyNumberFormat="1" applyFont="1" applyFill="1" applyBorder="1" applyAlignment="1">
      <alignment vertical="center"/>
    </xf>
    <xf numFmtId="182" fontId="8" fillId="33" borderId="26" xfId="0" applyNumberFormat="1" applyFont="1" applyFill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211" fontId="5" fillId="0" borderId="181" xfId="0" applyNumberFormat="1" applyFont="1" applyBorder="1" applyAlignment="1">
      <alignment horizontal="center" vertical="center"/>
    </xf>
    <xf numFmtId="177" fontId="5" fillId="0" borderId="40" xfId="0" applyNumberFormat="1" applyFont="1" applyBorder="1" applyAlignment="1">
      <alignment horizontal="center" vertical="center"/>
    </xf>
    <xf numFmtId="3" fontId="5" fillId="0" borderId="26" xfId="0" applyNumberFormat="1" applyFont="1" applyBorder="1" applyAlignment="1">
      <alignment vertical="center"/>
    </xf>
    <xf numFmtId="182" fontId="5" fillId="0" borderId="41" xfId="0" applyNumberFormat="1" applyFont="1" applyBorder="1" applyAlignment="1">
      <alignment horizontal="center" vertical="center"/>
    </xf>
    <xf numFmtId="182" fontId="5" fillId="0" borderId="33" xfId="0" applyNumberFormat="1" applyFont="1" applyBorder="1" applyAlignment="1">
      <alignment horizontal="center" vertical="center"/>
    </xf>
    <xf numFmtId="3" fontId="5" fillId="0" borderId="25" xfId="0" applyNumberFormat="1" applyFont="1" applyBorder="1" applyAlignment="1">
      <alignment vertical="center"/>
    </xf>
    <xf numFmtId="182" fontId="5" fillId="0" borderId="34" xfId="0" applyNumberFormat="1" applyFont="1" applyBorder="1" applyAlignment="1">
      <alignment horizontal="center" vertical="center"/>
    </xf>
    <xf numFmtId="210" fontId="5" fillId="0" borderId="182" xfId="0" applyNumberFormat="1" applyFont="1" applyBorder="1" applyAlignment="1">
      <alignment vertical="center"/>
    </xf>
    <xf numFmtId="176" fontId="5" fillId="0" borderId="60" xfId="0" applyNumberFormat="1" applyFont="1" applyBorder="1" applyAlignment="1">
      <alignment vertical="center"/>
    </xf>
    <xf numFmtId="180" fontId="15" fillId="34" borderId="156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 applyProtection="1">
      <alignment vertical="center"/>
      <protection/>
    </xf>
    <xf numFmtId="214" fontId="6" fillId="0" borderId="88" xfId="0" applyNumberFormat="1" applyFont="1" applyBorder="1" applyAlignment="1" quotePrefix="1">
      <alignment horizontal="center" vertical="center"/>
    </xf>
    <xf numFmtId="0" fontId="4" fillId="35" borderId="183" xfId="0" applyFont="1" applyFill="1" applyBorder="1" applyAlignment="1">
      <alignment horizontal="center" vertical="center"/>
    </xf>
    <xf numFmtId="38" fontId="4" fillId="35" borderId="184" xfId="49" applyNumberFormat="1" applyFont="1" applyFill="1" applyBorder="1" applyAlignment="1">
      <alignment horizontal="right" shrinkToFit="1"/>
    </xf>
    <xf numFmtId="182" fontId="4" fillId="35" borderId="185" xfId="0" applyNumberFormat="1" applyFont="1" applyFill="1" applyBorder="1" applyAlignment="1">
      <alignment horizontal="right" shrinkToFit="1"/>
    </xf>
    <xf numFmtId="3" fontId="4" fillId="35" borderId="186" xfId="0" applyNumberFormat="1" applyFont="1" applyFill="1" applyBorder="1" applyAlignment="1">
      <alignment horizontal="right"/>
    </xf>
    <xf numFmtId="3" fontId="4" fillId="35" borderId="187" xfId="0" applyNumberFormat="1" applyFont="1" applyFill="1" applyBorder="1" applyAlignment="1">
      <alignment horizontal="right"/>
    </xf>
    <xf numFmtId="180" fontId="5" fillId="0" borderId="188" xfId="0" applyNumberFormat="1" applyFont="1" applyBorder="1" applyAlignment="1">
      <alignment vertical="center"/>
    </xf>
    <xf numFmtId="0" fontId="5" fillId="0" borderId="189" xfId="0" applyFont="1" applyBorder="1" applyAlignment="1">
      <alignment vertical="center"/>
    </xf>
    <xf numFmtId="0" fontId="5" fillId="0" borderId="190" xfId="0" applyFont="1" applyBorder="1" applyAlignment="1">
      <alignment vertical="center"/>
    </xf>
    <xf numFmtId="0" fontId="5" fillId="0" borderId="191" xfId="0" applyFont="1" applyBorder="1" applyAlignment="1">
      <alignment vertical="center"/>
    </xf>
    <xf numFmtId="182" fontId="5" fillId="0" borderId="88" xfId="0" applyNumberFormat="1" applyFont="1" applyBorder="1" applyAlignment="1" quotePrefix="1">
      <alignment horizontal="center" vertical="center"/>
    </xf>
    <xf numFmtId="182" fontId="5" fillId="0" borderId="33" xfId="0" applyNumberFormat="1" applyFont="1" applyBorder="1" applyAlignment="1" quotePrefix="1">
      <alignment horizontal="center" vertical="center"/>
    </xf>
    <xf numFmtId="210" fontId="6" fillId="0" borderId="86" xfId="0" applyNumberFormat="1" applyFont="1" applyBorder="1" applyAlignment="1" quotePrefix="1">
      <alignment horizontal="center" vertical="center"/>
    </xf>
    <xf numFmtId="211" fontId="5" fillId="0" borderId="88" xfId="0" applyNumberFormat="1" applyFont="1" applyBorder="1" applyAlignment="1">
      <alignment horizontal="center" vertical="center"/>
    </xf>
    <xf numFmtId="0" fontId="4" fillId="0" borderId="0" xfId="0" applyFont="1" applyFill="1" applyAlignment="1">
      <alignment/>
    </xf>
    <xf numFmtId="183" fontId="4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193" fontId="4" fillId="0" borderId="89" xfId="0" applyNumberFormat="1" applyFont="1" applyFill="1" applyBorder="1" applyAlignment="1">
      <alignment shrinkToFit="1"/>
    </xf>
    <xf numFmtId="193" fontId="4" fillId="0" borderId="90" xfId="0" applyNumberFormat="1" applyFont="1" applyFill="1" applyBorder="1" applyAlignment="1">
      <alignment shrinkToFit="1"/>
    </xf>
    <xf numFmtId="193" fontId="4" fillId="0" borderId="26" xfId="0" applyNumberFormat="1" applyFont="1" applyFill="1" applyBorder="1" applyAlignment="1">
      <alignment shrinkToFit="1"/>
    </xf>
    <xf numFmtId="193" fontId="4" fillId="0" borderId="33" xfId="0" applyNumberFormat="1" applyFont="1" applyFill="1" applyBorder="1" applyAlignment="1">
      <alignment shrinkToFit="1"/>
    </xf>
    <xf numFmtId="193" fontId="4" fillId="0" borderId="25" xfId="0" applyNumberFormat="1" applyFont="1" applyFill="1" applyBorder="1" applyAlignment="1">
      <alignment shrinkToFit="1"/>
    </xf>
    <xf numFmtId="193" fontId="4" fillId="0" borderId="34" xfId="0" applyNumberFormat="1" applyFont="1" applyFill="1" applyBorder="1" applyAlignment="1">
      <alignment shrinkToFit="1"/>
    </xf>
    <xf numFmtId="193" fontId="4" fillId="0" borderId="192" xfId="0" applyNumberFormat="1" applyFont="1" applyFill="1" applyBorder="1" applyAlignment="1">
      <alignment shrinkToFit="1"/>
    </xf>
    <xf numFmtId="193" fontId="4" fillId="0" borderId="193" xfId="0" applyNumberFormat="1" applyFont="1" applyFill="1" applyBorder="1" applyAlignment="1">
      <alignment shrinkToFit="1"/>
    </xf>
    <xf numFmtId="193" fontId="4" fillId="35" borderId="194" xfId="0" applyNumberFormat="1" applyFont="1" applyFill="1" applyBorder="1" applyAlignment="1">
      <alignment shrinkToFit="1"/>
    </xf>
    <xf numFmtId="193" fontId="4" fillId="35" borderId="59" xfId="0" applyNumberFormat="1" applyFont="1" applyFill="1" applyBorder="1" applyAlignment="1">
      <alignment shrinkToFit="1"/>
    </xf>
    <xf numFmtId="193" fontId="4" fillId="35" borderId="182" xfId="0" applyNumberFormat="1" applyFont="1" applyFill="1" applyBorder="1" applyAlignment="1">
      <alignment shrinkToFit="1"/>
    </xf>
    <xf numFmtId="193" fontId="4" fillId="35" borderId="88" xfId="0" applyNumberFormat="1" applyFont="1" applyFill="1" applyBorder="1" applyAlignment="1">
      <alignment shrinkToFit="1"/>
    </xf>
    <xf numFmtId="193" fontId="4" fillId="35" borderId="27" xfId="49" applyNumberFormat="1" applyFont="1" applyFill="1" applyBorder="1" applyAlignment="1">
      <alignment shrinkToFit="1"/>
    </xf>
    <xf numFmtId="193" fontId="4" fillId="35" borderId="35" xfId="49" applyNumberFormat="1" applyFont="1" applyFill="1" applyBorder="1" applyAlignment="1">
      <alignment shrinkToFit="1"/>
    </xf>
    <xf numFmtId="193" fontId="4" fillId="35" borderId="27" xfId="0" applyNumberFormat="1" applyFont="1" applyFill="1" applyBorder="1" applyAlignment="1">
      <alignment shrinkToFit="1"/>
    </xf>
    <xf numFmtId="193" fontId="4" fillId="35" borderId="35" xfId="0" applyNumberFormat="1" applyFont="1" applyFill="1" applyBorder="1" applyAlignment="1">
      <alignment shrinkToFit="1"/>
    </xf>
    <xf numFmtId="0" fontId="4" fillId="0" borderId="102" xfId="0" applyFont="1" applyFill="1" applyBorder="1" applyAlignment="1">
      <alignment horizontal="distributed" vertical="center"/>
    </xf>
    <xf numFmtId="3" fontId="4" fillId="0" borderId="195" xfId="0" applyNumberFormat="1" applyFont="1" applyFill="1" applyBorder="1" applyAlignment="1">
      <alignment horizontal="right"/>
    </xf>
    <xf numFmtId="3" fontId="4" fillId="0" borderId="113" xfId="0" applyNumberFormat="1" applyFont="1" applyFill="1" applyBorder="1" applyAlignment="1">
      <alignment horizontal="right"/>
    </xf>
    <xf numFmtId="179" fontId="7" fillId="0" borderId="51" xfId="0" applyNumberFormat="1" applyFont="1" applyFill="1" applyBorder="1" applyAlignment="1">
      <alignment horizontal="right"/>
    </xf>
    <xf numFmtId="179" fontId="7" fillId="0" borderId="196" xfId="0" applyNumberFormat="1" applyFont="1" applyFill="1" applyBorder="1" applyAlignment="1">
      <alignment horizontal="right"/>
    </xf>
    <xf numFmtId="193" fontId="5" fillId="0" borderId="20" xfId="49" applyNumberFormat="1" applyFont="1" applyFill="1" applyBorder="1" applyAlignment="1">
      <alignment vertical="center" shrinkToFit="1"/>
    </xf>
    <xf numFmtId="193" fontId="5" fillId="0" borderId="182" xfId="0" applyNumberFormat="1" applyFont="1" applyFill="1" applyBorder="1" applyAlignment="1">
      <alignment vertical="center" shrinkToFit="1"/>
    </xf>
    <xf numFmtId="193" fontId="5" fillId="0" borderId="155" xfId="49" applyNumberFormat="1" applyFont="1" applyFill="1" applyBorder="1" applyAlignment="1">
      <alignment vertical="center" shrinkToFit="1"/>
    </xf>
    <xf numFmtId="181" fontId="13" fillId="34" borderId="156" xfId="49" applyNumberFormat="1" applyFont="1" applyFill="1" applyBorder="1" applyAlignment="1">
      <alignment vertical="center"/>
    </xf>
    <xf numFmtId="197" fontId="4" fillId="0" borderId="197" xfId="0" applyNumberFormat="1" applyFont="1" applyFill="1" applyBorder="1" applyAlignment="1">
      <alignment/>
    </xf>
    <xf numFmtId="197" fontId="4" fillId="35" borderId="42" xfId="0" applyNumberFormat="1" applyFont="1" applyFill="1" applyBorder="1" applyAlignment="1">
      <alignment/>
    </xf>
    <xf numFmtId="197" fontId="4" fillId="35" borderId="71" xfId="0" applyNumberFormat="1" applyFont="1" applyFill="1" applyBorder="1" applyAlignment="1">
      <alignment/>
    </xf>
    <xf numFmtId="197" fontId="4" fillId="34" borderId="50" xfId="0" applyNumberFormat="1" applyFont="1" applyFill="1" applyBorder="1" applyAlignment="1">
      <alignment/>
    </xf>
    <xf numFmtId="197" fontId="4" fillId="0" borderId="198" xfId="0" applyNumberFormat="1" applyFont="1" applyFill="1" applyBorder="1" applyAlignment="1">
      <alignment/>
    </xf>
    <xf numFmtId="197" fontId="4" fillId="35" borderId="199" xfId="0" applyNumberFormat="1" applyFont="1" applyFill="1" applyBorder="1" applyAlignment="1">
      <alignment/>
    </xf>
    <xf numFmtId="197" fontId="4" fillId="0" borderId="200" xfId="0" applyNumberFormat="1" applyFont="1" applyFill="1" applyBorder="1" applyAlignment="1">
      <alignment/>
    </xf>
    <xf numFmtId="197" fontId="4" fillId="35" borderId="201" xfId="0" applyNumberFormat="1" applyFont="1" applyFill="1" applyBorder="1" applyAlignment="1">
      <alignment/>
    </xf>
    <xf numFmtId="197" fontId="4" fillId="34" borderId="202" xfId="0" applyNumberFormat="1" applyFont="1" applyFill="1" applyBorder="1" applyAlignment="1">
      <alignment/>
    </xf>
    <xf numFmtId="197" fontId="4" fillId="34" borderId="203" xfId="0" applyNumberFormat="1" applyFont="1" applyFill="1" applyBorder="1" applyAlignment="1">
      <alignment/>
    </xf>
    <xf numFmtId="197" fontId="4" fillId="0" borderId="204" xfId="0" applyNumberFormat="1" applyFont="1" applyFill="1" applyBorder="1" applyAlignment="1">
      <alignment/>
    </xf>
    <xf numFmtId="197" fontId="4" fillId="35" borderId="162" xfId="0" applyNumberFormat="1" applyFont="1" applyFill="1" applyBorder="1" applyAlignment="1">
      <alignment/>
    </xf>
    <xf numFmtId="197" fontId="4" fillId="0" borderId="205" xfId="0" applyNumberFormat="1" applyFont="1" applyFill="1" applyBorder="1" applyAlignment="1">
      <alignment/>
    </xf>
    <xf numFmtId="197" fontId="4" fillId="35" borderId="206" xfId="0" applyNumberFormat="1" applyFont="1" applyFill="1" applyBorder="1" applyAlignment="1">
      <alignment/>
    </xf>
    <xf numFmtId="197" fontId="4" fillId="34" borderId="204" xfId="0" applyNumberFormat="1" applyFont="1" applyFill="1" applyBorder="1" applyAlignment="1">
      <alignment/>
    </xf>
    <xf numFmtId="197" fontId="4" fillId="34" borderId="167" xfId="0" applyNumberFormat="1" applyFont="1" applyFill="1" applyBorder="1" applyAlignment="1">
      <alignment/>
    </xf>
    <xf numFmtId="197" fontId="4" fillId="0" borderId="207" xfId="0" applyNumberFormat="1" applyFont="1" applyFill="1" applyBorder="1" applyAlignment="1">
      <alignment/>
    </xf>
    <xf numFmtId="197" fontId="4" fillId="35" borderId="208" xfId="0" applyNumberFormat="1" applyFont="1" applyFill="1" applyBorder="1" applyAlignment="1">
      <alignment/>
    </xf>
    <xf numFmtId="197" fontId="4" fillId="35" borderId="209" xfId="0" applyNumberFormat="1" applyFont="1" applyFill="1" applyBorder="1" applyAlignment="1">
      <alignment/>
    </xf>
    <xf numFmtId="197" fontId="4" fillId="0" borderId="210" xfId="0" applyNumberFormat="1" applyFont="1" applyFill="1" applyBorder="1" applyAlignment="1">
      <alignment/>
    </xf>
    <xf numFmtId="197" fontId="4" fillId="35" borderId="211" xfId="0" applyNumberFormat="1" applyFont="1" applyFill="1" applyBorder="1" applyAlignment="1">
      <alignment/>
    </xf>
    <xf numFmtId="197" fontId="4" fillId="34" borderId="212" xfId="0" applyNumberFormat="1" applyFont="1" applyFill="1" applyBorder="1" applyAlignment="1">
      <alignment/>
    </xf>
    <xf numFmtId="197" fontId="4" fillId="34" borderId="213" xfId="0" applyNumberFormat="1" applyFont="1" applyFill="1" applyBorder="1" applyAlignment="1">
      <alignment/>
    </xf>
    <xf numFmtId="197" fontId="4" fillId="0" borderId="212" xfId="0" applyNumberFormat="1" applyFont="1" applyFill="1" applyBorder="1" applyAlignment="1">
      <alignment/>
    </xf>
    <xf numFmtId="197" fontId="4" fillId="0" borderId="202" xfId="0" applyNumberFormat="1" applyFont="1" applyFill="1" applyBorder="1" applyAlignment="1">
      <alignment/>
    </xf>
    <xf numFmtId="197" fontId="4" fillId="35" borderId="214" xfId="0" applyNumberFormat="1" applyFont="1" applyFill="1" applyBorder="1" applyAlignment="1">
      <alignment/>
    </xf>
    <xf numFmtId="197" fontId="4" fillId="35" borderId="213" xfId="0" applyNumberFormat="1" applyFont="1" applyFill="1" applyBorder="1" applyAlignment="1">
      <alignment/>
    </xf>
    <xf numFmtId="197" fontId="4" fillId="35" borderId="203" xfId="0" applyNumberFormat="1" applyFont="1" applyFill="1" applyBorder="1" applyAlignment="1">
      <alignment/>
    </xf>
    <xf numFmtId="197" fontId="4" fillId="34" borderId="215" xfId="0" applyNumberFormat="1" applyFont="1" applyFill="1" applyBorder="1" applyAlignment="1">
      <alignment/>
    </xf>
    <xf numFmtId="197" fontId="4" fillId="34" borderId="216" xfId="0" applyNumberFormat="1" applyFont="1" applyFill="1" applyBorder="1" applyAlignment="1">
      <alignment/>
    </xf>
    <xf numFmtId="193" fontId="4" fillId="37" borderId="217" xfId="49" applyNumberFormat="1" applyFont="1" applyFill="1" applyBorder="1" applyAlignment="1">
      <alignment shrinkToFit="1"/>
    </xf>
    <xf numFmtId="193" fontId="4" fillId="37" borderId="218" xfId="49" applyNumberFormat="1" applyFont="1" applyFill="1" applyBorder="1" applyAlignment="1">
      <alignment shrinkToFit="1"/>
    </xf>
    <xf numFmtId="0" fontId="7" fillId="0" borderId="219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121" xfId="0" applyFont="1" applyFill="1" applyBorder="1" applyAlignment="1">
      <alignment horizontal="distributed" vertical="center"/>
    </xf>
    <xf numFmtId="0" fontId="4" fillId="35" borderId="91" xfId="0" applyFont="1" applyFill="1" applyBorder="1" applyAlignment="1">
      <alignment horizontal="center" vertical="center"/>
    </xf>
    <xf numFmtId="0" fontId="4" fillId="35" borderId="220" xfId="0" applyFont="1" applyFill="1" applyBorder="1" applyAlignment="1">
      <alignment horizontal="center" vertical="center"/>
    </xf>
    <xf numFmtId="193" fontId="4" fillId="35" borderId="60" xfId="0" applyNumberFormat="1" applyFont="1" applyFill="1" applyBorder="1" applyAlignment="1">
      <alignment shrinkToFit="1"/>
    </xf>
    <xf numFmtId="193" fontId="4" fillId="35" borderId="53" xfId="0" applyNumberFormat="1" applyFont="1" applyFill="1" applyBorder="1" applyAlignment="1">
      <alignment shrinkToFit="1"/>
    </xf>
    <xf numFmtId="0" fontId="7" fillId="0" borderId="20" xfId="0" applyFont="1" applyFill="1" applyBorder="1" applyAlignment="1">
      <alignment horizontal="right"/>
    </xf>
    <xf numFmtId="0" fontId="7" fillId="0" borderId="221" xfId="0" applyFont="1" applyFill="1" applyBorder="1" applyAlignment="1">
      <alignment horizontal="right"/>
    </xf>
    <xf numFmtId="207" fontId="4" fillId="0" borderId="0" xfId="0" applyNumberFormat="1" applyFont="1" applyFill="1" applyBorder="1" applyAlignment="1">
      <alignment vertical="center" shrinkToFit="1"/>
    </xf>
    <xf numFmtId="0" fontId="4" fillId="0" borderId="17" xfId="0" applyFont="1" applyFill="1" applyBorder="1" applyAlignment="1">
      <alignment vertical="center"/>
    </xf>
    <xf numFmtId="0" fontId="4" fillId="0" borderId="121" xfId="0" applyFont="1" applyFill="1" applyBorder="1" applyAlignment="1">
      <alignment horizontal="center" vertical="center" shrinkToFit="1"/>
    </xf>
    <xf numFmtId="0" fontId="4" fillId="0" borderId="96" xfId="0" applyFont="1" applyBorder="1" applyAlignment="1">
      <alignment vertical="center"/>
    </xf>
    <xf numFmtId="37" fontId="4" fillId="35" borderId="91" xfId="49" applyNumberFormat="1" applyFont="1" applyFill="1" applyBorder="1" applyAlignment="1">
      <alignment horizontal="right" shrinkToFit="1"/>
    </xf>
    <xf numFmtId="37" fontId="4" fillId="35" borderId="222" xfId="49" applyNumberFormat="1" applyFont="1" applyFill="1" applyBorder="1" applyAlignment="1">
      <alignment horizontal="right" shrinkToFit="1"/>
    </xf>
    <xf numFmtId="37" fontId="4" fillId="35" borderId="223" xfId="49" applyNumberFormat="1" applyFont="1" applyFill="1" applyBorder="1" applyAlignment="1">
      <alignment horizontal="right" shrinkToFit="1"/>
    </xf>
    <xf numFmtId="37" fontId="4" fillId="35" borderId="224" xfId="49" applyNumberFormat="1" applyFont="1" applyFill="1" applyBorder="1" applyAlignment="1">
      <alignment horizontal="right" shrinkToFit="1"/>
    </xf>
    <xf numFmtId="37" fontId="4" fillId="35" borderId="96" xfId="49" applyNumberFormat="1" applyFont="1" applyFill="1" applyBorder="1" applyAlignment="1">
      <alignment horizontal="right" shrinkToFit="1"/>
    </xf>
    <xf numFmtId="38" fontId="4" fillId="0" borderId="107" xfId="49" applyNumberFormat="1" applyFont="1" applyFill="1" applyBorder="1" applyAlignment="1">
      <alignment horizontal="right" shrinkToFit="1"/>
    </xf>
    <xf numFmtId="38" fontId="4" fillId="0" borderId="225" xfId="49" applyNumberFormat="1" applyFont="1" applyFill="1" applyBorder="1" applyAlignment="1">
      <alignment horizontal="right" shrinkToFit="1"/>
    </xf>
    <xf numFmtId="38" fontId="4" fillId="0" borderId="112" xfId="49" applyNumberFormat="1" applyFont="1" applyFill="1" applyBorder="1" applyAlignment="1">
      <alignment horizontal="right" shrinkToFit="1"/>
    </xf>
    <xf numFmtId="0" fontId="7" fillId="0" borderId="93" xfId="0" applyFont="1" applyFill="1" applyBorder="1" applyAlignment="1">
      <alignment horizontal="right" vertical="center"/>
    </xf>
    <xf numFmtId="38" fontId="4" fillId="35" borderId="50" xfId="49" applyNumberFormat="1" applyFont="1" applyFill="1" applyBorder="1" applyAlignment="1">
      <alignment horizontal="right" shrinkToFit="1"/>
    </xf>
    <xf numFmtId="182" fontId="4" fillId="35" borderId="226" xfId="0" applyNumberFormat="1" applyFont="1" applyFill="1" applyBorder="1" applyAlignment="1">
      <alignment horizontal="right" shrinkToFit="1"/>
    </xf>
    <xf numFmtId="3" fontId="4" fillId="35" borderId="227" xfId="0" applyNumberFormat="1" applyFont="1" applyFill="1" applyBorder="1" applyAlignment="1">
      <alignment horizontal="right" shrinkToFit="1"/>
    </xf>
    <xf numFmtId="3" fontId="4" fillId="35" borderId="224" xfId="0" applyNumberFormat="1" applyFont="1" applyFill="1" applyBorder="1" applyAlignment="1">
      <alignment horizontal="right" shrinkToFit="1"/>
    </xf>
    <xf numFmtId="0" fontId="4" fillId="0" borderId="102" xfId="63" applyFont="1" applyFill="1" applyBorder="1" applyProtection="1">
      <alignment/>
      <protection locked="0"/>
    </xf>
    <xf numFmtId="0" fontId="4" fillId="0" borderId="119" xfId="0" applyFont="1" applyFill="1" applyBorder="1" applyAlignment="1">
      <alignment vertical="center"/>
    </xf>
    <xf numFmtId="0" fontId="4" fillId="0" borderId="105" xfId="63" applyFont="1" applyFill="1" applyBorder="1" applyProtection="1">
      <alignment/>
      <protection locked="0"/>
    </xf>
    <xf numFmtId="0" fontId="4" fillId="0" borderId="163" xfId="63" applyFont="1" applyFill="1" applyBorder="1" applyProtection="1">
      <alignment/>
      <protection locked="0"/>
    </xf>
    <xf numFmtId="0" fontId="4" fillId="0" borderId="79" xfId="63" applyFont="1" applyFill="1" applyBorder="1" applyProtection="1">
      <alignment/>
      <protection locked="0"/>
    </xf>
    <xf numFmtId="0" fontId="4" fillId="0" borderId="89" xfId="63" applyFont="1" applyFill="1" applyBorder="1" applyProtection="1">
      <alignment/>
      <protection locked="0"/>
    </xf>
    <xf numFmtId="0" fontId="4" fillId="0" borderId="90" xfId="63" applyFont="1" applyFill="1" applyBorder="1" applyProtection="1">
      <alignment/>
      <protection locked="0"/>
    </xf>
    <xf numFmtId="0" fontId="4" fillId="0" borderId="76" xfId="63" applyFont="1" applyFill="1" applyBorder="1" applyProtection="1">
      <alignment/>
      <protection locked="0"/>
    </xf>
    <xf numFmtId="0" fontId="4" fillId="0" borderId="102" xfId="0" applyFont="1" applyFill="1" applyBorder="1" applyAlignment="1" applyProtection="1">
      <alignment/>
      <protection locked="0"/>
    </xf>
    <xf numFmtId="0" fontId="4" fillId="0" borderId="76" xfId="0" applyFont="1" applyFill="1" applyBorder="1" applyAlignment="1" applyProtection="1">
      <alignment/>
      <protection locked="0"/>
    </xf>
    <xf numFmtId="0" fontId="4" fillId="0" borderId="110" xfId="0" applyFont="1" applyFill="1" applyBorder="1" applyAlignment="1">
      <alignment horizontal="center" vertical="center" shrinkToFit="1"/>
    </xf>
    <xf numFmtId="176" fontId="5" fillId="0" borderId="42" xfId="0" applyNumberFormat="1" applyFont="1" applyBorder="1" applyAlignment="1">
      <alignment vertical="center"/>
    </xf>
    <xf numFmtId="177" fontId="5" fillId="0" borderId="33" xfId="0" applyNumberFormat="1" applyFont="1" applyBorder="1" applyAlignment="1">
      <alignment horizontal="center" vertical="center"/>
    </xf>
    <xf numFmtId="176" fontId="5" fillId="0" borderId="26" xfId="0" applyNumberFormat="1" applyFont="1" applyBorder="1" applyAlignment="1">
      <alignment vertical="center"/>
    </xf>
    <xf numFmtId="177" fontId="5" fillId="0" borderId="41" xfId="0" applyNumberFormat="1" applyFont="1" applyBorder="1" applyAlignment="1">
      <alignment horizontal="center" vertical="center"/>
    </xf>
    <xf numFmtId="210" fontId="9" fillId="0" borderId="60" xfId="0" applyNumberFormat="1" applyFont="1" applyBorder="1" applyAlignment="1">
      <alignment vertical="center"/>
    </xf>
    <xf numFmtId="211" fontId="9" fillId="0" borderId="53" xfId="0" applyNumberFormat="1" applyFont="1" applyBorder="1" applyAlignment="1">
      <alignment horizontal="center" vertical="center"/>
    </xf>
    <xf numFmtId="211" fontId="9" fillId="0" borderId="40" xfId="0" applyNumberFormat="1" applyFont="1" applyBorder="1" applyAlignment="1">
      <alignment horizontal="center" vertical="center"/>
    </xf>
    <xf numFmtId="210" fontId="6" fillId="0" borderId="228" xfId="0" applyNumberFormat="1" applyFont="1" applyBorder="1" applyAlignment="1" quotePrefix="1">
      <alignment horizontal="center" vertical="center"/>
    </xf>
    <xf numFmtId="0" fontId="7" fillId="0" borderId="49" xfId="0" applyFont="1" applyFill="1" applyBorder="1" applyAlignment="1">
      <alignment horizontal="right" vertical="center"/>
    </xf>
    <xf numFmtId="0" fontId="7" fillId="0" borderId="229" xfId="0" applyFont="1" applyFill="1" applyBorder="1" applyAlignment="1">
      <alignment horizontal="right" vertical="center"/>
    </xf>
    <xf numFmtId="0" fontId="7" fillId="0" borderId="230" xfId="0" applyFont="1" applyFill="1" applyBorder="1" applyAlignment="1">
      <alignment horizontal="right" vertical="center"/>
    </xf>
    <xf numFmtId="0" fontId="7" fillId="0" borderId="231" xfId="0" applyFont="1" applyFill="1" applyBorder="1" applyAlignment="1">
      <alignment horizontal="right" vertical="center"/>
    </xf>
    <xf numFmtId="0" fontId="7" fillId="0" borderId="232" xfId="0" applyFont="1" applyFill="1" applyBorder="1" applyAlignment="1">
      <alignment horizontal="right" vertical="center"/>
    </xf>
    <xf numFmtId="0" fontId="7" fillId="0" borderId="233" xfId="0" applyFont="1" applyFill="1" applyBorder="1" applyAlignment="1">
      <alignment horizontal="right" vertical="center"/>
    </xf>
    <xf numFmtId="183" fontId="7" fillId="0" borderId="234" xfId="0" applyNumberFormat="1" applyFont="1" applyFill="1" applyBorder="1" applyAlignment="1">
      <alignment horizontal="right" vertical="center"/>
    </xf>
    <xf numFmtId="0" fontId="7" fillId="0" borderId="235" xfId="0" applyFont="1" applyFill="1" applyBorder="1" applyAlignment="1">
      <alignment horizontal="right" vertical="center"/>
    </xf>
    <xf numFmtId="183" fontId="7" fillId="0" borderId="233" xfId="0" applyNumberFormat="1" applyFont="1" applyFill="1" applyBorder="1" applyAlignment="1">
      <alignment horizontal="right" vertical="center"/>
    </xf>
    <xf numFmtId="0" fontId="7" fillId="0" borderId="233" xfId="0" applyFont="1" applyBorder="1" applyAlignment="1">
      <alignment horizontal="right" vertical="center"/>
    </xf>
    <xf numFmtId="0" fontId="7" fillId="0" borderId="234" xfId="0" applyFont="1" applyFill="1" applyBorder="1" applyAlignment="1">
      <alignment horizontal="right" vertical="center"/>
    </xf>
    <xf numFmtId="0" fontId="7" fillId="0" borderId="234" xfId="0" applyFont="1" applyBorder="1" applyAlignment="1">
      <alignment horizontal="right" vertical="center"/>
    </xf>
    <xf numFmtId="193" fontId="4" fillId="0" borderId="76" xfId="49" applyNumberFormat="1" applyFont="1" applyFill="1" applyBorder="1" applyAlignment="1">
      <alignment shrinkToFit="1"/>
    </xf>
    <xf numFmtId="193" fontId="4" fillId="0" borderId="102" xfId="49" applyNumberFormat="1" applyFont="1" applyFill="1" applyBorder="1" applyAlignment="1">
      <alignment shrinkToFit="1"/>
    </xf>
    <xf numFmtId="193" fontId="4" fillId="0" borderId="65" xfId="49" applyNumberFormat="1" applyFont="1" applyFill="1" applyBorder="1" applyAlignment="1">
      <alignment shrinkToFit="1"/>
    </xf>
    <xf numFmtId="193" fontId="4" fillId="0" borderId="12" xfId="49" applyNumberFormat="1" applyFont="1" applyFill="1" applyBorder="1" applyAlignment="1">
      <alignment shrinkToFit="1"/>
    </xf>
    <xf numFmtId="193" fontId="4" fillId="0" borderId="33" xfId="49" applyNumberFormat="1" applyFont="1" applyFill="1" applyBorder="1" applyAlignment="1">
      <alignment shrinkToFit="1"/>
    </xf>
    <xf numFmtId="193" fontId="4" fillId="0" borderId="10" xfId="49" applyNumberFormat="1" applyFont="1" applyFill="1" applyBorder="1" applyAlignment="1">
      <alignment shrinkToFit="1"/>
    </xf>
    <xf numFmtId="193" fontId="4" fillId="0" borderId="63" xfId="49" applyNumberFormat="1" applyFont="1" applyFill="1" applyBorder="1" applyAlignment="1">
      <alignment shrinkToFit="1"/>
    </xf>
    <xf numFmtId="193" fontId="4" fillId="0" borderId="42" xfId="49" applyNumberFormat="1" applyFont="1" applyFill="1" applyBorder="1" applyAlignment="1">
      <alignment shrinkToFit="1"/>
    </xf>
    <xf numFmtId="193" fontId="4" fillId="0" borderId="101" xfId="49" applyNumberFormat="1" applyFont="1" applyFill="1" applyBorder="1" applyAlignment="1">
      <alignment shrinkToFit="1"/>
    </xf>
    <xf numFmtId="193" fontId="4" fillId="0" borderId="47" xfId="49" applyNumberFormat="1" applyFont="1" applyFill="1" applyBorder="1" applyAlignment="1">
      <alignment shrinkToFit="1"/>
    </xf>
    <xf numFmtId="193" fontId="4" fillId="0" borderId="135" xfId="49" applyNumberFormat="1" applyFont="1" applyFill="1" applyBorder="1" applyAlignment="1">
      <alignment shrinkToFit="1"/>
    </xf>
    <xf numFmtId="193" fontId="4" fillId="0" borderId="18" xfId="49" applyNumberFormat="1" applyFont="1" applyFill="1" applyBorder="1" applyAlignment="1">
      <alignment shrinkToFit="1"/>
    </xf>
    <xf numFmtId="193" fontId="4" fillId="0" borderId="11" xfId="49" applyNumberFormat="1" applyFont="1" applyFill="1" applyBorder="1" applyAlignment="1">
      <alignment shrinkToFit="1"/>
    </xf>
    <xf numFmtId="193" fontId="4" fillId="0" borderId="34" xfId="49" applyNumberFormat="1" applyFont="1" applyFill="1" applyBorder="1" applyAlignment="1">
      <alignment shrinkToFit="1"/>
    </xf>
    <xf numFmtId="193" fontId="4" fillId="0" borderId="236" xfId="49" applyNumberFormat="1" applyFont="1" applyFill="1" applyBorder="1" applyAlignment="1">
      <alignment shrinkToFit="1"/>
    </xf>
    <xf numFmtId="193" fontId="4" fillId="0" borderId="64" xfId="49" applyNumberFormat="1" applyFont="1" applyFill="1" applyBorder="1" applyAlignment="1">
      <alignment shrinkToFit="1"/>
    </xf>
    <xf numFmtId="193" fontId="4" fillId="0" borderId="237" xfId="49" applyNumberFormat="1" applyFont="1" applyFill="1" applyBorder="1" applyAlignment="1">
      <alignment shrinkToFit="1"/>
    </xf>
    <xf numFmtId="193" fontId="4" fillId="0" borderId="238" xfId="49" applyNumberFormat="1" applyFont="1" applyFill="1" applyBorder="1" applyAlignment="1">
      <alignment shrinkToFit="1"/>
    </xf>
    <xf numFmtId="193" fontId="4" fillId="0" borderId="26" xfId="63" applyNumberFormat="1" applyFont="1" applyFill="1" applyBorder="1" applyAlignment="1" applyProtection="1">
      <alignment shrinkToFit="1"/>
      <protection locked="0"/>
    </xf>
    <xf numFmtId="193" fontId="4" fillId="0" borderId="12" xfId="63" applyNumberFormat="1" applyFont="1" applyFill="1" applyBorder="1" applyAlignment="1" applyProtection="1">
      <alignment shrinkToFit="1"/>
      <protection locked="0"/>
    </xf>
    <xf numFmtId="193" fontId="4" fillId="0" borderId="33" xfId="63" applyNumberFormat="1" applyFont="1" applyFill="1" applyBorder="1" applyAlignment="1" applyProtection="1">
      <alignment shrinkToFit="1"/>
      <protection locked="0"/>
    </xf>
    <xf numFmtId="193" fontId="4" fillId="0" borderId="65" xfId="63" applyNumberFormat="1" applyFont="1" applyFill="1" applyBorder="1" applyAlignment="1" applyProtection="1">
      <alignment shrinkToFit="1"/>
      <protection locked="0"/>
    </xf>
    <xf numFmtId="193" fontId="4" fillId="0" borderId="10" xfId="63" applyNumberFormat="1" applyFont="1" applyFill="1" applyBorder="1" applyAlignment="1" applyProtection="1">
      <alignment shrinkToFit="1"/>
      <protection locked="0"/>
    </xf>
    <xf numFmtId="193" fontId="4" fillId="0" borderId="239" xfId="49" applyNumberFormat="1" applyFont="1" applyFill="1" applyBorder="1" applyAlignment="1">
      <alignment shrinkToFit="1"/>
    </xf>
    <xf numFmtId="193" fontId="4" fillId="0" borderId="240" xfId="63" applyNumberFormat="1" applyFont="1" applyFill="1" applyBorder="1" applyAlignment="1" applyProtection="1">
      <alignment shrinkToFit="1"/>
      <protection locked="0"/>
    </xf>
    <xf numFmtId="193" fontId="4" fillId="0" borderId="241" xfId="49" applyNumberFormat="1" applyFont="1" applyFill="1" applyBorder="1" applyAlignment="1">
      <alignment shrinkToFit="1"/>
    </xf>
    <xf numFmtId="193" fontId="4" fillId="0" borderId="242" xfId="63" applyNumberFormat="1" applyFont="1" applyFill="1" applyBorder="1" applyAlignment="1" applyProtection="1">
      <alignment shrinkToFit="1"/>
      <protection locked="0"/>
    </xf>
    <xf numFmtId="193" fontId="4" fillId="0" borderId="25" xfId="63" applyNumberFormat="1" applyFont="1" applyFill="1" applyBorder="1" applyAlignment="1" applyProtection="1">
      <alignment shrinkToFit="1"/>
      <protection locked="0"/>
    </xf>
    <xf numFmtId="193" fontId="4" fillId="0" borderId="11" xfId="63" applyNumberFormat="1" applyFont="1" applyFill="1" applyBorder="1" applyAlignment="1" applyProtection="1">
      <alignment shrinkToFit="1"/>
      <protection locked="0"/>
    </xf>
    <xf numFmtId="193" fontId="4" fillId="0" borderId="34" xfId="63" applyNumberFormat="1" applyFont="1" applyFill="1" applyBorder="1" applyAlignment="1" applyProtection="1">
      <alignment shrinkToFit="1"/>
      <protection locked="0"/>
    </xf>
    <xf numFmtId="193" fontId="4" fillId="0" borderId="18" xfId="63" applyNumberFormat="1" applyFont="1" applyFill="1" applyBorder="1" applyAlignment="1" applyProtection="1">
      <alignment shrinkToFit="1"/>
      <protection locked="0"/>
    </xf>
    <xf numFmtId="193" fontId="4" fillId="0" borderId="11" xfId="0" applyNumberFormat="1" applyFont="1" applyFill="1" applyBorder="1" applyAlignment="1" applyProtection="1">
      <alignment shrinkToFit="1"/>
      <protection locked="0"/>
    </xf>
    <xf numFmtId="193" fontId="4" fillId="0" borderId="243" xfId="49" applyNumberFormat="1" applyFont="1" applyFill="1" applyBorder="1" applyAlignment="1">
      <alignment shrinkToFit="1"/>
    </xf>
    <xf numFmtId="193" fontId="4" fillId="35" borderId="244" xfId="49" applyNumberFormat="1" applyFont="1" applyFill="1" applyBorder="1" applyAlignment="1">
      <alignment shrinkToFit="1"/>
    </xf>
    <xf numFmtId="193" fontId="4" fillId="35" borderId="81" xfId="49" applyNumberFormat="1" applyFont="1" applyFill="1" applyBorder="1" applyAlignment="1">
      <alignment shrinkToFit="1"/>
    </xf>
    <xf numFmtId="193" fontId="4" fillId="35" borderId="58" xfId="49" applyNumberFormat="1" applyFont="1" applyFill="1" applyBorder="1" applyAlignment="1">
      <alignment shrinkToFit="1"/>
    </xf>
    <xf numFmtId="193" fontId="4" fillId="35" borderId="67" xfId="49" applyNumberFormat="1" applyFont="1" applyFill="1" applyBorder="1" applyAlignment="1">
      <alignment shrinkToFit="1"/>
    </xf>
    <xf numFmtId="193" fontId="4" fillId="35" borderId="245" xfId="49" applyNumberFormat="1" applyFont="1" applyFill="1" applyBorder="1" applyAlignment="1">
      <alignment shrinkToFit="1"/>
    </xf>
    <xf numFmtId="193" fontId="4" fillId="35" borderId="169" xfId="49" applyNumberFormat="1" applyFont="1" applyFill="1" applyBorder="1" applyAlignment="1">
      <alignment shrinkToFit="1"/>
    </xf>
    <xf numFmtId="193" fontId="4" fillId="35" borderId="55" xfId="49" applyNumberFormat="1" applyFont="1" applyFill="1" applyBorder="1" applyAlignment="1">
      <alignment shrinkToFit="1"/>
    </xf>
    <xf numFmtId="193" fontId="4" fillId="35" borderId="246" xfId="49" applyNumberFormat="1" applyFont="1" applyFill="1" applyBorder="1" applyAlignment="1">
      <alignment shrinkToFit="1"/>
    </xf>
    <xf numFmtId="193" fontId="4" fillId="35" borderId="144" xfId="49" applyNumberFormat="1" applyFont="1" applyFill="1" applyBorder="1" applyAlignment="1">
      <alignment shrinkToFit="1"/>
    </xf>
    <xf numFmtId="193" fontId="4" fillId="35" borderId="19" xfId="49" applyNumberFormat="1" applyFont="1" applyFill="1" applyBorder="1" applyAlignment="1">
      <alignment shrinkToFit="1"/>
    </xf>
    <xf numFmtId="193" fontId="4" fillId="35" borderId="15" xfId="49" applyNumberFormat="1" applyFont="1" applyFill="1" applyBorder="1" applyAlignment="1">
      <alignment shrinkToFit="1"/>
    </xf>
    <xf numFmtId="193" fontId="4" fillId="35" borderId="78" xfId="49" applyNumberFormat="1" applyFont="1" applyFill="1" applyBorder="1" applyAlignment="1">
      <alignment shrinkToFit="1"/>
    </xf>
    <xf numFmtId="193" fontId="4" fillId="35" borderId="150" xfId="49" applyNumberFormat="1" applyFont="1" applyFill="1" applyBorder="1" applyAlignment="1">
      <alignment shrinkToFit="1"/>
    </xf>
    <xf numFmtId="193" fontId="4" fillId="0" borderId="247" xfId="49" applyNumberFormat="1" applyFont="1" applyFill="1" applyBorder="1" applyAlignment="1">
      <alignment shrinkToFit="1"/>
    </xf>
    <xf numFmtId="193" fontId="4" fillId="0" borderId="121" xfId="63" applyNumberFormat="1" applyFont="1" applyFill="1" applyBorder="1" applyAlignment="1" applyProtection="1">
      <alignment shrinkToFit="1"/>
      <protection locked="0"/>
    </xf>
    <xf numFmtId="193" fontId="4" fillId="0" borderId="248" xfId="49" applyNumberFormat="1" applyFont="1" applyFill="1" applyBorder="1" applyAlignment="1">
      <alignment shrinkToFit="1"/>
    </xf>
    <xf numFmtId="193" fontId="4" fillId="35" borderId="249" xfId="49" applyNumberFormat="1" applyFont="1" applyFill="1" applyBorder="1" applyAlignment="1">
      <alignment shrinkToFit="1"/>
    </xf>
    <xf numFmtId="193" fontId="4" fillId="35" borderId="54" xfId="49" applyNumberFormat="1" applyFont="1" applyFill="1" applyBorder="1" applyAlignment="1">
      <alignment shrinkToFit="1"/>
    </xf>
    <xf numFmtId="193" fontId="4" fillId="35" borderId="61" xfId="49" applyNumberFormat="1" applyFont="1" applyFill="1" applyBorder="1" applyAlignment="1">
      <alignment shrinkToFit="1"/>
    </xf>
    <xf numFmtId="193" fontId="4" fillId="35" borderId="30" xfId="49" applyNumberFormat="1" applyFont="1" applyFill="1" applyBorder="1" applyAlignment="1">
      <alignment shrinkToFit="1"/>
    </xf>
    <xf numFmtId="193" fontId="4" fillId="35" borderId="53" xfId="49" applyNumberFormat="1" applyFont="1" applyFill="1" applyBorder="1" applyAlignment="1">
      <alignment shrinkToFit="1"/>
    </xf>
    <xf numFmtId="193" fontId="4" fillId="35" borderId="250" xfId="49" applyNumberFormat="1" applyFont="1" applyFill="1" applyBorder="1" applyAlignment="1">
      <alignment shrinkToFit="1"/>
    </xf>
    <xf numFmtId="193" fontId="4" fillId="0" borderId="105" xfId="49" applyNumberFormat="1" applyFont="1" applyFill="1" applyBorder="1" applyAlignment="1">
      <alignment shrinkToFit="1"/>
    </xf>
    <xf numFmtId="193" fontId="4" fillId="0" borderId="251" xfId="49" applyNumberFormat="1" applyFont="1" applyFill="1" applyBorder="1" applyAlignment="1">
      <alignment shrinkToFit="1"/>
    </xf>
    <xf numFmtId="193" fontId="4" fillId="0" borderId="163" xfId="49" applyNumberFormat="1" applyFont="1" applyFill="1" applyBorder="1" applyAlignment="1">
      <alignment shrinkToFit="1"/>
    </xf>
    <xf numFmtId="193" fontId="4" fillId="0" borderId="77" xfId="49" applyNumberFormat="1" applyFont="1" applyFill="1" applyBorder="1" applyAlignment="1">
      <alignment shrinkToFit="1"/>
    </xf>
    <xf numFmtId="193" fontId="4" fillId="0" borderId="90" xfId="49" applyNumberFormat="1" applyFont="1" applyFill="1" applyBorder="1" applyAlignment="1">
      <alignment shrinkToFit="1"/>
    </xf>
    <xf numFmtId="193" fontId="4" fillId="0" borderId="79" xfId="49" applyNumberFormat="1" applyFont="1" applyFill="1" applyBorder="1" applyAlignment="1">
      <alignment shrinkToFit="1"/>
    </xf>
    <xf numFmtId="193" fontId="4" fillId="0" borderId="75" xfId="49" applyNumberFormat="1" applyFont="1" applyFill="1" applyBorder="1" applyAlignment="1">
      <alignment shrinkToFit="1"/>
    </xf>
    <xf numFmtId="193" fontId="4" fillId="0" borderId="110" xfId="63" applyNumberFormat="1" applyFont="1" applyFill="1" applyBorder="1" applyAlignment="1" applyProtection="1">
      <alignment shrinkToFit="1"/>
      <protection locked="0"/>
    </xf>
    <xf numFmtId="193" fontId="4" fillId="35" borderId="48" xfId="49" applyNumberFormat="1" applyFont="1" applyFill="1" applyBorder="1" applyAlignment="1">
      <alignment shrinkToFit="1"/>
    </xf>
    <xf numFmtId="193" fontId="4" fillId="0" borderId="252" xfId="49" applyNumberFormat="1" applyFont="1" applyFill="1" applyBorder="1" applyAlignment="1">
      <alignment horizontal="right" shrinkToFit="1"/>
    </xf>
    <xf numFmtId="193" fontId="4" fillId="35" borderId="253" xfId="49" applyNumberFormat="1" applyFont="1" applyFill="1" applyBorder="1" applyAlignment="1">
      <alignment horizontal="right" shrinkToFit="1"/>
    </xf>
    <xf numFmtId="193" fontId="4" fillId="0" borderId="170" xfId="49" applyNumberFormat="1" applyFont="1" applyFill="1" applyBorder="1" applyAlignment="1">
      <alignment horizontal="right" shrinkToFit="1"/>
    </xf>
    <xf numFmtId="193" fontId="4" fillId="35" borderId="254" xfId="49" applyNumberFormat="1" applyFont="1" applyFill="1" applyBorder="1" applyAlignment="1">
      <alignment horizontal="right" shrinkToFit="1"/>
    </xf>
    <xf numFmtId="193" fontId="4" fillId="37" borderId="255" xfId="49" applyNumberFormat="1" applyFont="1" applyFill="1" applyBorder="1" applyAlignment="1">
      <alignment shrinkToFit="1"/>
    </xf>
    <xf numFmtId="193" fontId="4" fillId="37" borderId="167" xfId="49" applyNumberFormat="1" applyFont="1" applyFill="1" applyBorder="1" applyAlignment="1">
      <alignment shrinkToFit="1"/>
    </xf>
    <xf numFmtId="193" fontId="4" fillId="0" borderId="0" xfId="0" applyNumberFormat="1" applyFont="1" applyFill="1" applyAlignment="1">
      <alignment shrinkToFit="1"/>
    </xf>
    <xf numFmtId="193" fontId="4" fillId="0" borderId="0" xfId="0" applyNumberFormat="1" applyFont="1" applyAlignment="1">
      <alignment shrinkToFit="1"/>
    </xf>
    <xf numFmtId="179" fontId="8" fillId="0" borderId="0" xfId="0" applyNumberFormat="1" applyFont="1" applyAlignment="1">
      <alignment vertical="center" shrinkToFit="1"/>
    </xf>
    <xf numFmtId="179" fontId="8" fillId="0" borderId="30" xfId="0" applyNumberFormat="1" applyFont="1" applyBorder="1" applyAlignment="1">
      <alignment horizontal="center" vertical="center" textRotation="255" shrinkToFit="1"/>
    </xf>
    <xf numFmtId="179" fontId="7" fillId="0" borderId="46" xfId="0" applyNumberFormat="1" applyFont="1" applyFill="1" applyBorder="1" applyAlignment="1">
      <alignment horizontal="right" shrinkToFit="1"/>
    </xf>
    <xf numFmtId="179" fontId="4" fillId="0" borderId="12" xfId="0" applyNumberFormat="1" applyFont="1" applyFill="1" applyBorder="1" applyAlignment="1">
      <alignment shrinkToFit="1"/>
    </xf>
    <xf numFmtId="179" fontId="4" fillId="35" borderId="56" xfId="0" applyNumberFormat="1" applyFont="1" applyFill="1" applyBorder="1" applyAlignment="1">
      <alignment shrinkToFit="1"/>
    </xf>
    <xf numFmtId="179" fontId="4" fillId="0" borderId="11" xfId="0" applyNumberFormat="1" applyFont="1" applyFill="1" applyBorder="1" applyAlignment="1">
      <alignment shrinkToFit="1"/>
    </xf>
    <xf numFmtId="179" fontId="4" fillId="35" borderId="15" xfId="0" applyNumberFormat="1" applyFont="1" applyFill="1" applyBorder="1" applyAlignment="1">
      <alignment shrinkToFit="1"/>
    </xf>
    <xf numFmtId="179" fontId="4" fillId="35" borderId="67" xfId="0" applyNumberFormat="1" applyFont="1" applyFill="1" applyBorder="1" applyAlignment="1">
      <alignment shrinkToFit="1"/>
    </xf>
    <xf numFmtId="179" fontId="4" fillId="35" borderId="30" xfId="0" applyNumberFormat="1" applyFont="1" applyFill="1" applyBorder="1" applyAlignment="1">
      <alignment shrinkToFit="1"/>
    </xf>
    <xf numFmtId="179" fontId="4" fillId="0" borderId="77" xfId="0" applyNumberFormat="1" applyFont="1" applyFill="1" applyBorder="1" applyAlignment="1">
      <alignment shrinkToFit="1"/>
    </xf>
    <xf numFmtId="179" fontId="5" fillId="0" borderId="0" xfId="0" applyNumberFormat="1" applyFont="1" applyFill="1" applyAlignment="1">
      <alignment shrinkToFit="1"/>
    </xf>
    <xf numFmtId="179" fontId="5" fillId="0" borderId="0" xfId="0" applyNumberFormat="1" applyFont="1" applyAlignment="1">
      <alignment shrinkToFit="1"/>
    </xf>
    <xf numFmtId="179" fontId="8" fillId="0" borderId="0" xfId="0" applyNumberFormat="1" applyFont="1" applyBorder="1" applyAlignment="1">
      <alignment vertical="center" shrinkToFit="1"/>
    </xf>
    <xf numFmtId="179" fontId="8" fillId="0" borderId="87" xfId="0" applyNumberFormat="1" applyFont="1" applyBorder="1" applyAlignment="1">
      <alignment horizontal="center" vertical="center" textRotation="255" shrinkToFit="1"/>
    </xf>
    <xf numFmtId="179" fontId="4" fillId="35" borderId="87" xfId="0" applyNumberFormat="1" applyFont="1" applyFill="1" applyBorder="1" applyAlignment="1">
      <alignment shrinkToFit="1"/>
    </xf>
    <xf numFmtId="179" fontId="4" fillId="0" borderId="256" xfId="0" applyNumberFormat="1" applyFont="1" applyFill="1" applyBorder="1" applyAlignment="1">
      <alignment shrinkToFit="1"/>
    </xf>
    <xf numFmtId="179" fontId="6" fillId="0" borderId="0" xfId="0" applyNumberFormat="1" applyFont="1" applyBorder="1" applyAlignment="1">
      <alignment vertical="center" shrinkToFit="1"/>
    </xf>
    <xf numFmtId="179" fontId="6" fillId="0" borderId="0" xfId="0" applyNumberFormat="1" applyFont="1" applyAlignment="1">
      <alignment vertical="center"/>
    </xf>
    <xf numFmtId="179" fontId="8" fillId="0" borderId="151" xfId="0" applyNumberFormat="1" applyFont="1" applyBorder="1" applyAlignment="1">
      <alignment horizontal="center" vertical="center" textRotation="255" shrinkToFit="1"/>
    </xf>
    <xf numFmtId="179" fontId="7" fillId="0" borderId="257" xfId="0" applyNumberFormat="1" applyFont="1" applyBorder="1" applyAlignment="1">
      <alignment horizontal="right" shrinkToFit="1"/>
    </xf>
    <xf numFmtId="179" fontId="4" fillId="0" borderId="10" xfId="0" applyNumberFormat="1" applyFont="1" applyFill="1" applyBorder="1" applyAlignment="1">
      <alignment shrinkToFit="1"/>
    </xf>
    <xf numFmtId="179" fontId="4" fillId="35" borderId="258" xfId="0" applyNumberFormat="1" applyFont="1" applyFill="1" applyBorder="1" applyAlignment="1">
      <alignment shrinkToFit="1"/>
    </xf>
    <xf numFmtId="179" fontId="4" fillId="0" borderId="236" xfId="0" applyNumberFormat="1" applyFont="1" applyFill="1" applyBorder="1" applyAlignment="1">
      <alignment shrinkToFit="1"/>
    </xf>
    <xf numFmtId="179" fontId="4" fillId="35" borderId="165" xfId="0" applyNumberFormat="1" applyFont="1" applyFill="1" applyBorder="1" applyAlignment="1">
      <alignment shrinkToFit="1"/>
    </xf>
    <xf numFmtId="179" fontId="4" fillId="0" borderId="90" xfId="0" applyNumberFormat="1" applyFont="1" applyFill="1" applyBorder="1" applyAlignment="1">
      <alignment shrinkToFit="1"/>
    </xf>
    <xf numFmtId="179" fontId="4" fillId="35" borderId="228" xfId="0" applyNumberFormat="1" applyFont="1" applyFill="1" applyBorder="1" applyAlignment="1">
      <alignment shrinkToFit="1"/>
    </xf>
    <xf numFmtId="179" fontId="4" fillId="0" borderId="259" xfId="0" applyNumberFormat="1" applyFont="1" applyFill="1" applyBorder="1" applyAlignment="1">
      <alignment shrinkToFit="1"/>
    </xf>
    <xf numFmtId="179" fontId="4" fillId="35" borderId="51" xfId="0" applyNumberFormat="1" applyFont="1" applyFill="1" applyBorder="1" applyAlignment="1">
      <alignment shrinkToFit="1"/>
    </xf>
    <xf numFmtId="179" fontId="4" fillId="0" borderId="79" xfId="0" applyNumberFormat="1" applyFont="1" applyFill="1" applyBorder="1" applyAlignment="1">
      <alignment shrinkToFit="1"/>
    </xf>
    <xf numFmtId="179" fontId="4" fillId="37" borderId="255" xfId="49" applyNumberFormat="1" applyFont="1" applyFill="1" applyBorder="1" applyAlignment="1">
      <alignment shrinkToFit="1"/>
    </xf>
    <xf numFmtId="179" fontId="4" fillId="0" borderId="0" xfId="0" applyNumberFormat="1" applyFont="1" applyFill="1" applyAlignment="1">
      <alignment shrinkToFit="1"/>
    </xf>
    <xf numFmtId="179" fontId="4" fillId="37" borderId="167" xfId="49" applyNumberFormat="1" applyFont="1" applyFill="1" applyBorder="1" applyAlignment="1">
      <alignment shrinkToFit="1"/>
    </xf>
    <xf numFmtId="179" fontId="4" fillId="0" borderId="0" xfId="0" applyNumberFormat="1" applyFont="1" applyAlignment="1">
      <alignment shrinkToFit="1"/>
    </xf>
    <xf numFmtId="0" fontId="4" fillId="35" borderId="91" xfId="0" applyNumberFormat="1" applyFont="1" applyFill="1" applyBorder="1" applyAlignment="1">
      <alignment horizontal="center" vertical="center" shrinkToFit="1"/>
    </xf>
    <xf numFmtId="179" fontId="4" fillId="35" borderId="29" xfId="0" applyNumberFormat="1" applyFont="1" applyFill="1" applyBorder="1" applyAlignment="1">
      <alignment shrinkToFit="1"/>
    </xf>
    <xf numFmtId="179" fontId="4" fillId="35" borderId="80" xfId="0" applyNumberFormat="1" applyFont="1" applyFill="1" applyBorder="1" applyAlignment="1">
      <alignment shrinkToFit="1"/>
    </xf>
    <xf numFmtId="193" fontId="4" fillId="0" borderId="260" xfId="49" applyNumberFormat="1" applyFont="1" applyFill="1" applyBorder="1" applyAlignment="1">
      <alignment horizontal="right" shrinkToFit="1"/>
    </xf>
    <xf numFmtId="193" fontId="4" fillId="0" borderId="261" xfId="49" applyNumberFormat="1" applyFont="1" applyFill="1" applyBorder="1" applyAlignment="1">
      <alignment horizontal="right" shrinkToFit="1"/>
    </xf>
    <xf numFmtId="179" fontId="4" fillId="0" borderId="30" xfId="0" applyNumberFormat="1" applyFont="1" applyFill="1" applyBorder="1" applyAlignment="1">
      <alignment shrinkToFit="1"/>
    </xf>
    <xf numFmtId="193" fontId="4" fillId="0" borderId="61" xfId="49" applyNumberFormat="1" applyFont="1" applyFill="1" applyBorder="1" applyAlignment="1">
      <alignment shrinkToFit="1"/>
    </xf>
    <xf numFmtId="179" fontId="4" fillId="0" borderId="51" xfId="0" applyNumberFormat="1" applyFont="1" applyFill="1" applyBorder="1" applyAlignment="1">
      <alignment shrinkToFit="1"/>
    </xf>
    <xf numFmtId="193" fontId="4" fillId="0" borderId="60" xfId="0" applyNumberFormat="1" applyFont="1" applyFill="1" applyBorder="1" applyAlignment="1">
      <alignment shrinkToFit="1"/>
    </xf>
    <xf numFmtId="193" fontId="4" fillId="0" borderId="53" xfId="0" applyNumberFormat="1" applyFont="1" applyFill="1" applyBorder="1" applyAlignment="1">
      <alignment shrinkToFit="1"/>
    </xf>
    <xf numFmtId="193" fontId="4" fillId="0" borderId="249" xfId="49" applyNumberFormat="1" applyFont="1" applyFill="1" applyBorder="1" applyAlignment="1">
      <alignment horizontal="right" shrinkToFit="1"/>
    </xf>
    <xf numFmtId="193" fontId="4" fillId="0" borderId="93" xfId="49" applyNumberFormat="1" applyFont="1" applyFill="1" applyBorder="1" applyAlignment="1">
      <alignment horizontal="right" shrinkToFit="1"/>
    </xf>
    <xf numFmtId="179" fontId="4" fillId="0" borderId="37" xfId="0" applyNumberFormat="1" applyFont="1" applyFill="1" applyBorder="1" applyAlignment="1">
      <alignment shrinkToFit="1"/>
    </xf>
    <xf numFmtId="193" fontId="4" fillId="0" borderId="262" xfId="49" applyNumberFormat="1" applyFont="1" applyFill="1" applyBorder="1" applyAlignment="1">
      <alignment shrinkToFit="1"/>
    </xf>
    <xf numFmtId="179" fontId="4" fillId="0" borderId="263" xfId="0" applyNumberFormat="1" applyFont="1" applyFill="1" applyBorder="1" applyAlignment="1">
      <alignment shrinkToFit="1"/>
    </xf>
    <xf numFmtId="193" fontId="4" fillId="0" borderId="36" xfId="0" applyNumberFormat="1" applyFont="1" applyFill="1" applyBorder="1" applyAlignment="1">
      <alignment shrinkToFit="1"/>
    </xf>
    <xf numFmtId="193" fontId="4" fillId="0" borderId="38" xfId="0" applyNumberFormat="1" applyFont="1" applyFill="1" applyBorder="1" applyAlignment="1">
      <alignment shrinkToFit="1"/>
    </xf>
    <xf numFmtId="38" fontId="4" fillId="0" borderId="71" xfId="49" applyNumberFormat="1" applyFont="1" applyFill="1" applyBorder="1" applyAlignment="1">
      <alignment horizontal="right" shrinkToFit="1"/>
    </xf>
    <xf numFmtId="182" fontId="4" fillId="0" borderId="99" xfId="0" applyNumberFormat="1" applyFont="1" applyFill="1" applyBorder="1" applyAlignment="1">
      <alignment horizontal="right" shrinkToFit="1"/>
    </xf>
    <xf numFmtId="3" fontId="4" fillId="0" borderId="100" xfId="0" applyNumberFormat="1" applyFont="1" applyFill="1" applyBorder="1" applyAlignment="1">
      <alignment horizontal="right"/>
    </xf>
    <xf numFmtId="3" fontId="4" fillId="0" borderId="40" xfId="0" applyNumberFormat="1" applyFont="1" applyFill="1" applyBorder="1" applyAlignment="1">
      <alignment horizontal="right"/>
    </xf>
    <xf numFmtId="0" fontId="4" fillId="0" borderId="54" xfId="0" applyFont="1" applyFill="1" applyBorder="1" applyAlignment="1">
      <alignment horizontal="distributed" vertical="center"/>
    </xf>
    <xf numFmtId="38" fontId="4" fillId="0" borderId="72" xfId="49" applyNumberFormat="1" applyFont="1" applyFill="1" applyBorder="1" applyAlignment="1">
      <alignment horizontal="right" shrinkToFit="1"/>
    </xf>
    <xf numFmtId="182" fontId="4" fillId="0" borderId="264" xfId="0" applyNumberFormat="1" applyFont="1" applyFill="1" applyBorder="1" applyAlignment="1">
      <alignment horizontal="right" shrinkToFit="1"/>
    </xf>
    <xf numFmtId="3" fontId="4" fillId="0" borderId="265" xfId="0" applyNumberFormat="1" applyFont="1" applyFill="1" applyBorder="1" applyAlignment="1">
      <alignment horizontal="right"/>
    </xf>
    <xf numFmtId="3" fontId="4" fillId="0" borderId="94" xfId="0" applyNumberFormat="1" applyFont="1" applyFill="1" applyBorder="1" applyAlignment="1">
      <alignment horizontal="right"/>
    </xf>
    <xf numFmtId="0" fontId="4" fillId="35" borderId="266" xfId="0" applyFont="1" applyFill="1" applyBorder="1" applyAlignment="1">
      <alignment horizontal="center" vertical="center"/>
    </xf>
    <xf numFmtId="193" fontId="4" fillId="35" borderId="266" xfId="49" applyNumberFormat="1" applyFont="1" applyFill="1" applyBorder="1" applyAlignment="1">
      <alignment shrinkToFit="1"/>
    </xf>
    <xf numFmtId="193" fontId="4" fillId="35" borderId="83" xfId="49" applyNumberFormat="1" applyFont="1" applyFill="1" applyBorder="1" applyAlignment="1">
      <alignment shrinkToFit="1"/>
    </xf>
    <xf numFmtId="193" fontId="4" fillId="35" borderId="29" xfId="49" applyNumberFormat="1" applyFont="1" applyFill="1" applyBorder="1" applyAlignment="1">
      <alignment shrinkToFit="1"/>
    </xf>
    <xf numFmtId="193" fontId="4" fillId="35" borderId="149" xfId="49" applyNumberFormat="1" applyFont="1" applyFill="1" applyBorder="1" applyAlignment="1">
      <alignment shrinkToFit="1"/>
    </xf>
    <xf numFmtId="193" fontId="4" fillId="35" borderId="160" xfId="49" applyNumberFormat="1" applyFont="1" applyFill="1" applyBorder="1" applyAlignment="1">
      <alignment shrinkToFit="1"/>
    </xf>
    <xf numFmtId="193" fontId="4" fillId="0" borderId="267" xfId="49" applyNumberFormat="1" applyFont="1" applyFill="1" applyBorder="1" applyAlignment="1">
      <alignment horizontal="right" shrinkToFit="1"/>
    </xf>
    <xf numFmtId="193" fontId="4" fillId="0" borderId="140" xfId="49" applyNumberFormat="1" applyFont="1" applyFill="1" applyBorder="1" applyAlignment="1">
      <alignment horizontal="right" shrinkToFit="1"/>
    </xf>
    <xf numFmtId="193" fontId="4" fillId="0" borderId="141" xfId="49" applyNumberFormat="1" applyFont="1" applyFill="1" applyBorder="1" applyAlignment="1">
      <alignment horizontal="right" shrinkToFit="1"/>
    </xf>
    <xf numFmtId="193" fontId="4" fillId="0" borderId="142" xfId="49" applyNumberFormat="1" applyFont="1" applyFill="1" applyBorder="1" applyAlignment="1">
      <alignment horizontal="right" shrinkToFit="1"/>
    </xf>
    <xf numFmtId="193" fontId="4" fillId="0" borderId="143" xfId="49" applyNumberFormat="1" applyFont="1" applyFill="1" applyBorder="1" applyAlignment="1">
      <alignment horizontal="right" shrinkToFit="1"/>
    </xf>
    <xf numFmtId="193" fontId="4" fillId="0" borderId="268" xfId="49" applyNumberFormat="1" applyFont="1" applyFill="1" applyBorder="1" applyAlignment="1">
      <alignment horizontal="right" shrinkToFit="1"/>
    </xf>
    <xf numFmtId="193" fontId="4" fillId="35" borderId="269" xfId="49" applyNumberFormat="1" applyFont="1" applyFill="1" applyBorder="1" applyAlignment="1">
      <alignment horizontal="right" shrinkToFit="1"/>
    </xf>
    <xf numFmtId="193" fontId="4" fillId="35" borderId="146" xfId="49" applyNumberFormat="1" applyFont="1" applyFill="1" applyBorder="1" applyAlignment="1">
      <alignment horizontal="right" shrinkToFit="1"/>
    </xf>
    <xf numFmtId="193" fontId="4" fillId="35" borderId="145" xfId="49" applyNumberFormat="1" applyFont="1" applyFill="1" applyBorder="1" applyAlignment="1">
      <alignment horizontal="right" shrinkToFit="1"/>
    </xf>
    <xf numFmtId="193" fontId="4" fillId="35" borderId="147" xfId="49" applyNumberFormat="1" applyFont="1" applyFill="1" applyBorder="1" applyAlignment="1">
      <alignment horizontal="right" shrinkToFit="1"/>
    </xf>
    <xf numFmtId="193" fontId="4" fillId="35" borderId="148" xfId="49" applyNumberFormat="1" applyFont="1" applyFill="1" applyBorder="1" applyAlignment="1">
      <alignment horizontal="right" shrinkToFit="1"/>
    </xf>
    <xf numFmtId="193" fontId="4" fillId="35" borderId="270" xfId="49" applyNumberFormat="1" applyFont="1" applyFill="1" applyBorder="1" applyAlignment="1">
      <alignment horizontal="right" shrinkToFit="1"/>
    </xf>
    <xf numFmtId="0" fontId="4" fillId="0" borderId="271" xfId="0" applyFont="1" applyFill="1" applyBorder="1" applyAlignment="1">
      <alignment horizontal="distributed" vertical="center"/>
    </xf>
    <xf numFmtId="193" fontId="4" fillId="0" borderId="71" xfId="63" applyNumberFormat="1" applyFont="1" applyFill="1" applyBorder="1" applyProtection="1">
      <alignment/>
      <protection locked="0"/>
    </xf>
    <xf numFmtId="193" fontId="4" fillId="0" borderId="61" xfId="63" applyNumberFormat="1" applyFont="1" applyFill="1" applyBorder="1" applyProtection="1">
      <alignment/>
      <protection locked="0"/>
    </xf>
    <xf numFmtId="193" fontId="4" fillId="0" borderId="51" xfId="63" applyNumberFormat="1" applyFont="1" applyFill="1" applyBorder="1" applyProtection="1">
      <alignment/>
      <protection locked="0"/>
    </xf>
    <xf numFmtId="193" fontId="4" fillId="0" borderId="0" xfId="63" applyNumberFormat="1" applyFont="1" applyFill="1" applyBorder="1" applyProtection="1">
      <alignment/>
      <protection locked="0"/>
    </xf>
    <xf numFmtId="193" fontId="4" fillId="0" borderId="40" xfId="63" applyNumberFormat="1" applyFont="1" applyFill="1" applyBorder="1" applyProtection="1">
      <alignment/>
      <protection locked="0"/>
    </xf>
    <xf numFmtId="193" fontId="4" fillId="0" borderId="47" xfId="63" applyNumberFormat="1" applyFont="1" applyFill="1" applyBorder="1" applyProtection="1">
      <alignment/>
      <protection locked="0"/>
    </xf>
    <xf numFmtId="193" fontId="4" fillId="0" borderId="25" xfId="63" applyNumberFormat="1" applyFont="1" applyFill="1" applyBorder="1" applyProtection="1">
      <alignment/>
      <protection locked="0"/>
    </xf>
    <xf numFmtId="193" fontId="4" fillId="0" borderId="34" xfId="63" applyNumberFormat="1" applyFont="1" applyFill="1" applyBorder="1" applyProtection="1">
      <alignment/>
      <protection locked="0"/>
    </xf>
    <xf numFmtId="193" fontId="4" fillId="0" borderId="18" xfId="63" applyNumberFormat="1" applyFont="1" applyFill="1" applyBorder="1" applyProtection="1">
      <alignment/>
      <protection locked="0"/>
    </xf>
    <xf numFmtId="193" fontId="4" fillId="0" borderId="236" xfId="63" applyNumberFormat="1" applyFont="1" applyFill="1" applyBorder="1" applyProtection="1">
      <alignment/>
      <protection locked="0"/>
    </xf>
    <xf numFmtId="193" fontId="4" fillId="0" borderId="110" xfId="63" applyNumberFormat="1" applyFont="1" applyFill="1" applyBorder="1" applyProtection="1">
      <alignment/>
      <protection locked="0"/>
    </xf>
    <xf numFmtId="193" fontId="4" fillId="0" borderId="114" xfId="63" applyNumberFormat="1" applyFont="1" applyFill="1" applyBorder="1" applyProtection="1">
      <alignment/>
      <protection locked="0"/>
    </xf>
    <xf numFmtId="193" fontId="4" fillId="0" borderId="114" xfId="0" applyNumberFormat="1" applyFont="1" applyFill="1" applyBorder="1" applyAlignment="1" applyProtection="1">
      <alignment/>
      <protection locked="0"/>
    </xf>
    <xf numFmtId="193" fontId="4" fillId="0" borderId="113" xfId="63" applyNumberFormat="1" applyFont="1" applyFill="1" applyBorder="1" applyProtection="1">
      <alignment/>
      <protection locked="0"/>
    </xf>
    <xf numFmtId="193" fontId="4" fillId="0" borderId="60" xfId="63" applyNumberFormat="1" applyFont="1" applyFill="1" applyBorder="1" applyProtection="1">
      <alignment/>
      <protection locked="0"/>
    </xf>
    <xf numFmtId="193" fontId="4" fillId="0" borderId="53" xfId="63" applyNumberFormat="1" applyFont="1" applyFill="1" applyBorder="1" applyProtection="1">
      <alignment/>
      <protection locked="0"/>
    </xf>
    <xf numFmtId="193" fontId="4" fillId="0" borderId="220" xfId="63" applyNumberFormat="1" applyFont="1" applyFill="1" applyBorder="1" applyProtection="1">
      <alignment/>
      <protection locked="0"/>
    </xf>
    <xf numFmtId="0" fontId="4" fillId="0" borderId="272" xfId="0" applyFont="1" applyFill="1" applyBorder="1" applyAlignment="1">
      <alignment horizontal="distributed" vertical="center"/>
    </xf>
    <xf numFmtId="193" fontId="4" fillId="0" borderId="182" xfId="63" applyNumberFormat="1" applyFont="1" applyFill="1" applyBorder="1" applyProtection="1">
      <alignment/>
      <protection locked="0"/>
    </xf>
    <xf numFmtId="193" fontId="4" fillId="0" borderId="88" xfId="63" applyNumberFormat="1" applyFont="1" applyFill="1" applyBorder="1" applyProtection="1">
      <alignment/>
      <protection locked="0"/>
    </xf>
    <xf numFmtId="193" fontId="4" fillId="0" borderId="150" xfId="63" applyNumberFormat="1" applyFont="1" applyFill="1" applyBorder="1" applyProtection="1">
      <alignment/>
      <protection locked="0"/>
    </xf>
    <xf numFmtId="193" fontId="4" fillId="0" borderId="125" xfId="63" applyNumberFormat="1" applyFont="1" applyFill="1" applyBorder="1" applyProtection="1">
      <alignment/>
      <protection locked="0"/>
    </xf>
    <xf numFmtId="193" fontId="4" fillId="0" borderId="110" xfId="0" applyNumberFormat="1" applyFont="1" applyFill="1" applyBorder="1" applyAlignment="1" applyProtection="1">
      <alignment/>
      <protection locked="0"/>
    </xf>
    <xf numFmtId="193" fontId="4" fillId="0" borderId="114" xfId="0" applyNumberFormat="1" applyFont="1" applyFill="1" applyBorder="1" applyAlignment="1" applyProtection="1">
      <alignment/>
      <protection locked="0"/>
    </xf>
    <xf numFmtId="193" fontId="4" fillId="0" borderId="47" xfId="63" applyNumberFormat="1" applyFont="1" applyFill="1" applyBorder="1" applyAlignment="1" applyProtection="1">
      <alignment/>
      <protection locked="0"/>
    </xf>
    <xf numFmtId="193" fontId="4" fillId="0" borderId="25" xfId="63" applyNumberFormat="1" applyFont="1" applyFill="1" applyBorder="1" applyAlignment="1" applyProtection="1">
      <alignment/>
      <protection locked="0"/>
    </xf>
    <xf numFmtId="193" fontId="4" fillId="0" borderId="34" xfId="63" applyNumberFormat="1" applyFont="1" applyFill="1" applyBorder="1" applyAlignment="1" applyProtection="1">
      <alignment/>
      <protection locked="0"/>
    </xf>
    <xf numFmtId="193" fontId="4" fillId="0" borderId="18" xfId="63" applyNumberFormat="1" applyFont="1" applyFill="1" applyBorder="1" applyAlignment="1" applyProtection="1">
      <alignment/>
      <protection locked="0"/>
    </xf>
    <xf numFmtId="193" fontId="4" fillId="0" borderId="236" xfId="63" applyNumberFormat="1" applyFont="1" applyFill="1" applyBorder="1" applyAlignment="1" applyProtection="1">
      <alignment/>
      <protection locked="0"/>
    </xf>
    <xf numFmtId="193" fontId="4" fillId="0" borderId="110" xfId="63" applyNumberFormat="1" applyFont="1" applyFill="1" applyBorder="1" applyAlignment="1" applyProtection="1">
      <alignment/>
      <protection locked="0"/>
    </xf>
    <xf numFmtId="193" fontId="4" fillId="0" borderId="114" xfId="63" applyNumberFormat="1" applyFont="1" applyFill="1" applyBorder="1" applyAlignment="1" applyProtection="1">
      <alignment/>
      <protection locked="0"/>
    </xf>
    <xf numFmtId="193" fontId="4" fillId="0" borderId="113" xfId="63" applyNumberFormat="1" applyFont="1" applyFill="1" applyBorder="1" applyAlignment="1" applyProtection="1">
      <alignment/>
      <protection locked="0"/>
    </xf>
    <xf numFmtId="0" fontId="4" fillId="0" borderId="220" xfId="0" applyNumberFormat="1" applyFont="1" applyFill="1" applyBorder="1" applyAlignment="1">
      <alignment horizontal="distributed" vertical="center" shrinkToFit="1"/>
    </xf>
    <xf numFmtId="193" fontId="4" fillId="0" borderId="125" xfId="63" applyNumberFormat="1" applyFont="1" applyFill="1" applyBorder="1" applyAlignment="1" applyProtection="1">
      <alignment shrinkToFit="1"/>
      <protection locked="0"/>
    </xf>
    <xf numFmtId="193" fontId="4" fillId="0" borderId="182" xfId="63" applyNumberFormat="1" applyFont="1" applyFill="1" applyBorder="1" applyAlignment="1" applyProtection="1">
      <alignment shrinkToFit="1"/>
      <protection locked="0"/>
    </xf>
    <xf numFmtId="193" fontId="4" fillId="0" borderId="87" xfId="63" applyNumberFormat="1" applyFont="1" applyFill="1" applyBorder="1" applyAlignment="1" applyProtection="1">
      <alignment shrinkToFit="1"/>
      <protection locked="0"/>
    </xf>
    <xf numFmtId="193" fontId="4" fillId="0" borderId="196" xfId="63" applyNumberFormat="1" applyFont="1" applyFill="1" applyBorder="1" applyAlignment="1" applyProtection="1">
      <alignment shrinkToFit="1"/>
      <protection locked="0"/>
    </xf>
    <xf numFmtId="193" fontId="4" fillId="0" borderId="150" xfId="63" applyNumberFormat="1" applyFont="1" applyFill="1" applyBorder="1" applyAlignment="1" applyProtection="1">
      <alignment shrinkToFit="1"/>
      <protection locked="0"/>
    </xf>
    <xf numFmtId="0" fontId="4" fillId="0" borderId="0" xfId="0" applyFont="1" applyFill="1" applyAlignment="1">
      <alignment/>
    </xf>
    <xf numFmtId="193" fontId="4" fillId="0" borderId="11" xfId="63" applyNumberFormat="1" applyFont="1" applyFill="1" applyBorder="1" applyProtection="1">
      <alignment/>
      <protection locked="0"/>
    </xf>
    <xf numFmtId="193" fontId="4" fillId="0" borderId="30" xfId="63" applyNumberFormat="1" applyFont="1" applyFill="1" applyBorder="1" applyProtection="1">
      <alignment/>
      <protection locked="0"/>
    </xf>
    <xf numFmtId="193" fontId="4" fillId="0" borderId="11" xfId="63" applyNumberFormat="1" applyFont="1" applyFill="1" applyBorder="1" applyAlignment="1" applyProtection="1">
      <alignment wrapText="1"/>
      <protection locked="0"/>
    </xf>
    <xf numFmtId="193" fontId="4" fillId="0" borderId="87" xfId="63" applyNumberFormat="1" applyFont="1" applyFill="1" applyBorder="1" applyProtection="1">
      <alignment/>
      <protection locked="0"/>
    </xf>
    <xf numFmtId="193" fontId="4" fillId="0" borderId="11" xfId="63" applyNumberFormat="1" applyFont="1" applyFill="1" applyBorder="1" applyAlignment="1" applyProtection="1">
      <alignment/>
      <protection locked="0"/>
    </xf>
    <xf numFmtId="193" fontId="4" fillId="0" borderId="102" xfId="63" applyNumberFormat="1" applyFont="1" applyFill="1" applyBorder="1" applyProtection="1">
      <alignment/>
      <protection locked="0"/>
    </xf>
    <xf numFmtId="193" fontId="4" fillId="0" borderId="89" xfId="63" applyNumberFormat="1" applyFont="1" applyFill="1" applyBorder="1" applyProtection="1">
      <alignment/>
      <protection locked="0"/>
    </xf>
    <xf numFmtId="193" fontId="4" fillId="0" borderId="77" xfId="63" applyNumberFormat="1" applyFont="1" applyFill="1" applyBorder="1" applyProtection="1">
      <alignment/>
      <protection locked="0"/>
    </xf>
    <xf numFmtId="193" fontId="4" fillId="0" borderId="90" xfId="63" applyNumberFormat="1" applyFont="1" applyFill="1" applyBorder="1" applyProtection="1">
      <alignment/>
      <protection locked="0"/>
    </xf>
    <xf numFmtId="193" fontId="4" fillId="0" borderId="163" xfId="63" applyNumberFormat="1" applyFont="1" applyFill="1" applyBorder="1" applyProtection="1">
      <alignment/>
      <protection locked="0"/>
    </xf>
    <xf numFmtId="193" fontId="4" fillId="35" borderId="91" xfId="49" applyNumberFormat="1" applyFont="1" applyFill="1" applyBorder="1" applyAlignment="1">
      <alignment horizontal="right" shrinkToFit="1"/>
    </xf>
    <xf numFmtId="193" fontId="4" fillId="35" borderId="50" xfId="49" applyNumberFormat="1" applyFont="1" applyFill="1" applyBorder="1" applyAlignment="1">
      <alignment horizontal="right" shrinkToFit="1"/>
    </xf>
    <xf numFmtId="193" fontId="4" fillId="35" borderId="226" xfId="49" applyNumberFormat="1" applyFont="1" applyFill="1" applyBorder="1" applyAlignment="1">
      <alignment horizontal="right" shrinkToFit="1"/>
    </xf>
    <xf numFmtId="193" fontId="4" fillId="35" borderId="227" xfId="49" applyNumberFormat="1" applyFont="1" applyFill="1" applyBorder="1" applyAlignment="1">
      <alignment horizontal="right" shrinkToFit="1"/>
    </xf>
    <xf numFmtId="193" fontId="4" fillId="35" borderId="96" xfId="49" applyNumberFormat="1" applyFont="1" applyFill="1" applyBorder="1" applyAlignment="1">
      <alignment horizontal="right" shrinkToFit="1"/>
    </xf>
    <xf numFmtId="193" fontId="4" fillId="35" borderId="91" xfId="49" applyNumberFormat="1" applyFont="1" applyFill="1" applyBorder="1" applyAlignment="1" applyProtection="1">
      <alignment horizontal="right"/>
      <protection locked="0"/>
    </xf>
    <xf numFmtId="193" fontId="4" fillId="35" borderId="50" xfId="49" applyNumberFormat="1" applyFont="1" applyFill="1" applyBorder="1" applyAlignment="1" applyProtection="1">
      <alignment horizontal="right"/>
      <protection locked="0"/>
    </xf>
    <xf numFmtId="193" fontId="4" fillId="35" borderId="226" xfId="49" applyNumberFormat="1" applyFont="1" applyFill="1" applyBorder="1" applyAlignment="1" applyProtection="1">
      <alignment horizontal="right"/>
      <protection locked="0"/>
    </xf>
    <xf numFmtId="193" fontId="4" fillId="35" borderId="227" xfId="49" applyNumberFormat="1" applyFont="1" applyFill="1" applyBorder="1" applyAlignment="1" applyProtection="1">
      <alignment horizontal="right"/>
      <protection locked="0"/>
    </xf>
    <xf numFmtId="193" fontId="4" fillId="35" borderId="96" xfId="49" applyNumberFormat="1" applyFont="1" applyFill="1" applyBorder="1" applyAlignment="1" applyProtection="1">
      <alignment horizontal="right"/>
      <protection locked="0"/>
    </xf>
    <xf numFmtId="193" fontId="4" fillId="0" borderId="114" xfId="63" applyNumberFormat="1" applyFont="1" applyFill="1" applyBorder="1" applyAlignment="1" applyProtection="1">
      <alignment wrapText="1"/>
      <protection locked="0"/>
    </xf>
    <xf numFmtId="193" fontId="4" fillId="0" borderId="110" xfId="63" applyNumberFormat="1" applyFont="1" applyFill="1" applyBorder="1" applyAlignment="1" applyProtection="1">
      <alignment wrapText="1"/>
      <protection locked="0"/>
    </xf>
    <xf numFmtId="193" fontId="4" fillId="0" borderId="105" xfId="63" applyNumberFormat="1" applyFont="1" applyFill="1" applyBorder="1" applyProtection="1">
      <alignment/>
      <protection locked="0"/>
    </xf>
    <xf numFmtId="193" fontId="4" fillId="0" borderId="79" xfId="63" applyNumberFormat="1" applyFont="1" applyFill="1" applyBorder="1" applyProtection="1">
      <alignment/>
      <protection locked="0"/>
    </xf>
    <xf numFmtId="193" fontId="4" fillId="0" borderId="76" xfId="63" applyNumberFormat="1" applyFont="1" applyFill="1" applyBorder="1" applyProtection="1">
      <alignment/>
      <protection locked="0"/>
    </xf>
    <xf numFmtId="193" fontId="4" fillId="0" borderId="76" xfId="0" applyNumberFormat="1" applyFont="1" applyFill="1" applyBorder="1" applyAlignment="1" applyProtection="1">
      <alignment/>
      <protection locked="0"/>
    </xf>
    <xf numFmtId="193" fontId="4" fillId="0" borderId="108" xfId="63" applyNumberFormat="1" applyFont="1" applyFill="1" applyBorder="1" applyProtection="1">
      <alignment/>
      <protection locked="0"/>
    </xf>
    <xf numFmtId="0" fontId="4" fillId="0" borderId="108" xfId="63" applyFont="1" applyFill="1" applyBorder="1" applyProtection="1">
      <alignment/>
      <protection locked="0"/>
    </xf>
    <xf numFmtId="179" fontId="8" fillId="0" borderId="96" xfId="0" applyNumberFormat="1" applyFont="1" applyBorder="1" applyAlignment="1">
      <alignment/>
    </xf>
    <xf numFmtId="0" fontId="7" fillId="0" borderId="71" xfId="0" applyFont="1" applyBorder="1" applyAlignment="1">
      <alignment horizontal="center"/>
    </xf>
    <xf numFmtId="0" fontId="5" fillId="0" borderId="47" xfId="0" applyFont="1" applyFill="1" applyBorder="1" applyAlignment="1">
      <alignment horizontal="distributed" vertical="center"/>
    </xf>
    <xf numFmtId="0" fontId="5" fillId="0" borderId="48" xfId="0" applyFont="1" applyFill="1" applyBorder="1" applyAlignment="1">
      <alignment horizontal="distributed" vertical="center"/>
    </xf>
    <xf numFmtId="0" fontId="5" fillId="0" borderId="50" xfId="0" applyFont="1" applyFill="1" applyBorder="1" applyAlignment="1">
      <alignment horizontal="centerContinuous" vertical="center"/>
    </xf>
    <xf numFmtId="0" fontId="7" fillId="0" borderId="220" xfId="0" applyFont="1" applyFill="1" applyBorder="1" applyAlignment="1">
      <alignment horizontal="right"/>
    </xf>
    <xf numFmtId="193" fontId="5" fillId="0" borderId="110" xfId="0" applyNumberFormat="1" applyFont="1" applyFill="1" applyBorder="1" applyAlignment="1">
      <alignment vertical="center" shrinkToFit="1"/>
    </xf>
    <xf numFmtId="193" fontId="5" fillId="0" borderId="110" xfId="49" applyNumberFormat="1" applyFont="1" applyFill="1" applyBorder="1" applyAlignment="1">
      <alignment vertical="center" shrinkToFit="1"/>
    </xf>
    <xf numFmtId="193" fontId="5" fillId="0" borderId="103" xfId="0" applyNumberFormat="1" applyFont="1" applyFill="1" applyBorder="1" applyAlignment="1">
      <alignment vertical="center" shrinkToFit="1"/>
    </xf>
    <xf numFmtId="193" fontId="5" fillId="0" borderId="91" xfId="49" applyNumberFormat="1" applyFont="1" applyFill="1" applyBorder="1" applyAlignment="1">
      <alignment vertical="center" shrinkToFit="1"/>
    </xf>
    <xf numFmtId="0" fontId="8" fillId="0" borderId="71" xfId="0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shrinkToFit="1"/>
    </xf>
    <xf numFmtId="178" fontId="8" fillId="0" borderId="51" xfId="0" applyNumberFormat="1" applyFont="1" applyFill="1" applyBorder="1" applyAlignment="1">
      <alignment shrinkToFit="1"/>
    </xf>
    <xf numFmtId="176" fontId="8" fillId="0" borderId="30" xfId="0" applyNumberFormat="1" applyFont="1" applyFill="1" applyBorder="1" applyAlignment="1" applyProtection="1">
      <alignment shrinkToFit="1"/>
      <protection/>
    </xf>
    <xf numFmtId="176" fontId="8" fillId="0" borderId="61" xfId="0" applyNumberFormat="1" applyFont="1" applyFill="1" applyBorder="1" applyAlignment="1" applyProtection="1">
      <alignment shrinkToFit="1"/>
      <protection/>
    </xf>
    <xf numFmtId="176" fontId="15" fillId="0" borderId="30" xfId="0" applyNumberFormat="1" applyFont="1" applyFill="1" applyBorder="1" applyAlignment="1" applyProtection="1">
      <alignment shrinkToFit="1"/>
      <protection/>
    </xf>
    <xf numFmtId="176" fontId="8" fillId="35" borderId="273" xfId="0" applyNumberFormat="1" applyFont="1" applyFill="1" applyBorder="1" applyAlignment="1" applyProtection="1">
      <alignment vertical="center" shrinkToFit="1"/>
      <protection/>
    </xf>
    <xf numFmtId="176" fontId="8" fillId="35" borderId="274" xfId="0" applyNumberFormat="1" applyFont="1" applyFill="1" applyBorder="1" applyAlignment="1" applyProtection="1">
      <alignment vertical="center" shrinkToFit="1"/>
      <protection/>
    </xf>
    <xf numFmtId="176" fontId="15" fillId="35" borderId="275" xfId="0" applyNumberFormat="1" applyFont="1" applyFill="1" applyBorder="1" applyAlignment="1" applyProtection="1">
      <alignment shrinkToFit="1"/>
      <protection/>
    </xf>
    <xf numFmtId="178" fontId="8" fillId="0" borderId="86" xfId="0" applyNumberFormat="1" applyFont="1" applyFill="1" applyBorder="1" applyAlignment="1">
      <alignment shrinkToFit="1"/>
    </xf>
    <xf numFmtId="178" fontId="8" fillId="0" borderId="228" xfId="0" applyNumberFormat="1" applyFont="1" applyFill="1" applyBorder="1" applyAlignment="1">
      <alignment shrinkToFit="1"/>
    </xf>
    <xf numFmtId="176" fontId="8" fillId="0" borderId="87" xfId="0" applyNumberFormat="1" applyFont="1" applyFill="1" applyBorder="1" applyAlignment="1" applyProtection="1">
      <alignment shrinkToFit="1"/>
      <protection/>
    </xf>
    <xf numFmtId="176" fontId="8" fillId="0" borderId="150" xfId="0" applyNumberFormat="1" applyFont="1" applyFill="1" applyBorder="1" applyAlignment="1" applyProtection="1">
      <alignment shrinkToFit="1"/>
      <protection/>
    </xf>
    <xf numFmtId="176" fontId="8" fillId="0" borderId="13" xfId="0" applyNumberFormat="1" applyFont="1" applyFill="1" applyBorder="1" applyAlignment="1" applyProtection="1">
      <alignment shrinkToFit="1"/>
      <protection/>
    </xf>
    <xf numFmtId="176" fontId="15" fillId="0" borderId="13" xfId="0" applyNumberFormat="1" applyFont="1" applyFill="1" applyBorder="1" applyAlignment="1" applyProtection="1">
      <alignment shrinkToFit="1"/>
      <protection/>
    </xf>
    <xf numFmtId="176" fontId="8" fillId="35" borderId="12" xfId="0" applyNumberFormat="1" applyFont="1" applyFill="1" applyBorder="1" applyAlignment="1" applyProtection="1">
      <alignment vertical="center" shrinkToFit="1"/>
      <protection/>
    </xf>
    <xf numFmtId="176" fontId="15" fillId="35" borderId="31" xfId="0" applyNumberFormat="1" applyFont="1" applyFill="1" applyBorder="1" applyAlignment="1" applyProtection="1">
      <alignment shrinkToFit="1"/>
      <protection/>
    </xf>
    <xf numFmtId="176" fontId="15" fillId="0" borderId="87" xfId="0" applyNumberFormat="1" applyFont="1" applyFill="1" applyBorder="1" applyAlignment="1" applyProtection="1">
      <alignment shrinkToFit="1"/>
      <protection/>
    </xf>
    <xf numFmtId="176" fontId="15" fillId="35" borderId="30" xfId="0" applyNumberFormat="1" applyFont="1" applyFill="1" applyBorder="1" applyAlignment="1" applyProtection="1">
      <alignment shrinkToFit="1"/>
      <protection/>
    </xf>
    <xf numFmtId="176" fontId="15" fillId="35" borderId="274" xfId="0" applyNumberFormat="1" applyFont="1" applyFill="1" applyBorder="1" applyAlignment="1" applyProtection="1">
      <alignment shrinkToFit="1"/>
      <protection/>
    </xf>
    <xf numFmtId="176" fontId="15" fillId="33" borderId="31" xfId="0" applyNumberFormat="1" applyFont="1" applyFill="1" applyBorder="1" applyAlignment="1" applyProtection="1">
      <alignment shrinkToFit="1"/>
      <protection/>
    </xf>
    <xf numFmtId="176" fontId="8" fillId="35" borderId="276" xfId="0" applyNumberFormat="1" applyFont="1" applyFill="1" applyBorder="1" applyAlignment="1" applyProtection="1">
      <alignment vertical="center" shrinkToFit="1"/>
      <protection/>
    </xf>
    <xf numFmtId="176" fontId="8" fillId="35" borderId="277" xfId="0" applyNumberFormat="1" applyFont="1" applyFill="1" applyBorder="1" applyAlignment="1" applyProtection="1">
      <alignment vertical="center" shrinkToFit="1"/>
      <protection/>
    </xf>
    <xf numFmtId="176" fontId="15" fillId="35" borderId="29" xfId="0" applyNumberFormat="1" applyFont="1" applyFill="1" applyBorder="1" applyAlignment="1" applyProtection="1">
      <alignment shrinkToFit="1"/>
      <protection/>
    </xf>
    <xf numFmtId="176" fontId="15" fillId="34" borderId="61" xfId="0" applyNumberFormat="1" applyFont="1" applyFill="1" applyBorder="1" applyAlignment="1" applyProtection="1">
      <alignment shrinkToFit="1"/>
      <protection/>
    </xf>
    <xf numFmtId="176" fontId="15" fillId="34" borderId="30" xfId="0" applyNumberFormat="1" applyFont="1" applyFill="1" applyBorder="1" applyAlignment="1" applyProtection="1">
      <alignment shrinkToFit="1"/>
      <protection/>
    </xf>
    <xf numFmtId="176" fontId="15" fillId="34" borderId="276" xfId="0" applyNumberFormat="1" applyFont="1" applyFill="1" applyBorder="1" applyAlignment="1" applyProtection="1">
      <alignment vertical="center" shrinkToFit="1"/>
      <protection/>
    </xf>
    <xf numFmtId="176" fontId="15" fillId="34" borderId="277" xfId="0" applyNumberFormat="1" applyFont="1" applyFill="1" applyBorder="1" applyAlignment="1" applyProtection="1">
      <alignment vertical="center" shrinkToFit="1"/>
      <protection/>
    </xf>
    <xf numFmtId="176" fontId="8" fillId="0" borderId="40" xfId="0" applyNumberFormat="1" applyFont="1" applyFill="1" applyBorder="1" applyAlignment="1" applyProtection="1">
      <alignment shrinkToFit="1"/>
      <protection/>
    </xf>
    <xf numFmtId="176" fontId="8" fillId="35" borderId="278" xfId="0" applyNumberFormat="1" applyFont="1" applyFill="1" applyBorder="1" applyAlignment="1" applyProtection="1">
      <alignment vertical="center" shrinkToFit="1"/>
      <protection/>
    </xf>
    <xf numFmtId="176" fontId="8" fillId="0" borderId="39" xfId="0" applyNumberFormat="1" applyFont="1" applyFill="1" applyBorder="1" applyAlignment="1" applyProtection="1">
      <alignment shrinkToFit="1"/>
      <protection/>
    </xf>
    <xf numFmtId="176" fontId="8" fillId="35" borderId="41" xfId="0" applyNumberFormat="1" applyFont="1" applyFill="1" applyBorder="1" applyAlignment="1" applyProtection="1">
      <alignment vertical="center" shrinkToFit="1"/>
      <protection/>
    </xf>
    <xf numFmtId="176" fontId="8" fillId="0" borderId="181" xfId="0" applyNumberFormat="1" applyFont="1" applyFill="1" applyBorder="1" applyAlignment="1" applyProtection="1">
      <alignment shrinkToFit="1"/>
      <protection/>
    </xf>
    <xf numFmtId="176" fontId="8" fillId="35" borderId="279" xfId="0" applyNumberFormat="1" applyFont="1" applyFill="1" applyBorder="1" applyAlignment="1" applyProtection="1">
      <alignment vertical="center" shrinkToFit="1"/>
      <protection/>
    </xf>
    <xf numFmtId="176" fontId="15" fillId="34" borderId="40" xfId="0" applyNumberFormat="1" applyFont="1" applyFill="1" applyBorder="1" applyAlignment="1" applyProtection="1">
      <alignment shrinkToFit="1"/>
      <protection/>
    </xf>
    <xf numFmtId="176" fontId="15" fillId="34" borderId="279" xfId="0" applyNumberFormat="1" applyFont="1" applyFill="1" applyBorder="1" applyAlignment="1" applyProtection="1">
      <alignment vertical="center" shrinkToFit="1"/>
      <protection/>
    </xf>
    <xf numFmtId="0" fontId="7" fillId="0" borderId="30" xfId="0" applyFont="1" applyFill="1" applyBorder="1" applyAlignment="1" applyProtection="1">
      <alignment vertical="center" wrapText="1" shrinkToFit="1"/>
      <protection/>
    </xf>
    <xf numFmtId="176" fontId="8" fillId="0" borderId="280" xfId="0" applyNumberFormat="1" applyFont="1" applyFill="1" applyBorder="1" applyAlignment="1" applyProtection="1">
      <alignment shrinkToFit="1"/>
      <protection/>
    </xf>
    <xf numFmtId="0" fontId="7" fillId="0" borderId="169" xfId="0" applyFont="1" applyFill="1" applyBorder="1" applyAlignment="1" applyProtection="1">
      <alignment vertical="center" wrapText="1" shrinkToFit="1"/>
      <protection/>
    </xf>
    <xf numFmtId="0" fontId="8" fillId="0" borderId="281" xfId="0" applyFont="1" applyFill="1" applyBorder="1" applyAlignment="1">
      <alignment vertical="center"/>
    </xf>
    <xf numFmtId="197" fontId="4" fillId="0" borderId="282" xfId="0" applyNumberFormat="1" applyFont="1" applyFill="1" applyBorder="1" applyAlignment="1">
      <alignment/>
    </xf>
    <xf numFmtId="197" fontId="4" fillId="35" borderId="283" xfId="0" applyNumberFormat="1" applyFont="1" applyFill="1" applyBorder="1" applyAlignment="1">
      <alignment/>
    </xf>
    <xf numFmtId="197" fontId="4" fillId="0" borderId="284" xfId="0" applyNumberFormat="1" applyFont="1" applyFill="1" applyBorder="1" applyAlignment="1">
      <alignment/>
    </xf>
    <xf numFmtId="197" fontId="4" fillId="35" borderId="285" xfId="0" applyNumberFormat="1" applyFont="1" applyFill="1" applyBorder="1" applyAlignment="1">
      <alignment/>
    </xf>
    <xf numFmtId="197" fontId="4" fillId="0" borderId="286" xfId="0" applyNumberFormat="1" applyFont="1" applyFill="1" applyBorder="1" applyAlignment="1">
      <alignment/>
    </xf>
    <xf numFmtId="197" fontId="4" fillId="35" borderId="287" xfId="0" applyNumberFormat="1" applyFont="1" applyFill="1" applyBorder="1" applyAlignment="1">
      <alignment/>
    </xf>
    <xf numFmtId="197" fontId="4" fillId="34" borderId="288" xfId="0" applyNumberFormat="1" applyFont="1" applyFill="1" applyBorder="1" applyAlignment="1">
      <alignment/>
    </xf>
    <xf numFmtId="197" fontId="4" fillId="34" borderId="289" xfId="0" applyNumberFormat="1" applyFont="1" applyFill="1" applyBorder="1" applyAlignment="1">
      <alignment/>
    </xf>
    <xf numFmtId="0" fontId="8" fillId="35" borderId="290" xfId="0" applyFont="1" applyFill="1" applyBorder="1" applyAlignment="1">
      <alignment vertical="center"/>
    </xf>
    <xf numFmtId="197" fontId="4" fillId="35" borderId="167" xfId="0" applyNumberFormat="1" applyFont="1" applyFill="1" applyBorder="1" applyAlignment="1">
      <alignment/>
    </xf>
    <xf numFmtId="197" fontId="4" fillId="34" borderId="291" xfId="0" applyNumberFormat="1" applyFont="1" applyFill="1" applyBorder="1" applyAlignment="1">
      <alignment/>
    </xf>
    <xf numFmtId="197" fontId="4" fillId="0" borderId="288" xfId="0" applyNumberFormat="1" applyFont="1" applyFill="1" applyBorder="1" applyAlignment="1">
      <alignment/>
    </xf>
    <xf numFmtId="197" fontId="4" fillId="35" borderId="292" xfId="0" applyNumberFormat="1" applyFont="1" applyFill="1" applyBorder="1" applyAlignment="1">
      <alignment/>
    </xf>
    <xf numFmtId="197" fontId="4" fillId="35" borderId="289" xfId="0" applyNumberFormat="1" applyFont="1" applyFill="1" applyBorder="1" applyAlignment="1">
      <alignment/>
    </xf>
    <xf numFmtId="197" fontId="4" fillId="34" borderId="293" xfId="0" applyNumberFormat="1" applyFont="1" applyFill="1" applyBorder="1" applyAlignment="1">
      <alignment/>
    </xf>
    <xf numFmtId="176" fontId="15" fillId="34" borderId="29" xfId="0" applyNumberFormat="1" applyFont="1" applyFill="1" applyBorder="1" applyAlignment="1" applyProtection="1">
      <alignment vertical="center" shrinkToFit="1"/>
      <protection/>
    </xf>
    <xf numFmtId="176" fontId="15" fillId="34" borderId="81" xfId="0" applyNumberFormat="1" applyFont="1" applyFill="1" applyBorder="1" applyAlignment="1" applyProtection="1">
      <alignment vertical="center" shrinkToFit="1"/>
      <protection/>
    </xf>
    <xf numFmtId="176" fontId="15" fillId="34" borderId="83" xfId="0" applyNumberFormat="1" applyFont="1" applyFill="1" applyBorder="1" applyAlignment="1" applyProtection="1">
      <alignment vertical="center" shrinkToFit="1"/>
      <protection/>
    </xf>
    <xf numFmtId="38" fontId="15" fillId="34" borderId="61" xfId="49" applyFont="1" applyFill="1" applyBorder="1" applyAlignment="1">
      <alignment vertical="center" shrinkToFit="1"/>
    </xf>
    <xf numFmtId="38" fontId="15" fillId="34" borderId="30" xfId="49" applyFont="1" applyFill="1" applyBorder="1" applyAlignment="1">
      <alignment vertical="center" shrinkToFit="1"/>
    </xf>
    <xf numFmtId="38" fontId="15" fillId="34" borderId="40" xfId="49" applyFont="1" applyFill="1" applyBorder="1" applyAlignment="1">
      <alignment vertical="center" shrinkToFit="1"/>
    </xf>
    <xf numFmtId="38" fontId="15" fillId="34" borderId="294" xfId="49" applyFont="1" applyFill="1" applyBorder="1" applyAlignment="1">
      <alignment vertical="center" shrinkToFit="1"/>
    </xf>
    <xf numFmtId="38" fontId="15" fillId="34" borderId="295" xfId="49" applyFont="1" applyFill="1" applyBorder="1" applyAlignment="1">
      <alignment vertical="center" shrinkToFit="1"/>
    </xf>
    <xf numFmtId="38" fontId="15" fillId="34" borderId="296" xfId="49" applyFont="1" applyFill="1" applyBorder="1" applyAlignment="1">
      <alignment vertical="center" shrinkToFit="1"/>
    </xf>
    <xf numFmtId="0" fontId="30" fillId="0" borderId="0" xfId="0" applyFont="1" applyAlignment="1">
      <alignment vertical="center"/>
    </xf>
    <xf numFmtId="193" fontId="4" fillId="35" borderId="220" xfId="49" applyNumberFormat="1" applyFont="1" applyFill="1" applyBorder="1" applyAlignment="1" applyProtection="1">
      <alignment horizontal="right"/>
      <protection locked="0"/>
    </xf>
    <xf numFmtId="37" fontId="16" fillId="37" borderId="229" xfId="49" applyNumberFormat="1" applyFont="1" applyFill="1" applyBorder="1" applyAlignment="1">
      <alignment horizontal="right" shrinkToFit="1"/>
    </xf>
    <xf numFmtId="193" fontId="4" fillId="37" borderId="235" xfId="49" applyNumberFormat="1" applyFont="1" applyFill="1" applyBorder="1" applyAlignment="1">
      <alignment shrinkToFit="1"/>
    </xf>
    <xf numFmtId="193" fontId="4" fillId="37" borderId="232" xfId="49" applyNumberFormat="1" applyFont="1" applyFill="1" applyBorder="1" applyAlignment="1">
      <alignment shrinkToFit="1"/>
    </xf>
    <xf numFmtId="0" fontId="32" fillId="33" borderId="0" xfId="0" applyFont="1" applyFill="1" applyAlignment="1" applyProtection="1">
      <alignment vertical="center"/>
      <protection locked="0"/>
    </xf>
    <xf numFmtId="193" fontId="4" fillId="0" borderId="220" xfId="0" applyNumberFormat="1" applyFont="1" applyFill="1" applyBorder="1" applyAlignment="1" applyProtection="1">
      <alignment/>
      <protection locked="0"/>
    </xf>
    <xf numFmtId="193" fontId="4" fillId="0" borderId="0" xfId="0" applyNumberFormat="1" applyFont="1" applyFill="1" applyBorder="1" applyAlignment="1" applyProtection="1">
      <alignment/>
      <protection locked="0"/>
    </xf>
    <xf numFmtId="193" fontId="4" fillId="35" borderId="103" xfId="49" applyNumberFormat="1" applyFont="1" applyFill="1" applyBorder="1" applyAlignment="1">
      <alignment horizontal="right" shrinkToFit="1"/>
    </xf>
    <xf numFmtId="193" fontId="4" fillId="35" borderId="48" xfId="49" applyNumberFormat="1" applyFont="1" applyFill="1" applyBorder="1" applyAlignment="1">
      <alignment horizontal="right" shrinkToFit="1"/>
    </xf>
    <xf numFmtId="193" fontId="4" fillId="35" borderId="104" xfId="49" applyNumberFormat="1" applyFont="1" applyFill="1" applyBorder="1" applyAlignment="1">
      <alignment horizontal="right" shrinkToFit="1"/>
    </xf>
    <xf numFmtId="193" fontId="4" fillId="35" borderId="120" xfId="49" applyNumberFormat="1" applyFont="1" applyFill="1" applyBorder="1" applyAlignment="1">
      <alignment horizontal="right" shrinkToFit="1"/>
    </xf>
    <xf numFmtId="193" fontId="4" fillId="35" borderId="119" xfId="49" applyNumberFormat="1" applyFont="1" applyFill="1" applyBorder="1" applyAlignment="1">
      <alignment horizontal="right" shrinkToFit="1"/>
    </xf>
    <xf numFmtId="193" fontId="4" fillId="35" borderId="118" xfId="49" applyNumberFormat="1" applyFont="1" applyFill="1" applyBorder="1" applyAlignment="1">
      <alignment horizontal="right" shrinkToFit="1"/>
    </xf>
    <xf numFmtId="210" fontId="13" fillId="0" borderId="0" xfId="0" applyNumberFormat="1" applyFont="1" applyBorder="1" applyAlignment="1" quotePrefix="1">
      <alignment horizontal="center" vertical="center"/>
    </xf>
    <xf numFmtId="211" fontId="13" fillId="0" borderId="30" xfId="0" applyNumberFormat="1" applyFont="1" applyBorder="1" applyAlignment="1" quotePrefix="1">
      <alignment horizontal="center" vertical="center"/>
    </xf>
    <xf numFmtId="214" fontId="13" fillId="0" borderId="53" xfId="0" applyNumberFormat="1" applyFont="1" applyBorder="1" applyAlignment="1" quotePrefix="1">
      <alignment horizontal="center" vertical="center"/>
    </xf>
    <xf numFmtId="37" fontId="4" fillId="35" borderId="125" xfId="49" applyNumberFormat="1" applyFont="1" applyFill="1" applyBorder="1" applyAlignment="1">
      <alignment horizontal="right" shrinkToFit="1"/>
    </xf>
    <xf numFmtId="0" fontId="4" fillId="0" borderId="0" xfId="0" applyFont="1" applyFill="1" applyBorder="1" applyAlignment="1">
      <alignment/>
    </xf>
    <xf numFmtId="37" fontId="4" fillId="0" borderId="297" xfId="49" applyNumberFormat="1" applyFont="1" applyFill="1" applyBorder="1" applyAlignment="1">
      <alignment horizontal="right" shrinkToFit="1"/>
    </xf>
    <xf numFmtId="37" fontId="4" fillId="35" borderId="298" xfId="49" applyNumberFormat="1" applyFont="1" applyFill="1" applyBorder="1" applyAlignment="1">
      <alignment horizontal="right" shrinkToFit="1"/>
    </xf>
    <xf numFmtId="37" fontId="4" fillId="0" borderId="299" xfId="49" applyNumberFormat="1" applyFont="1" applyFill="1" applyBorder="1" applyAlignment="1">
      <alignment horizontal="right" shrinkToFit="1"/>
    </xf>
    <xf numFmtId="37" fontId="4" fillId="0" borderId="267" xfId="49" applyNumberFormat="1" applyFont="1" applyFill="1" applyBorder="1" applyAlignment="1">
      <alignment horizontal="right" shrinkToFit="1"/>
    </xf>
    <xf numFmtId="37" fontId="4" fillId="35" borderId="269" xfId="49" applyNumberFormat="1" applyFont="1" applyFill="1" applyBorder="1" applyAlignment="1">
      <alignment horizontal="right" shrinkToFit="1"/>
    </xf>
    <xf numFmtId="37" fontId="4" fillId="0" borderId="297" xfId="49" applyNumberFormat="1" applyFont="1" applyFill="1" applyBorder="1" applyAlignment="1" applyProtection="1">
      <alignment horizontal="right"/>
      <protection locked="0"/>
    </xf>
    <xf numFmtId="37" fontId="4" fillId="35" borderId="269" xfId="49" applyNumberFormat="1" applyFont="1" applyFill="1" applyBorder="1" applyAlignment="1" applyProtection="1">
      <alignment horizontal="right"/>
      <protection locked="0"/>
    </xf>
    <xf numFmtId="38" fontId="16" fillId="39" borderId="83" xfId="49" applyFont="1" applyFill="1" applyBorder="1" applyAlignment="1">
      <alignment shrinkToFit="1"/>
    </xf>
    <xf numFmtId="210" fontId="5" fillId="0" borderId="60" xfId="0" applyNumberFormat="1" applyFont="1" applyBorder="1" applyAlignment="1">
      <alignment vertical="center"/>
    </xf>
    <xf numFmtId="211" fontId="5" fillId="0" borderId="53" xfId="0" applyNumberFormat="1" applyFont="1" applyBorder="1" applyAlignment="1">
      <alignment horizontal="center" vertical="center"/>
    </xf>
    <xf numFmtId="211" fontId="5" fillId="0" borderId="40" xfId="0" applyNumberFormat="1" applyFont="1" applyBorder="1" applyAlignment="1">
      <alignment horizontal="center" vertical="center"/>
    </xf>
    <xf numFmtId="182" fontId="8" fillId="0" borderId="12" xfId="0" applyNumberFormat="1" applyFont="1" applyFill="1" applyBorder="1" applyAlignment="1">
      <alignment horizontal="right" vertical="center" shrinkToFit="1"/>
    </xf>
    <xf numFmtId="182" fontId="8" fillId="0" borderId="11" xfId="0" applyNumberFormat="1" applyFont="1" applyFill="1" applyBorder="1" applyAlignment="1">
      <alignment horizontal="right" vertical="center" shrinkToFit="1"/>
    </xf>
    <xf numFmtId="196" fontId="10" fillId="0" borderId="0" xfId="49" applyNumberFormat="1" applyFont="1" applyAlignment="1">
      <alignment vertical="center"/>
    </xf>
    <xf numFmtId="196" fontId="5" fillId="0" borderId="0" xfId="49" applyNumberFormat="1" applyFont="1" applyAlignment="1">
      <alignment vertical="center"/>
    </xf>
    <xf numFmtId="196" fontId="5" fillId="0" borderId="0" xfId="49" applyNumberFormat="1" applyFont="1" applyBorder="1" applyAlignment="1">
      <alignment vertical="center"/>
    </xf>
    <xf numFmtId="196" fontId="31" fillId="0" borderId="0" xfId="49" applyNumberFormat="1" applyFont="1" applyAlignment="1">
      <alignment vertical="center"/>
    </xf>
    <xf numFmtId="196" fontId="9" fillId="0" borderId="0" xfId="49" applyNumberFormat="1" applyFont="1" applyAlignment="1">
      <alignment vertical="center"/>
    </xf>
    <xf numFmtId="196" fontId="5" fillId="0" borderId="0" xfId="49" applyNumberFormat="1" applyFont="1" applyAlignment="1">
      <alignment/>
    </xf>
    <xf numFmtId="0" fontId="4" fillId="0" borderId="71" xfId="0" applyFont="1" applyFill="1" applyBorder="1" applyAlignment="1">
      <alignment vertical="center"/>
    </xf>
    <xf numFmtId="0" fontId="7" fillId="0" borderId="0" xfId="0" applyFont="1" applyBorder="1" applyAlignment="1">
      <alignment/>
    </xf>
    <xf numFmtId="207" fontId="4" fillId="0" borderId="71" xfId="0" applyNumberFormat="1" applyFont="1" applyFill="1" applyBorder="1" applyAlignment="1">
      <alignment vertical="center" shrinkToFit="1"/>
    </xf>
    <xf numFmtId="207" fontId="4" fillId="0" borderId="71" xfId="0" applyNumberFormat="1" applyFont="1" applyFill="1" applyBorder="1" applyAlignment="1">
      <alignment shrinkToFit="1"/>
    </xf>
    <xf numFmtId="207" fontId="4" fillId="0" borderId="0" xfId="0" applyNumberFormat="1" applyFont="1" applyFill="1" applyBorder="1" applyAlignment="1">
      <alignment shrinkToFit="1"/>
    </xf>
    <xf numFmtId="207" fontId="4" fillId="33" borderId="71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/>
    </xf>
    <xf numFmtId="193" fontId="4" fillId="0" borderId="71" xfId="63" applyNumberFormat="1" applyFont="1" applyFill="1" applyBorder="1" applyAlignment="1" applyProtection="1">
      <alignment shrinkToFit="1"/>
      <protection locked="0"/>
    </xf>
    <xf numFmtId="193" fontId="4" fillId="0" borderId="36" xfId="63" applyNumberFormat="1" applyFont="1" applyFill="1" applyBorder="1" applyAlignment="1" applyProtection="1">
      <alignment shrinkToFit="1"/>
      <protection locked="0"/>
    </xf>
    <xf numFmtId="193" fontId="4" fillId="0" borderId="38" xfId="63" applyNumberFormat="1" applyFont="1" applyFill="1" applyBorder="1" applyAlignment="1" applyProtection="1">
      <alignment shrinkToFit="1"/>
      <protection locked="0"/>
    </xf>
    <xf numFmtId="193" fontId="4" fillId="0" borderId="61" xfId="63" applyNumberFormat="1" applyFont="1" applyFill="1" applyBorder="1" applyAlignment="1" applyProtection="1">
      <alignment shrinkToFit="1"/>
      <protection locked="0"/>
    </xf>
    <xf numFmtId="193" fontId="4" fillId="0" borderId="51" xfId="63" applyNumberFormat="1" applyFont="1" applyFill="1" applyBorder="1" applyAlignment="1" applyProtection="1">
      <alignment shrinkToFit="1"/>
      <protection locked="0"/>
    </xf>
    <xf numFmtId="193" fontId="4" fillId="0" borderId="92" xfId="63" applyNumberFormat="1" applyFont="1" applyFill="1" applyBorder="1" applyAlignment="1" applyProtection="1">
      <alignment shrinkToFit="1"/>
      <protection locked="0"/>
    </xf>
    <xf numFmtId="193" fontId="4" fillId="0" borderId="0" xfId="63" applyNumberFormat="1" applyFont="1" applyFill="1" applyBorder="1" applyAlignment="1" applyProtection="1">
      <alignment shrinkToFit="1"/>
      <protection locked="0"/>
    </xf>
    <xf numFmtId="193" fontId="4" fillId="0" borderId="92" xfId="0" applyNumberFormat="1" applyFont="1" applyFill="1" applyBorder="1" applyAlignment="1" applyProtection="1">
      <alignment shrinkToFit="1"/>
      <protection locked="0"/>
    </xf>
    <xf numFmtId="193" fontId="4" fillId="0" borderId="0" xfId="0" applyNumberFormat="1" applyFont="1" applyFill="1" applyBorder="1" applyAlignment="1" applyProtection="1">
      <alignment shrinkToFit="1"/>
      <protection locked="0"/>
    </xf>
    <xf numFmtId="193" fontId="4" fillId="0" borderId="40" xfId="63" applyNumberFormat="1" applyFont="1" applyFill="1" applyBorder="1" applyAlignment="1" applyProtection="1">
      <alignment shrinkToFit="1"/>
      <protection locked="0"/>
    </xf>
    <xf numFmtId="193" fontId="4" fillId="0" borderId="47" xfId="63" applyNumberFormat="1" applyFont="1" applyFill="1" applyBorder="1" applyAlignment="1" applyProtection="1">
      <alignment shrinkToFit="1"/>
      <protection locked="0"/>
    </xf>
    <xf numFmtId="193" fontId="4" fillId="0" borderId="236" xfId="63" applyNumberFormat="1" applyFont="1" applyFill="1" applyBorder="1" applyAlignment="1" applyProtection="1">
      <alignment shrinkToFit="1"/>
      <protection locked="0"/>
    </xf>
    <xf numFmtId="193" fontId="4" fillId="0" borderId="114" xfId="63" applyNumberFormat="1" applyFont="1" applyFill="1" applyBorder="1" applyAlignment="1" applyProtection="1">
      <alignment shrinkToFit="1"/>
      <protection locked="0"/>
    </xf>
    <xf numFmtId="193" fontId="4" fillId="0" borderId="110" xfId="0" applyNumberFormat="1" applyFont="1" applyFill="1" applyBorder="1" applyAlignment="1" applyProtection="1">
      <alignment shrinkToFit="1"/>
      <protection locked="0"/>
    </xf>
    <xf numFmtId="193" fontId="4" fillId="0" borderId="114" xfId="0" applyNumberFormat="1" applyFont="1" applyFill="1" applyBorder="1" applyAlignment="1" applyProtection="1">
      <alignment shrinkToFit="1"/>
      <protection locked="0"/>
    </xf>
    <xf numFmtId="193" fontId="4" fillId="0" borderId="113" xfId="63" applyNumberFormat="1" applyFont="1" applyFill="1" applyBorder="1" applyAlignment="1" applyProtection="1">
      <alignment shrinkToFit="1"/>
      <protection locked="0"/>
    </xf>
    <xf numFmtId="193" fontId="4" fillId="0" borderId="60" xfId="63" applyNumberFormat="1" applyFont="1" applyFill="1" applyBorder="1" applyAlignment="1" applyProtection="1">
      <alignment shrinkToFit="1"/>
      <protection locked="0"/>
    </xf>
    <xf numFmtId="193" fontId="4" fillId="0" borderId="53" xfId="63" applyNumberFormat="1" applyFont="1" applyFill="1" applyBorder="1" applyAlignment="1" applyProtection="1">
      <alignment shrinkToFit="1"/>
      <protection locked="0"/>
    </xf>
    <xf numFmtId="193" fontId="4" fillId="0" borderId="220" xfId="63" applyNumberFormat="1" applyFont="1" applyFill="1" applyBorder="1" applyAlignment="1" applyProtection="1">
      <alignment shrinkToFit="1"/>
      <protection locked="0"/>
    </xf>
    <xf numFmtId="193" fontId="4" fillId="0" borderId="220" xfId="0" applyNumberFormat="1" applyFont="1" applyFill="1" applyBorder="1" applyAlignment="1" applyProtection="1">
      <alignment shrinkToFit="1"/>
      <protection locked="0"/>
    </xf>
    <xf numFmtId="193" fontId="13" fillId="0" borderId="29" xfId="0" applyNumberFormat="1" applyFont="1" applyBorder="1" applyAlignment="1">
      <alignment horizontal="center" vertical="center"/>
    </xf>
    <xf numFmtId="193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 vertical="center"/>
    </xf>
    <xf numFmtId="3" fontId="4" fillId="0" borderId="300" xfId="0" applyNumberFormat="1" applyFont="1" applyBorder="1" applyAlignment="1">
      <alignment horizontal="right" shrinkToFit="1"/>
    </xf>
    <xf numFmtId="3" fontId="4" fillId="0" borderId="108" xfId="0" applyNumberFormat="1" applyFont="1" applyBorder="1" applyAlignment="1">
      <alignment horizontal="right" shrinkToFit="1"/>
    </xf>
    <xf numFmtId="3" fontId="4" fillId="0" borderId="195" xfId="0" applyNumberFormat="1" applyFont="1" applyBorder="1" applyAlignment="1">
      <alignment horizontal="right" shrinkToFit="1"/>
    </xf>
    <xf numFmtId="3" fontId="4" fillId="0" borderId="113" xfId="0" applyNumberFormat="1" applyFont="1" applyBorder="1" applyAlignment="1">
      <alignment horizontal="right" shrinkToFit="1"/>
    </xf>
    <xf numFmtId="0" fontId="4" fillId="0" borderId="110" xfId="63" applyFont="1" applyFill="1" applyBorder="1" applyAlignment="1" applyProtection="1">
      <alignment shrinkToFit="1"/>
      <protection locked="0"/>
    </xf>
    <xf numFmtId="0" fontId="4" fillId="0" borderId="18" xfId="63" applyFont="1" applyFill="1" applyBorder="1" applyAlignment="1" applyProtection="1">
      <alignment shrinkToFit="1"/>
      <protection locked="0"/>
    </xf>
    <xf numFmtId="0" fontId="4" fillId="0" borderId="236" xfId="63" applyFont="1" applyFill="1" applyBorder="1" applyAlignment="1" applyProtection="1">
      <alignment shrinkToFit="1"/>
      <protection locked="0"/>
    </xf>
    <xf numFmtId="0" fontId="4" fillId="0" borderId="25" xfId="63" applyFont="1" applyFill="1" applyBorder="1" applyAlignment="1" applyProtection="1">
      <alignment shrinkToFit="1"/>
      <protection locked="0"/>
    </xf>
    <xf numFmtId="0" fontId="4" fillId="0" borderId="34" xfId="63" applyFont="1" applyFill="1" applyBorder="1" applyAlignment="1" applyProtection="1">
      <alignment shrinkToFit="1"/>
      <protection locked="0"/>
    </xf>
    <xf numFmtId="0" fontId="4" fillId="0" borderId="114" xfId="63" applyFont="1" applyFill="1" applyBorder="1" applyAlignment="1" applyProtection="1">
      <alignment shrinkToFit="1"/>
      <protection locked="0"/>
    </xf>
    <xf numFmtId="0" fontId="4" fillId="0" borderId="110" xfId="0" applyFont="1" applyFill="1" applyBorder="1" applyAlignment="1" applyProtection="1">
      <alignment shrinkToFit="1"/>
      <protection locked="0"/>
    </xf>
    <xf numFmtId="0" fontId="4" fillId="0" borderId="114" xfId="0" applyFont="1" applyFill="1" applyBorder="1" applyAlignment="1" applyProtection="1">
      <alignment shrinkToFit="1"/>
      <protection locked="0"/>
    </xf>
    <xf numFmtId="3" fontId="4" fillId="0" borderId="195" xfId="0" applyNumberFormat="1" applyFont="1" applyFill="1" applyBorder="1" applyAlignment="1">
      <alignment horizontal="right" shrinkToFit="1"/>
    </xf>
    <xf numFmtId="3" fontId="4" fillId="0" borderId="113" xfId="0" applyNumberFormat="1" applyFont="1" applyFill="1" applyBorder="1" applyAlignment="1">
      <alignment horizontal="right" shrinkToFit="1"/>
    </xf>
    <xf numFmtId="0" fontId="4" fillId="0" borderId="47" xfId="63" applyFont="1" applyFill="1" applyBorder="1" applyAlignment="1" applyProtection="1">
      <alignment shrinkToFit="1"/>
      <protection locked="0"/>
    </xf>
    <xf numFmtId="0" fontId="4" fillId="0" borderId="105" xfId="63" applyFont="1" applyFill="1" applyBorder="1" applyAlignment="1" applyProtection="1">
      <alignment shrinkToFit="1"/>
      <protection locked="0"/>
    </xf>
    <xf numFmtId="0" fontId="4" fillId="0" borderId="102" xfId="63" applyFont="1" applyFill="1" applyBorder="1" applyAlignment="1" applyProtection="1">
      <alignment shrinkToFit="1"/>
      <protection locked="0"/>
    </xf>
    <xf numFmtId="0" fontId="4" fillId="0" borderId="163" xfId="63" applyFont="1" applyFill="1" applyBorder="1" applyAlignment="1" applyProtection="1">
      <alignment shrinkToFit="1"/>
      <protection locked="0"/>
    </xf>
    <xf numFmtId="0" fontId="4" fillId="0" borderId="79" xfId="63" applyFont="1" applyFill="1" applyBorder="1" applyAlignment="1" applyProtection="1">
      <alignment shrinkToFit="1"/>
      <protection locked="0"/>
    </xf>
    <xf numFmtId="0" fontId="4" fillId="0" borderId="89" xfId="63" applyFont="1" applyFill="1" applyBorder="1" applyAlignment="1" applyProtection="1">
      <alignment shrinkToFit="1"/>
      <protection locked="0"/>
    </xf>
    <xf numFmtId="0" fontId="4" fillId="0" borderId="90" xfId="63" applyFont="1" applyFill="1" applyBorder="1" applyAlignment="1" applyProtection="1">
      <alignment shrinkToFit="1"/>
      <protection locked="0"/>
    </xf>
    <xf numFmtId="0" fontId="4" fillId="0" borderId="76" xfId="63" applyFont="1" applyFill="1" applyBorder="1" applyAlignment="1" applyProtection="1">
      <alignment shrinkToFit="1"/>
      <protection locked="0"/>
    </xf>
    <xf numFmtId="0" fontId="4" fillId="0" borderId="102" xfId="0" applyFont="1" applyFill="1" applyBorder="1" applyAlignment="1" applyProtection="1">
      <alignment shrinkToFit="1"/>
      <protection locked="0"/>
    </xf>
    <xf numFmtId="0" fontId="4" fillId="0" borderId="76" xfId="0" applyFont="1" applyFill="1" applyBorder="1" applyAlignment="1" applyProtection="1">
      <alignment shrinkToFit="1"/>
      <protection locked="0"/>
    </xf>
    <xf numFmtId="3" fontId="4" fillId="0" borderId="300" xfId="0" applyNumberFormat="1" applyFont="1" applyFill="1" applyBorder="1" applyAlignment="1">
      <alignment horizontal="right" shrinkToFit="1"/>
    </xf>
    <xf numFmtId="3" fontId="4" fillId="0" borderId="108" xfId="0" applyNumberFormat="1" applyFont="1" applyFill="1" applyBorder="1" applyAlignment="1">
      <alignment horizontal="right" shrinkToFit="1"/>
    </xf>
    <xf numFmtId="0" fontId="4" fillId="0" borderId="42" xfId="63" applyFont="1" applyFill="1" applyBorder="1" applyAlignment="1" applyProtection="1">
      <alignment shrinkToFit="1"/>
      <protection locked="0"/>
    </xf>
    <xf numFmtId="0" fontId="4" fillId="0" borderId="121" xfId="63" applyFont="1" applyFill="1" applyBorder="1" applyAlignment="1" applyProtection="1">
      <alignment shrinkToFit="1"/>
      <protection locked="0"/>
    </xf>
    <xf numFmtId="0" fontId="4" fillId="0" borderId="65" xfId="63" applyFont="1" applyFill="1" applyBorder="1" applyAlignment="1" applyProtection="1">
      <alignment shrinkToFit="1"/>
      <protection locked="0"/>
    </xf>
    <xf numFmtId="0" fontId="4" fillId="0" borderId="10" xfId="63" applyFont="1" applyFill="1" applyBorder="1" applyAlignment="1" applyProtection="1">
      <alignment shrinkToFit="1"/>
      <protection locked="0"/>
    </xf>
    <xf numFmtId="0" fontId="4" fillId="0" borderId="26" xfId="63" applyFont="1" applyFill="1" applyBorder="1" applyAlignment="1" applyProtection="1">
      <alignment shrinkToFit="1"/>
      <protection locked="0"/>
    </xf>
    <xf numFmtId="0" fontId="4" fillId="0" borderId="33" xfId="63" applyFont="1" applyFill="1" applyBorder="1" applyAlignment="1" applyProtection="1">
      <alignment shrinkToFit="1"/>
      <protection locked="0"/>
    </xf>
    <xf numFmtId="0" fontId="4" fillId="0" borderId="17" xfId="63" applyFont="1" applyFill="1" applyBorder="1" applyAlignment="1" applyProtection="1">
      <alignment shrinkToFit="1"/>
      <protection locked="0"/>
    </xf>
    <xf numFmtId="0" fontId="4" fillId="0" borderId="121" xfId="0" applyFont="1" applyFill="1" applyBorder="1" applyAlignment="1" applyProtection="1">
      <alignment shrinkToFit="1"/>
      <protection locked="0"/>
    </xf>
    <xf numFmtId="0" fontId="4" fillId="0" borderId="17" xfId="0" applyFont="1" applyFill="1" applyBorder="1" applyAlignment="1" applyProtection="1">
      <alignment shrinkToFit="1"/>
      <protection locked="0"/>
    </xf>
    <xf numFmtId="3" fontId="4" fillId="0" borderId="301" xfId="0" applyNumberFormat="1" applyFont="1" applyBorder="1" applyAlignment="1">
      <alignment horizontal="right" shrinkToFit="1"/>
    </xf>
    <xf numFmtId="3" fontId="4" fillId="0" borderId="41" xfId="0" applyNumberFormat="1" applyFont="1" applyBorder="1" applyAlignment="1">
      <alignment horizontal="right" shrinkToFit="1"/>
    </xf>
    <xf numFmtId="3" fontId="4" fillId="0" borderId="301" xfId="0" applyNumberFormat="1" applyFont="1" applyFill="1" applyBorder="1" applyAlignment="1">
      <alignment horizontal="right" shrinkToFit="1"/>
    </xf>
    <xf numFmtId="3" fontId="4" fillId="0" borderId="41" xfId="0" applyNumberFormat="1" applyFont="1" applyFill="1" applyBorder="1" applyAlignment="1">
      <alignment horizontal="right" shrinkToFit="1"/>
    </xf>
    <xf numFmtId="37" fontId="4" fillId="0" borderId="121" xfId="49" applyNumberFormat="1" applyFont="1" applyFill="1" applyBorder="1" applyAlignment="1" applyProtection="1">
      <alignment horizontal="right" shrinkToFit="1"/>
      <protection locked="0"/>
    </xf>
    <xf numFmtId="37" fontId="4" fillId="0" borderId="17" xfId="49" applyNumberFormat="1" applyFont="1" applyFill="1" applyBorder="1" applyAlignment="1" applyProtection="1">
      <alignment horizontal="right" shrinkToFit="1"/>
      <protection locked="0"/>
    </xf>
    <xf numFmtId="37" fontId="4" fillId="0" borderId="122" xfId="49" applyNumberFormat="1" applyFont="1" applyFill="1" applyBorder="1" applyAlignment="1" applyProtection="1">
      <alignment horizontal="right" shrinkToFit="1"/>
      <protection locked="0"/>
    </xf>
    <xf numFmtId="37" fontId="4" fillId="0" borderId="123" xfId="49" applyNumberFormat="1" applyFont="1" applyFill="1" applyBorder="1" applyAlignment="1" applyProtection="1">
      <alignment horizontal="right" shrinkToFit="1"/>
      <protection locked="0"/>
    </xf>
    <xf numFmtId="37" fontId="4" fillId="0" borderId="41" xfId="49" applyNumberFormat="1" applyFont="1" applyFill="1" applyBorder="1" applyAlignment="1" applyProtection="1">
      <alignment horizontal="right" shrinkToFit="1"/>
      <protection locked="0"/>
    </xf>
    <xf numFmtId="37" fontId="4" fillId="33" borderId="121" xfId="49" applyNumberFormat="1" applyFont="1" applyFill="1" applyBorder="1" applyAlignment="1" applyProtection="1">
      <alignment horizontal="right" shrinkToFit="1"/>
      <protection locked="0"/>
    </xf>
    <xf numFmtId="0" fontId="4" fillId="0" borderId="110" xfId="61" applyFont="1" applyFill="1" applyBorder="1" applyAlignment="1" applyProtection="1">
      <alignment vertical="center" shrinkToFit="1"/>
      <protection locked="0"/>
    </xf>
    <xf numFmtId="0" fontId="4" fillId="0" borderId="114" xfId="61" applyFont="1" applyFill="1" applyBorder="1" applyAlignment="1" applyProtection="1">
      <alignment vertical="center" shrinkToFit="1"/>
      <protection locked="0"/>
    </xf>
    <xf numFmtId="37" fontId="4" fillId="33" borderId="110" xfId="49" applyNumberFormat="1" applyFont="1" applyFill="1" applyBorder="1" applyAlignment="1" applyProtection="1">
      <alignment horizontal="right" shrinkToFit="1"/>
      <protection locked="0"/>
    </xf>
    <xf numFmtId="193" fontId="4" fillId="0" borderId="42" xfId="63" applyNumberFormat="1" applyFont="1" applyFill="1" applyBorder="1" applyAlignment="1" applyProtection="1">
      <alignment shrinkToFit="1"/>
      <protection locked="0"/>
    </xf>
    <xf numFmtId="193" fontId="4" fillId="0" borderId="102" xfId="63" applyNumberFormat="1" applyFont="1" applyFill="1" applyBorder="1" applyAlignment="1" applyProtection="1">
      <alignment shrinkToFit="1"/>
      <protection locked="0"/>
    </xf>
    <xf numFmtId="193" fontId="4" fillId="0" borderId="17" xfId="63" applyNumberFormat="1" applyFont="1" applyFill="1" applyBorder="1" applyAlignment="1" applyProtection="1">
      <alignment shrinkToFit="1"/>
      <protection locked="0"/>
    </xf>
    <xf numFmtId="193" fontId="4" fillId="0" borderId="121" xfId="0" applyNumberFormat="1" applyFont="1" applyFill="1" applyBorder="1" applyAlignment="1" applyProtection="1">
      <alignment shrinkToFit="1"/>
      <protection locked="0"/>
    </xf>
    <xf numFmtId="193" fontId="4" fillId="0" borderId="17" xfId="0" applyNumberFormat="1" applyFont="1" applyFill="1" applyBorder="1" applyAlignment="1" applyProtection="1">
      <alignment shrinkToFit="1"/>
      <protection locked="0"/>
    </xf>
    <xf numFmtId="193" fontId="4" fillId="0" borderId="102" xfId="49" applyNumberFormat="1" applyFont="1" applyFill="1" applyBorder="1" applyAlignment="1">
      <alignment horizontal="right" shrinkToFit="1"/>
    </xf>
    <xf numFmtId="193" fontId="4" fillId="0" borderId="42" xfId="49" applyNumberFormat="1" applyFont="1" applyFill="1" applyBorder="1" applyAlignment="1">
      <alignment horizontal="right" shrinkToFit="1"/>
    </xf>
    <xf numFmtId="193" fontId="4" fillId="0" borderId="110" xfId="49" applyNumberFormat="1" applyFont="1" applyFill="1" applyBorder="1" applyAlignment="1">
      <alignment horizontal="right" shrinkToFit="1"/>
    </xf>
    <xf numFmtId="193" fontId="4" fillId="0" borderId="47" xfId="49" applyNumberFormat="1" applyFont="1" applyFill="1" applyBorder="1" applyAlignment="1">
      <alignment horizontal="right" shrinkToFit="1"/>
    </xf>
    <xf numFmtId="197" fontId="16" fillId="0" borderId="198" xfId="0" applyNumberFormat="1" applyFont="1" applyFill="1" applyBorder="1" applyAlignment="1">
      <alignment shrinkToFit="1"/>
    </xf>
    <xf numFmtId="197" fontId="16" fillId="35" borderId="209" xfId="0" applyNumberFormat="1" applyFont="1" applyFill="1" applyBorder="1" applyAlignment="1">
      <alignment shrinkToFit="1"/>
    </xf>
    <xf numFmtId="197" fontId="16" fillId="0" borderId="200" xfId="0" applyNumberFormat="1" applyFont="1" applyFill="1" applyBorder="1" applyAlignment="1">
      <alignment shrinkToFit="1"/>
    </xf>
    <xf numFmtId="197" fontId="16" fillId="35" borderId="201" xfId="0" applyNumberFormat="1" applyFont="1" applyFill="1" applyBorder="1" applyAlignment="1">
      <alignment shrinkToFit="1"/>
    </xf>
    <xf numFmtId="197" fontId="16" fillId="34" borderId="202" xfId="0" applyNumberFormat="1" applyFont="1" applyFill="1" applyBorder="1" applyAlignment="1">
      <alignment shrinkToFit="1"/>
    </xf>
    <xf numFmtId="197" fontId="16" fillId="34" borderId="203" xfId="0" applyNumberFormat="1" applyFont="1" applyFill="1" applyBorder="1" applyAlignment="1">
      <alignment shrinkToFit="1"/>
    </xf>
    <xf numFmtId="197" fontId="16" fillId="35" borderId="199" xfId="0" applyNumberFormat="1" applyFont="1" applyFill="1" applyBorder="1" applyAlignment="1">
      <alignment shrinkToFit="1"/>
    </xf>
    <xf numFmtId="0" fontId="15" fillId="0" borderId="31" xfId="0" applyFont="1" applyFill="1" applyBorder="1" applyAlignment="1">
      <alignment vertical="center" shrinkToFit="1"/>
    </xf>
    <xf numFmtId="0" fontId="15" fillId="35" borderId="31" xfId="0" applyFont="1" applyFill="1" applyBorder="1" applyAlignment="1">
      <alignment vertical="center" shrinkToFit="1"/>
    </xf>
    <xf numFmtId="0" fontId="15" fillId="0" borderId="13" xfId="0" applyFont="1" applyFill="1" applyBorder="1" applyAlignment="1">
      <alignment vertical="center" shrinkToFit="1"/>
    </xf>
    <xf numFmtId="0" fontId="15" fillId="35" borderId="67" xfId="0" applyFont="1" applyFill="1" applyBorder="1" applyAlignment="1">
      <alignment vertical="center" shrinkToFit="1"/>
    </xf>
    <xf numFmtId="197" fontId="16" fillId="0" borderId="202" xfId="0" applyNumberFormat="1" applyFont="1" applyFill="1" applyBorder="1" applyAlignment="1">
      <alignment shrinkToFit="1"/>
    </xf>
    <xf numFmtId="197" fontId="16" fillId="35" borderId="203" xfId="0" applyNumberFormat="1" applyFont="1" applyFill="1" applyBorder="1" applyAlignment="1">
      <alignment shrinkToFit="1"/>
    </xf>
    <xf numFmtId="197" fontId="16" fillId="34" borderId="216" xfId="0" applyNumberFormat="1" applyFont="1" applyFill="1" applyBorder="1" applyAlignment="1">
      <alignment shrinkToFit="1"/>
    </xf>
    <xf numFmtId="37" fontId="16" fillId="37" borderId="49" xfId="49" applyNumberFormat="1" applyFont="1" applyFill="1" applyBorder="1" applyAlignment="1">
      <alignment horizontal="right" shrinkToFit="1"/>
    </xf>
    <xf numFmtId="0" fontId="4" fillId="0" borderId="0" xfId="0" applyFont="1" applyAlignment="1">
      <alignment vertical="center" shrinkToFit="1"/>
    </xf>
    <xf numFmtId="0" fontId="29" fillId="0" borderId="0" xfId="0" applyFont="1" applyAlignment="1">
      <alignment vertical="center" shrinkToFit="1"/>
    </xf>
    <xf numFmtId="0" fontId="5" fillId="0" borderId="26" xfId="0" applyFont="1" applyBorder="1" applyAlignment="1">
      <alignment horizontal="right" vertical="center"/>
    </xf>
    <xf numFmtId="0" fontId="5" fillId="0" borderId="41" xfId="0" applyFont="1" applyBorder="1" applyAlignment="1">
      <alignment horizontal="right"/>
    </xf>
    <xf numFmtId="0" fontId="5" fillId="0" borderId="33" xfId="0" applyFont="1" applyBorder="1" applyAlignment="1">
      <alignment horizontal="right"/>
    </xf>
    <xf numFmtId="0" fontId="5" fillId="0" borderId="50" xfId="0" applyFont="1" applyBorder="1" applyAlignment="1">
      <alignment/>
    </xf>
    <xf numFmtId="0" fontId="5" fillId="0" borderId="74" xfId="0" applyFont="1" applyBorder="1" applyAlignment="1">
      <alignment horizontal="center" vertical="center" shrinkToFit="1"/>
    </xf>
    <xf numFmtId="0" fontId="5" fillId="0" borderId="7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83" xfId="0" applyFont="1" applyBorder="1" applyAlignment="1">
      <alignment horizontal="center" vertical="center" shrinkToFit="1"/>
    </xf>
    <xf numFmtId="0" fontId="5" fillId="0" borderId="149" xfId="0" applyFont="1" applyBorder="1" applyAlignment="1">
      <alignment horizontal="center" vertical="center" shrinkToFit="1"/>
    </xf>
    <xf numFmtId="0" fontId="12" fillId="0" borderId="72" xfId="0" applyFont="1" applyBorder="1" applyAlignment="1">
      <alignment horizontal="center" vertical="center" shrinkToFit="1"/>
    </xf>
    <xf numFmtId="0" fontId="12" fillId="0" borderId="302" xfId="0" applyFont="1" applyBorder="1" applyAlignment="1">
      <alignment horizontal="center" vertical="center" shrinkToFit="1"/>
    </xf>
    <xf numFmtId="193" fontId="4" fillId="0" borderId="110" xfId="0" applyNumberFormat="1" applyFont="1" applyFill="1" applyBorder="1" applyAlignment="1" applyProtection="1">
      <alignment/>
      <protection locked="0"/>
    </xf>
    <xf numFmtId="193" fontId="4" fillId="0" borderId="102" xfId="0" applyNumberFormat="1" applyFont="1" applyFill="1" applyBorder="1" applyAlignment="1" applyProtection="1">
      <alignment/>
      <protection locked="0"/>
    </xf>
    <xf numFmtId="37" fontId="16" fillId="37" borderId="222" xfId="49" applyNumberFormat="1" applyFont="1" applyFill="1" applyBorder="1" applyAlignment="1">
      <alignment horizontal="right" shrinkToFit="1"/>
    </xf>
    <xf numFmtId="37" fontId="16" fillId="37" borderId="223" xfId="49" applyNumberFormat="1" applyFont="1" applyFill="1" applyBorder="1" applyAlignment="1">
      <alignment horizontal="right" shrinkToFit="1"/>
    </xf>
    <xf numFmtId="37" fontId="16" fillId="37" borderId="224" xfId="49" applyNumberFormat="1" applyFont="1" applyFill="1" applyBorder="1" applyAlignment="1">
      <alignment horizontal="right" shrinkToFit="1"/>
    </xf>
    <xf numFmtId="37" fontId="16" fillId="37" borderId="96" xfId="49" applyNumberFormat="1" applyFont="1" applyFill="1" applyBorder="1" applyAlignment="1">
      <alignment horizontal="right" shrinkToFit="1"/>
    </xf>
    <xf numFmtId="37" fontId="16" fillId="37" borderId="226" xfId="49" applyNumberFormat="1" applyFont="1" applyFill="1" applyBorder="1" applyAlignment="1">
      <alignment horizontal="right" shrinkToFit="1"/>
    </xf>
    <xf numFmtId="37" fontId="16" fillId="37" borderId="227" xfId="49" applyNumberFormat="1" applyFont="1" applyFill="1" applyBorder="1" applyAlignment="1">
      <alignment horizontal="right" shrinkToFit="1"/>
    </xf>
    <xf numFmtId="38" fontId="16" fillId="37" borderId="50" xfId="49" applyNumberFormat="1" applyFont="1" applyFill="1" applyBorder="1" applyAlignment="1">
      <alignment horizontal="right" shrinkToFit="1"/>
    </xf>
    <xf numFmtId="182" fontId="16" fillId="37" borderId="226" xfId="0" applyNumberFormat="1" applyFont="1" applyFill="1" applyBorder="1" applyAlignment="1">
      <alignment horizontal="right" shrinkToFit="1"/>
    </xf>
    <xf numFmtId="3" fontId="16" fillId="37" borderId="227" xfId="0" applyNumberFormat="1" applyFont="1" applyFill="1" applyBorder="1" applyAlignment="1">
      <alignment horizontal="right" shrinkToFit="1"/>
    </xf>
    <xf numFmtId="3" fontId="16" fillId="37" borderId="224" xfId="0" applyNumberFormat="1" applyFont="1" applyFill="1" applyBorder="1" applyAlignment="1">
      <alignment horizontal="right" shrinkToFit="1"/>
    </xf>
    <xf numFmtId="0" fontId="4" fillId="0" borderId="303" xfId="0" applyFont="1" applyFill="1" applyBorder="1" applyAlignment="1">
      <alignment horizontal="center" vertical="distributed" wrapText="1"/>
    </xf>
    <xf numFmtId="37" fontId="16" fillId="37" borderId="91" xfId="49" applyNumberFormat="1" applyFont="1" applyFill="1" applyBorder="1" applyAlignment="1" quotePrefix="1">
      <alignment horizontal="right" shrinkToFit="1"/>
    </xf>
    <xf numFmtId="0" fontId="72" fillId="0" borderId="0" xfId="0" applyFont="1" applyAlignment="1">
      <alignment/>
    </xf>
    <xf numFmtId="193" fontId="33" fillId="0" borderId="0" xfId="0" applyNumberFormat="1" applyFont="1" applyFill="1" applyBorder="1" applyAlignment="1">
      <alignment vertical="center" shrinkToFit="1"/>
    </xf>
    <xf numFmtId="193" fontId="8" fillId="0" borderId="0" xfId="0" applyNumberFormat="1" applyFont="1" applyFill="1" applyBorder="1" applyAlignment="1">
      <alignment vertical="center" shrinkToFit="1"/>
    </xf>
    <xf numFmtId="0" fontId="8" fillId="0" borderId="17" xfId="0" applyFont="1" applyBorder="1" applyAlignment="1">
      <alignment horizontal="distributed" vertical="center" shrinkToFit="1"/>
    </xf>
    <xf numFmtId="193" fontId="8" fillId="0" borderId="101" xfId="0" applyNumberFormat="1" applyFont="1" applyFill="1" applyBorder="1" applyAlignment="1">
      <alignment vertical="center" shrinkToFit="1"/>
    </xf>
    <xf numFmtId="193" fontId="8" fillId="0" borderId="18" xfId="0" applyNumberFormat="1" applyFont="1" applyBorder="1" applyAlignment="1">
      <alignment vertical="center" shrinkToFit="1"/>
    </xf>
    <xf numFmtId="179" fontId="8" fillId="0" borderId="11" xfId="0" applyNumberFormat="1" applyFont="1" applyBorder="1" applyAlignment="1">
      <alignment vertical="center" shrinkToFit="1"/>
    </xf>
    <xf numFmtId="193" fontId="8" fillId="0" borderId="11" xfId="0" applyNumberFormat="1" applyFont="1" applyBorder="1" applyAlignment="1">
      <alignment vertical="center" shrinkToFit="1"/>
    </xf>
    <xf numFmtId="179" fontId="8" fillId="0" borderId="22" xfId="0" applyNumberFormat="1" applyFont="1" applyBorder="1" applyAlignment="1">
      <alignment vertical="center" shrinkToFit="1"/>
    </xf>
    <xf numFmtId="179" fontId="8" fillId="0" borderId="34" xfId="0" applyNumberFormat="1" applyFont="1" applyBorder="1" applyAlignment="1">
      <alignment vertical="center" shrinkToFit="1"/>
    </xf>
    <xf numFmtId="193" fontId="33" fillId="40" borderId="0" xfId="0" applyNumberFormat="1" applyFont="1" applyFill="1" applyBorder="1" applyAlignment="1">
      <alignment vertical="center" shrinkToFit="1"/>
    </xf>
    <xf numFmtId="193" fontId="11" fillId="40" borderId="0" xfId="0" applyNumberFormat="1" applyFont="1" applyFill="1" applyBorder="1" applyAlignment="1">
      <alignment vertical="center" shrinkToFit="1"/>
    </xf>
    <xf numFmtId="179" fontId="8" fillId="40" borderId="87" xfId="0" applyNumberFormat="1" applyFont="1" applyFill="1" applyBorder="1" applyAlignment="1">
      <alignment vertical="center" shrinkToFit="1"/>
    </xf>
    <xf numFmtId="179" fontId="8" fillId="40" borderId="87" xfId="0" applyNumberFormat="1" applyFont="1" applyFill="1" applyBorder="1" applyAlignment="1">
      <alignment horizontal="right" vertical="center" shrinkToFit="1"/>
    </xf>
    <xf numFmtId="179" fontId="8" fillId="40" borderId="304" xfId="0" applyNumberFormat="1" applyFont="1" applyFill="1" applyBorder="1" applyAlignment="1">
      <alignment horizontal="right" vertical="center" shrinkToFit="1"/>
    </xf>
    <xf numFmtId="179" fontId="8" fillId="40" borderId="88" xfId="0" applyNumberFormat="1" applyFont="1" applyFill="1" applyBorder="1" applyAlignment="1">
      <alignment horizontal="right" vertical="center" shrinkToFit="1"/>
    </xf>
    <xf numFmtId="193" fontId="8" fillId="0" borderId="0" xfId="49" applyNumberFormat="1" applyFont="1" applyFill="1" applyBorder="1" applyAlignment="1">
      <alignment vertical="center" shrinkToFit="1"/>
    </xf>
    <xf numFmtId="193" fontId="8" fillId="0" borderId="238" xfId="49" applyNumberFormat="1" applyFont="1" applyFill="1" applyBorder="1" applyAlignment="1">
      <alignment vertical="center" shrinkToFit="1"/>
    </xf>
    <xf numFmtId="193" fontId="8" fillId="0" borderId="243" xfId="0" applyNumberFormat="1" applyFont="1" applyBorder="1" applyAlignment="1">
      <alignment vertical="center" shrinkToFit="1"/>
    </xf>
    <xf numFmtId="179" fontId="8" fillId="0" borderId="256" xfId="0" applyNumberFormat="1" applyFont="1" applyBorder="1" applyAlignment="1">
      <alignment vertical="center" shrinkToFit="1"/>
    </xf>
    <xf numFmtId="193" fontId="8" fillId="0" borderId="256" xfId="0" applyNumberFormat="1" applyFont="1" applyBorder="1" applyAlignment="1">
      <alignment vertical="center" shrinkToFit="1"/>
    </xf>
    <xf numFmtId="179" fontId="8" fillId="0" borderId="305" xfId="0" applyNumberFormat="1" applyFont="1" applyBorder="1" applyAlignment="1">
      <alignment vertical="center" shrinkToFit="1"/>
    </xf>
    <xf numFmtId="179" fontId="8" fillId="0" borderId="193" xfId="0" applyNumberFormat="1" applyFont="1" applyBorder="1" applyAlignment="1">
      <alignment vertical="center" shrinkToFit="1"/>
    </xf>
    <xf numFmtId="0" fontId="8" fillId="0" borderId="114" xfId="0" applyFont="1" applyBorder="1" applyAlignment="1">
      <alignment horizontal="distributed" vertical="center" shrinkToFit="1"/>
    </xf>
    <xf numFmtId="193" fontId="8" fillId="0" borderId="135" xfId="0" applyNumberFormat="1" applyFont="1" applyFill="1" applyBorder="1" applyAlignment="1">
      <alignment vertical="center" shrinkToFit="1"/>
    </xf>
    <xf numFmtId="0" fontId="8" fillId="0" borderId="114" xfId="0" applyFont="1" applyFill="1" applyBorder="1" applyAlignment="1">
      <alignment horizontal="distributed" vertical="center" shrinkToFit="1"/>
    </xf>
    <xf numFmtId="193" fontId="11" fillId="40" borderId="0" xfId="49" applyNumberFormat="1" applyFont="1" applyFill="1" applyBorder="1" applyAlignment="1">
      <alignment vertical="center" shrinkToFit="1"/>
    </xf>
    <xf numFmtId="179" fontId="8" fillId="40" borderId="304" xfId="0" applyNumberFormat="1" applyFont="1" applyFill="1" applyBorder="1" applyAlignment="1">
      <alignment vertical="center" shrinkToFit="1"/>
    </xf>
    <xf numFmtId="179" fontId="8" fillId="40" borderId="88" xfId="0" applyNumberFormat="1" applyFont="1" applyFill="1" applyBorder="1" applyAlignment="1">
      <alignment vertical="center" shrinkToFit="1"/>
    </xf>
    <xf numFmtId="0" fontId="8" fillId="0" borderId="76" xfId="0" applyFont="1" applyBorder="1" applyAlignment="1">
      <alignment horizontal="distributed" vertical="center" shrinkToFit="1"/>
    </xf>
    <xf numFmtId="193" fontId="8" fillId="0" borderId="251" xfId="0" applyNumberFormat="1" applyFont="1" applyFill="1" applyBorder="1" applyAlignment="1">
      <alignment vertical="center" shrinkToFit="1"/>
    </xf>
    <xf numFmtId="193" fontId="8" fillId="0" borderId="163" xfId="0" applyNumberFormat="1" applyFont="1" applyBorder="1" applyAlignment="1">
      <alignment vertical="center" shrinkToFit="1"/>
    </xf>
    <xf numFmtId="179" fontId="8" fillId="0" borderId="77" xfId="0" applyNumberFormat="1" applyFont="1" applyBorder="1" applyAlignment="1">
      <alignment vertical="center" shrinkToFit="1"/>
    </xf>
    <xf numFmtId="193" fontId="8" fillId="0" borderId="77" xfId="0" applyNumberFormat="1" applyFont="1" applyBorder="1" applyAlignment="1">
      <alignment vertical="center" shrinkToFit="1"/>
    </xf>
    <xf numFmtId="179" fontId="8" fillId="0" borderId="306" xfId="0" applyNumberFormat="1" applyFont="1" applyBorder="1" applyAlignment="1">
      <alignment vertical="center" shrinkToFit="1"/>
    </xf>
    <xf numFmtId="179" fontId="8" fillId="0" borderId="90" xfId="0" applyNumberFormat="1" applyFont="1" applyBorder="1" applyAlignment="1">
      <alignment vertical="center" shrinkToFit="1"/>
    </xf>
    <xf numFmtId="193" fontId="8" fillId="0" borderId="135" xfId="49" applyNumberFormat="1" applyFont="1" applyFill="1" applyBorder="1" applyAlignment="1">
      <alignment vertical="center" shrinkToFit="1"/>
    </xf>
    <xf numFmtId="193" fontId="8" fillId="0" borderId="307" xfId="0" applyNumberFormat="1" applyFont="1" applyBorder="1" applyAlignment="1">
      <alignment vertical="center" shrinkToFit="1"/>
    </xf>
    <xf numFmtId="0" fontId="8" fillId="0" borderId="308" xfId="0" applyFont="1" applyBorder="1" applyAlignment="1">
      <alignment horizontal="distributed" vertical="center" shrinkToFit="1"/>
    </xf>
    <xf numFmtId="179" fontId="8" fillId="40" borderId="56" xfId="0" applyNumberFormat="1" applyFont="1" applyFill="1" applyBorder="1" applyAlignment="1">
      <alignment vertical="center" shrinkToFit="1"/>
    </xf>
    <xf numFmtId="179" fontId="8" fillId="40" borderId="57" xfId="0" applyNumberFormat="1" applyFont="1" applyFill="1" applyBorder="1" applyAlignment="1">
      <alignment vertical="center" shrinkToFit="1"/>
    </xf>
    <xf numFmtId="179" fontId="8" fillId="40" borderId="59" xfId="0" applyNumberFormat="1" applyFont="1" applyFill="1" applyBorder="1" applyAlignment="1">
      <alignment vertical="center" shrinkToFit="1"/>
    </xf>
    <xf numFmtId="193" fontId="8" fillId="0" borderId="101" xfId="49" applyNumberFormat="1" applyFont="1" applyFill="1" applyBorder="1" applyAlignment="1">
      <alignment vertical="center" shrinkToFit="1"/>
    </xf>
    <xf numFmtId="193" fontId="8" fillId="0" borderId="65" xfId="0" applyNumberFormat="1" applyFont="1" applyBorder="1" applyAlignment="1">
      <alignment vertical="center" shrinkToFit="1"/>
    </xf>
    <xf numFmtId="179" fontId="8" fillId="0" borderId="12" xfId="0" applyNumberFormat="1" applyFont="1" applyBorder="1" applyAlignment="1">
      <alignment vertical="center" shrinkToFit="1"/>
    </xf>
    <xf numFmtId="193" fontId="8" fillId="0" borderId="12" xfId="0" applyNumberFormat="1" applyFont="1" applyBorder="1" applyAlignment="1">
      <alignment vertical="center" shrinkToFit="1"/>
    </xf>
    <xf numFmtId="179" fontId="8" fillId="0" borderId="21" xfId="0" applyNumberFormat="1" applyFont="1" applyBorder="1" applyAlignment="1">
      <alignment vertical="center" shrinkToFit="1"/>
    </xf>
    <xf numFmtId="179" fontId="8" fillId="0" borderId="33" xfId="0" applyNumberFormat="1" applyFont="1" applyBorder="1" applyAlignment="1">
      <alignment vertical="center" shrinkToFit="1"/>
    </xf>
    <xf numFmtId="193" fontId="8" fillId="40" borderId="0" xfId="0" applyNumberFormat="1" applyFont="1" applyFill="1" applyBorder="1" applyAlignment="1">
      <alignment vertical="center" shrinkToFit="1"/>
    </xf>
    <xf numFmtId="0" fontId="8" fillId="40" borderId="86" xfId="0" applyFont="1" applyFill="1" applyBorder="1" applyAlignment="1">
      <alignment horizontal="center" vertical="center" shrinkToFit="1"/>
    </xf>
    <xf numFmtId="193" fontId="8" fillId="40" borderId="183" xfId="0" applyNumberFormat="1" applyFont="1" applyFill="1" applyBorder="1" applyAlignment="1">
      <alignment vertical="center" shrinkToFit="1"/>
    </xf>
    <xf numFmtId="193" fontId="8" fillId="40" borderId="150" xfId="0" applyNumberFormat="1" applyFont="1" applyFill="1" applyBorder="1" applyAlignment="1">
      <alignment vertical="center" shrinkToFit="1"/>
    </xf>
    <xf numFmtId="193" fontId="8" fillId="40" borderId="87" xfId="0" applyNumberFormat="1" applyFont="1" applyFill="1" applyBorder="1" applyAlignment="1">
      <alignment vertical="center" shrinkToFit="1"/>
    </xf>
    <xf numFmtId="0" fontId="8" fillId="40" borderId="127" xfId="0" applyFont="1" applyFill="1" applyBorder="1" applyAlignment="1">
      <alignment horizontal="center" vertical="center" shrinkToFit="1"/>
    </xf>
    <xf numFmtId="193" fontId="8" fillId="40" borderId="309" xfId="0" applyNumberFormat="1" applyFont="1" applyFill="1" applyBorder="1" applyAlignment="1">
      <alignment vertical="center" shrinkToFit="1"/>
    </xf>
    <xf numFmtId="193" fontId="8" fillId="40" borderId="55" xfId="0" applyNumberFormat="1" applyFont="1" applyFill="1" applyBorder="1" applyAlignment="1">
      <alignment vertical="center" shrinkToFit="1"/>
    </xf>
    <xf numFmtId="193" fontId="8" fillId="40" borderId="56" xfId="0" applyNumberFormat="1" applyFont="1" applyFill="1" applyBorder="1" applyAlignment="1">
      <alignment vertical="center" shrinkToFit="1"/>
    </xf>
    <xf numFmtId="0" fontId="8" fillId="40" borderId="119" xfId="0" applyFont="1" applyFill="1" applyBorder="1" applyAlignment="1">
      <alignment horizontal="center" vertical="center" shrinkToFit="1"/>
    </xf>
    <xf numFmtId="193" fontId="8" fillId="40" borderId="144" xfId="0" applyNumberFormat="1" applyFont="1" applyFill="1" applyBorder="1" applyAlignment="1">
      <alignment vertical="center" shrinkToFit="1"/>
    </xf>
    <xf numFmtId="193" fontId="8" fillId="40" borderId="19" xfId="0" applyNumberFormat="1" applyFont="1" applyFill="1" applyBorder="1" applyAlignment="1">
      <alignment vertical="center" shrinkToFit="1"/>
    </xf>
    <xf numFmtId="179" fontId="8" fillId="40" borderId="15" xfId="0" applyNumberFormat="1" applyFont="1" applyFill="1" applyBorder="1" applyAlignment="1">
      <alignment vertical="center" shrinkToFit="1"/>
    </xf>
    <xf numFmtId="193" fontId="8" fillId="40" borderId="15" xfId="0" applyNumberFormat="1" applyFont="1" applyFill="1" applyBorder="1" applyAlignment="1">
      <alignment vertical="center" shrinkToFit="1"/>
    </xf>
    <xf numFmtId="179" fontId="8" fillId="40" borderId="23" xfId="0" applyNumberFormat="1" applyFont="1" applyFill="1" applyBorder="1" applyAlignment="1">
      <alignment vertical="center" shrinkToFit="1"/>
    </xf>
    <xf numFmtId="179" fontId="8" fillId="40" borderId="35" xfId="0" applyNumberFormat="1" applyFont="1" applyFill="1" applyBorder="1" applyAlignment="1">
      <alignment vertical="center" shrinkToFit="1"/>
    </xf>
    <xf numFmtId="193" fontId="8" fillId="40" borderId="0" xfId="49" applyNumberFormat="1" applyFont="1" applyFill="1" applyBorder="1" applyAlignment="1">
      <alignment vertical="center" shrinkToFit="1"/>
    </xf>
    <xf numFmtId="193" fontId="8" fillId="40" borderId="309" xfId="49" applyNumberFormat="1" applyFont="1" applyFill="1" applyBorder="1" applyAlignment="1">
      <alignment vertical="center" shrinkToFit="1"/>
    </xf>
    <xf numFmtId="193" fontId="8" fillId="40" borderId="55" xfId="49" applyNumberFormat="1" applyFont="1" applyFill="1" applyBorder="1" applyAlignment="1">
      <alignment vertical="center" shrinkToFit="1"/>
    </xf>
    <xf numFmtId="193" fontId="8" fillId="40" borderId="56" xfId="49" applyNumberFormat="1" applyFont="1" applyFill="1" applyBorder="1" applyAlignment="1">
      <alignment vertical="center" shrinkToFit="1"/>
    </xf>
    <xf numFmtId="193" fontId="8" fillId="0" borderId="238" xfId="0" applyNumberFormat="1" applyFont="1" applyFill="1" applyBorder="1" applyAlignment="1">
      <alignment vertical="center" shrinkToFit="1"/>
    </xf>
    <xf numFmtId="193" fontId="8" fillId="40" borderId="183" xfId="49" applyNumberFormat="1" applyFont="1" applyFill="1" applyBorder="1" applyAlignment="1">
      <alignment vertical="center" shrinkToFit="1"/>
    </xf>
    <xf numFmtId="193" fontId="8" fillId="40" borderId="150" xfId="49" applyNumberFormat="1" applyFont="1" applyFill="1" applyBorder="1" applyAlignment="1">
      <alignment vertical="center" shrinkToFit="1"/>
    </xf>
    <xf numFmtId="193" fontId="8" fillId="40" borderId="87" xfId="49" applyNumberFormat="1" applyFont="1" applyFill="1" applyBorder="1" applyAlignment="1">
      <alignment vertical="center" shrinkToFit="1"/>
    </xf>
    <xf numFmtId="0" fontId="8" fillId="0" borderId="17" xfId="0" applyFont="1" applyFill="1" applyBorder="1" applyAlignment="1">
      <alignment horizontal="distributed" vertical="center" shrinkToFit="1"/>
    </xf>
    <xf numFmtId="0" fontId="8" fillId="0" borderId="247" xfId="0" applyFont="1" applyBorder="1" applyAlignment="1">
      <alignment horizontal="distributed" vertical="center" shrinkToFit="1"/>
    </xf>
    <xf numFmtId="0" fontId="8" fillId="0" borderId="260" xfId="0" applyFont="1" applyBorder="1" applyAlignment="1">
      <alignment horizontal="distributed" vertical="center" shrinkToFit="1"/>
    </xf>
    <xf numFmtId="0" fontId="8" fillId="40" borderId="244" xfId="0" applyFont="1" applyFill="1" applyBorder="1" applyAlignment="1">
      <alignment horizontal="center" vertical="center" shrinkToFit="1"/>
    </xf>
    <xf numFmtId="193" fontId="15" fillId="37" borderId="0" xfId="49" applyNumberFormat="1" applyFont="1" applyFill="1" applyBorder="1" applyAlignment="1">
      <alignment vertical="center" shrinkToFit="1"/>
    </xf>
    <xf numFmtId="0" fontId="8" fillId="37" borderId="26" xfId="0" applyFont="1" applyFill="1" applyBorder="1" applyAlignment="1">
      <alignment horizontal="centerContinuous" vertical="center" shrinkToFit="1"/>
    </xf>
    <xf numFmtId="0" fontId="15" fillId="37" borderId="10" xfId="0" applyFont="1" applyFill="1" applyBorder="1" applyAlignment="1">
      <alignment horizontal="centerContinuous" vertical="center" shrinkToFit="1"/>
    </xf>
    <xf numFmtId="193" fontId="15" fillId="37" borderId="101" xfId="49" applyNumberFormat="1" applyFont="1" applyFill="1" applyBorder="1" applyAlignment="1">
      <alignment vertical="center" shrinkToFit="1"/>
    </xf>
    <xf numFmtId="193" fontId="15" fillId="37" borderId="65" xfId="49" applyNumberFormat="1" applyFont="1" applyFill="1" applyBorder="1" applyAlignment="1">
      <alignment vertical="center" shrinkToFit="1"/>
    </xf>
    <xf numFmtId="179" fontId="15" fillId="37" borderId="12" xfId="0" applyNumberFormat="1" applyFont="1" applyFill="1" applyBorder="1" applyAlignment="1">
      <alignment vertical="center" shrinkToFit="1"/>
    </xf>
    <xf numFmtId="193" fontId="15" fillId="37" borderId="12" xfId="49" applyNumberFormat="1" applyFont="1" applyFill="1" applyBorder="1" applyAlignment="1">
      <alignment vertical="center" shrinkToFit="1"/>
    </xf>
    <xf numFmtId="179" fontId="15" fillId="37" borderId="21" xfId="0" applyNumberFormat="1" applyFont="1" applyFill="1" applyBorder="1" applyAlignment="1">
      <alignment vertical="center" shrinkToFit="1"/>
    </xf>
    <xf numFmtId="179" fontId="15" fillId="37" borderId="33" xfId="0" applyNumberFormat="1" applyFont="1" applyFill="1" applyBorder="1" applyAlignment="1">
      <alignment vertical="center" shrinkToFit="1"/>
    </xf>
    <xf numFmtId="193" fontId="15" fillId="34" borderId="0" xfId="49" applyNumberFormat="1" applyFont="1" applyFill="1" applyBorder="1" applyAlignment="1">
      <alignment vertical="center" shrinkToFit="1"/>
    </xf>
    <xf numFmtId="193" fontId="15" fillId="34" borderId="310" xfId="49" applyNumberFormat="1" applyFont="1" applyFill="1" applyBorder="1" applyAlignment="1">
      <alignment vertical="center" shrinkToFit="1"/>
    </xf>
    <xf numFmtId="193" fontId="15" fillId="34" borderId="20" xfId="0" applyNumberFormat="1" applyFont="1" applyFill="1" applyBorder="1" applyAlignment="1">
      <alignment vertical="center" shrinkToFit="1"/>
    </xf>
    <xf numFmtId="179" fontId="15" fillId="34" borderId="16" xfId="0" applyNumberFormat="1" applyFont="1" applyFill="1" applyBorder="1" applyAlignment="1">
      <alignment vertical="center" shrinkToFit="1"/>
    </xf>
    <xf numFmtId="193" fontId="15" fillId="34" borderId="16" xfId="0" applyNumberFormat="1" applyFont="1" applyFill="1" applyBorder="1" applyAlignment="1">
      <alignment vertical="center" shrinkToFit="1"/>
    </xf>
    <xf numFmtId="179" fontId="15" fillId="34" borderId="24" xfId="0" applyNumberFormat="1" applyFont="1" applyFill="1" applyBorder="1" applyAlignment="1">
      <alignment vertical="center" shrinkToFit="1"/>
    </xf>
    <xf numFmtId="179" fontId="15" fillId="34" borderId="156" xfId="0" applyNumberFormat="1" applyFont="1" applyFill="1" applyBorder="1" applyAlignment="1">
      <alignment vertical="center" shrinkToFit="1"/>
    </xf>
    <xf numFmtId="38" fontId="6" fillId="0" borderId="20" xfId="49" applyNumberFormat="1" applyFont="1" applyFill="1" applyBorder="1" applyAlignment="1">
      <alignment vertical="center"/>
    </xf>
    <xf numFmtId="181" fontId="6" fillId="34" borderId="219" xfId="49" applyNumberFormat="1" applyFont="1" applyFill="1" applyBorder="1" applyAlignment="1">
      <alignment vertical="center"/>
    </xf>
    <xf numFmtId="38" fontId="6" fillId="0" borderId="219" xfId="49" applyNumberFormat="1" applyFont="1" applyFill="1" applyBorder="1" applyAlignment="1">
      <alignment vertical="center"/>
    </xf>
    <xf numFmtId="181" fontId="6" fillId="34" borderId="16" xfId="49" applyNumberFormat="1" applyFont="1" applyFill="1" applyBorder="1" applyAlignment="1">
      <alignment vertical="center"/>
    </xf>
    <xf numFmtId="38" fontId="6" fillId="0" borderId="16" xfId="49" applyNumberFormat="1" applyFont="1" applyFill="1" applyBorder="1" applyAlignment="1">
      <alignment vertical="center"/>
    </xf>
    <xf numFmtId="181" fontId="6" fillId="34" borderId="24" xfId="49" applyNumberFormat="1" applyFont="1" applyFill="1" applyBorder="1" applyAlignment="1">
      <alignment vertical="center"/>
    </xf>
    <xf numFmtId="181" fontId="6" fillId="34" borderId="156" xfId="49" applyNumberFormat="1" applyFont="1" applyFill="1" applyBorder="1" applyAlignment="1">
      <alignment vertical="center"/>
    </xf>
    <xf numFmtId="207" fontId="13" fillId="0" borderId="29" xfId="0" applyNumberFormat="1" applyFont="1" applyBorder="1" applyAlignment="1">
      <alignment horizontal="center" vertical="center"/>
    </xf>
    <xf numFmtId="207" fontId="13" fillId="0" borderId="80" xfId="0" applyNumberFormat="1" applyFont="1" applyBorder="1" applyAlignment="1">
      <alignment horizontal="center" vertical="center"/>
    </xf>
    <xf numFmtId="207" fontId="13" fillId="0" borderId="149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193" fontId="4" fillId="0" borderId="311" xfId="49" applyNumberFormat="1" applyFont="1" applyFill="1" applyBorder="1" applyAlignment="1">
      <alignment shrinkToFit="1"/>
    </xf>
    <xf numFmtId="38" fontId="4" fillId="0" borderId="155" xfId="49" applyFont="1" applyFill="1" applyBorder="1" applyAlignment="1">
      <alignment/>
    </xf>
    <xf numFmtId="38" fontId="4" fillId="0" borderId="156" xfId="49" applyFont="1" applyFill="1" applyBorder="1" applyAlignment="1">
      <alignment/>
    </xf>
    <xf numFmtId="176" fontId="8" fillId="0" borderId="310" xfId="0" applyNumberFormat="1" applyFont="1" applyFill="1" applyBorder="1" applyAlignment="1" applyProtection="1">
      <alignment horizontal="right" vertical="center"/>
      <protection/>
    </xf>
    <xf numFmtId="176" fontId="8" fillId="0" borderId="20" xfId="0" applyNumberFormat="1" applyFont="1" applyFill="1" applyBorder="1" applyAlignment="1" applyProtection="1">
      <alignment horizontal="right" vertical="center"/>
      <protection/>
    </xf>
    <xf numFmtId="207" fontId="8" fillId="37" borderId="156" xfId="0" applyNumberFormat="1" applyFont="1" applyFill="1" applyBorder="1" applyAlignment="1">
      <alignment horizontal="center" vertical="center" shrinkToFit="1"/>
    </xf>
    <xf numFmtId="38" fontId="8" fillId="0" borderId="310" xfId="49" applyFont="1" applyFill="1" applyBorder="1" applyAlignment="1" applyProtection="1">
      <alignment horizontal="right" vertical="center"/>
      <protection/>
    </xf>
    <xf numFmtId="38" fontId="8" fillId="0" borderId="20" xfId="49" applyFont="1" applyFill="1" applyBorder="1" applyAlignment="1" applyProtection="1">
      <alignment horizontal="right" vertical="center"/>
      <protection/>
    </xf>
    <xf numFmtId="180" fontId="8" fillId="37" borderId="156" xfId="0" applyNumberFormat="1" applyFont="1" applyFill="1" applyBorder="1" applyAlignment="1">
      <alignment vertical="center" shrinkToFit="1"/>
    </xf>
    <xf numFmtId="193" fontId="8" fillId="0" borderId="20" xfId="49" applyNumberFormat="1" applyFont="1" applyFill="1" applyBorder="1" applyAlignment="1">
      <alignment vertical="center"/>
    </xf>
    <xf numFmtId="193" fontId="8" fillId="0" borderId="219" xfId="49" applyNumberFormat="1" applyFont="1" applyFill="1" applyBorder="1" applyAlignment="1">
      <alignment vertical="center"/>
    </xf>
    <xf numFmtId="193" fontId="8" fillId="0" borderId="16" xfId="49" applyNumberFormat="1" applyFont="1" applyFill="1" applyBorder="1" applyAlignment="1">
      <alignment vertical="center"/>
    </xf>
    <xf numFmtId="193" fontId="8" fillId="0" borderId="24" xfId="49" applyNumberFormat="1" applyFont="1" applyFill="1" applyBorder="1" applyAlignment="1">
      <alignment vertical="center"/>
    </xf>
    <xf numFmtId="193" fontId="8" fillId="0" borderId="156" xfId="49" applyNumberFormat="1" applyFont="1" applyFill="1" applyBorder="1" applyAlignment="1">
      <alignment vertical="center"/>
    </xf>
    <xf numFmtId="176" fontId="9" fillId="0" borderId="50" xfId="0" applyNumberFormat="1" applyFont="1" applyFill="1" applyBorder="1" applyAlignment="1">
      <alignment vertical="center"/>
    </xf>
    <xf numFmtId="177" fontId="9" fillId="0" borderId="149" xfId="0" applyNumberFormat="1" applyFont="1" applyFill="1" applyBorder="1" applyAlignment="1">
      <alignment horizontal="center" vertical="center"/>
    </xf>
    <xf numFmtId="176" fontId="9" fillId="0" borderId="28" xfId="0" applyNumberFormat="1" applyFont="1" applyFill="1" applyBorder="1" applyAlignment="1">
      <alignment vertical="center"/>
    </xf>
    <xf numFmtId="177" fontId="9" fillId="0" borderId="224" xfId="0" applyNumberFormat="1" applyFont="1" applyFill="1" applyBorder="1" applyAlignment="1">
      <alignment horizontal="center" vertical="center"/>
    </xf>
    <xf numFmtId="193" fontId="6" fillId="0" borderId="101" xfId="0" applyNumberFormat="1" applyFont="1" applyFill="1" applyBorder="1" applyAlignment="1">
      <alignment vertical="center"/>
    </xf>
    <xf numFmtId="193" fontId="6" fillId="0" borderId="144" xfId="0" applyNumberFormat="1" applyFont="1" applyFill="1" applyBorder="1" applyAlignment="1">
      <alignment vertical="center"/>
    </xf>
    <xf numFmtId="193" fontId="13" fillId="0" borderId="310" xfId="0" applyNumberFormat="1" applyFont="1" applyFill="1" applyBorder="1" applyAlignment="1">
      <alignment vertical="center"/>
    </xf>
    <xf numFmtId="193" fontId="6" fillId="0" borderId="310" xfId="0" applyNumberFormat="1" applyFont="1" applyFill="1" applyBorder="1" applyAlignment="1">
      <alignment vertical="center"/>
    </xf>
    <xf numFmtId="0" fontId="8" fillId="40" borderId="166" xfId="0" applyFont="1" applyFill="1" applyBorder="1" applyAlignment="1">
      <alignment horizontal="center" vertical="center" shrinkToFit="1"/>
    </xf>
    <xf numFmtId="193" fontId="8" fillId="40" borderId="87" xfId="0" applyNumberFormat="1" applyFont="1" applyFill="1" applyBorder="1" applyAlignment="1">
      <alignment horizontal="right" vertical="center" shrinkToFit="1"/>
    </xf>
    <xf numFmtId="193" fontId="8" fillId="40" borderId="150" xfId="0" applyNumberFormat="1" applyFont="1" applyFill="1" applyBorder="1" applyAlignment="1">
      <alignment horizontal="right" vertical="center" shrinkToFit="1"/>
    </xf>
    <xf numFmtId="193" fontId="8" fillId="0" borderId="310" xfId="0" applyNumberFormat="1" applyFont="1" applyFill="1" applyBorder="1" applyAlignment="1">
      <alignment vertical="center"/>
    </xf>
    <xf numFmtId="37" fontId="4" fillId="35" borderId="48" xfId="49" applyNumberFormat="1" applyFont="1" applyFill="1" applyBorder="1" applyAlignment="1">
      <alignment horizontal="right" shrinkToFit="1"/>
    </xf>
    <xf numFmtId="3" fontId="4" fillId="35" borderId="120" xfId="49" applyNumberFormat="1" applyFont="1" applyFill="1" applyBorder="1" applyAlignment="1">
      <alignment horizontal="right" shrinkToFit="1"/>
    </xf>
    <xf numFmtId="3" fontId="4" fillId="35" borderId="118" xfId="49" applyNumberFormat="1" applyFont="1" applyFill="1" applyBorder="1" applyAlignment="1">
      <alignment horizontal="right" shrinkToFit="1"/>
    </xf>
    <xf numFmtId="193" fontId="4" fillId="35" borderId="312" xfId="49" applyNumberFormat="1" applyFont="1" applyFill="1" applyBorder="1" applyAlignment="1">
      <alignment shrinkToFit="1"/>
    </xf>
    <xf numFmtId="38" fontId="4" fillId="35" borderId="117" xfId="49" applyNumberFormat="1" applyFont="1" applyFill="1" applyBorder="1" applyAlignment="1">
      <alignment horizontal="right" shrinkToFit="1"/>
    </xf>
    <xf numFmtId="0" fontId="0" fillId="0" borderId="249" xfId="0" applyFont="1" applyBorder="1" applyAlignment="1">
      <alignment/>
    </xf>
    <xf numFmtId="37" fontId="4" fillId="0" borderId="313" xfId="49" applyNumberFormat="1" applyFont="1" applyFill="1" applyBorder="1" applyAlignment="1">
      <alignment horizontal="right" shrinkToFit="1"/>
    </xf>
    <xf numFmtId="3" fontId="4" fillId="0" borderId="142" xfId="49" applyNumberFormat="1" applyFont="1" applyFill="1" applyBorder="1" applyAlignment="1">
      <alignment horizontal="right" shrinkToFit="1"/>
    </xf>
    <xf numFmtId="3" fontId="4" fillId="0" borderId="143" xfId="49" applyNumberFormat="1" applyFont="1" applyFill="1" applyBorder="1" applyAlignment="1">
      <alignment horizontal="right" shrinkToFit="1"/>
    </xf>
    <xf numFmtId="193" fontId="4" fillId="35" borderId="218" xfId="49" applyNumberFormat="1" applyFont="1" applyFill="1" applyBorder="1" applyAlignment="1">
      <alignment horizontal="right" shrinkToFit="1"/>
    </xf>
    <xf numFmtId="3" fontId="4" fillId="35" borderId="227" xfId="49" applyNumberFormat="1" applyFont="1" applyFill="1" applyBorder="1" applyAlignment="1">
      <alignment horizontal="right" shrinkToFit="1"/>
    </xf>
    <xf numFmtId="3" fontId="4" fillId="35" borderId="224" xfId="49" applyNumberFormat="1" applyFont="1" applyFill="1" applyBorder="1" applyAlignment="1">
      <alignment horizontal="right" shrinkToFit="1"/>
    </xf>
    <xf numFmtId="3" fontId="4" fillId="0" borderId="142" xfId="0" applyNumberFormat="1" applyFont="1" applyFill="1" applyBorder="1" applyAlignment="1">
      <alignment horizontal="right" shrinkToFit="1"/>
    </xf>
    <xf numFmtId="3" fontId="4" fillId="0" borderId="143" xfId="0" applyNumberFormat="1" applyFont="1" applyFill="1" applyBorder="1" applyAlignment="1">
      <alignment horizontal="right" shrinkToFit="1"/>
    </xf>
    <xf numFmtId="0" fontId="34" fillId="0" borderId="0" xfId="0" applyFont="1" applyFill="1" applyBorder="1" applyAlignment="1">
      <alignment vertical="center"/>
    </xf>
    <xf numFmtId="193" fontId="4" fillId="35" borderId="309" xfId="49" applyNumberFormat="1" applyFont="1" applyFill="1" applyBorder="1" applyAlignment="1">
      <alignment shrinkToFit="1"/>
    </xf>
    <xf numFmtId="193" fontId="4" fillId="35" borderId="56" xfId="49" applyNumberFormat="1" applyFont="1" applyFill="1" applyBorder="1" applyAlignment="1">
      <alignment shrinkToFit="1"/>
    </xf>
    <xf numFmtId="193" fontId="4" fillId="35" borderId="59" xfId="49" applyNumberFormat="1" applyFont="1" applyFill="1" applyBorder="1" applyAlignment="1">
      <alignment shrinkToFit="1"/>
    </xf>
    <xf numFmtId="193" fontId="4" fillId="35" borderId="62" xfId="49" applyNumberFormat="1" applyFont="1" applyFill="1" applyBorder="1" applyAlignment="1">
      <alignment shrinkToFit="1"/>
    </xf>
    <xf numFmtId="193" fontId="4" fillId="35" borderId="183" xfId="49" applyNumberFormat="1" applyFont="1" applyFill="1" applyBorder="1" applyAlignment="1">
      <alignment shrinkToFit="1"/>
    </xf>
    <xf numFmtId="193" fontId="4" fillId="35" borderId="74" xfId="49" applyNumberFormat="1" applyFont="1" applyFill="1" applyBorder="1" applyAlignment="1">
      <alignment shrinkToFit="1"/>
    </xf>
    <xf numFmtId="193" fontId="4" fillId="35" borderId="194" xfId="49" applyNumberFormat="1" applyFont="1" applyFill="1" applyBorder="1" applyAlignment="1">
      <alignment shrinkToFit="1"/>
    </xf>
    <xf numFmtId="193" fontId="4" fillId="0" borderId="26" xfId="49" applyNumberFormat="1" applyFont="1" applyFill="1" applyBorder="1" applyAlignment="1">
      <alignment shrinkToFit="1"/>
    </xf>
    <xf numFmtId="193" fontId="4" fillId="35" borderId="28" xfId="49" applyNumberFormat="1" applyFont="1" applyFill="1" applyBorder="1" applyAlignment="1">
      <alignment shrinkToFit="1"/>
    </xf>
    <xf numFmtId="179" fontId="5" fillId="0" borderId="11" xfId="0" applyNumberFormat="1" applyFont="1" applyFill="1" applyBorder="1" applyAlignment="1">
      <alignment vertical="center" shrinkToFit="1"/>
    </xf>
    <xf numFmtId="179" fontId="5" fillId="0" borderId="34" xfId="0" applyNumberFormat="1" applyFont="1" applyFill="1" applyBorder="1" applyAlignment="1">
      <alignment vertical="center" shrinkToFit="1"/>
    </xf>
    <xf numFmtId="179" fontId="5" fillId="0" borderId="236" xfId="0" applyNumberFormat="1" applyFont="1" applyFill="1" applyBorder="1" applyAlignment="1">
      <alignment vertical="center" shrinkToFit="1"/>
    </xf>
    <xf numFmtId="193" fontId="5" fillId="0" borderId="11" xfId="49" applyNumberFormat="1" applyFont="1" applyFill="1" applyBorder="1" applyAlignment="1">
      <alignment vertical="center" shrinkToFit="1"/>
    </xf>
    <xf numFmtId="179" fontId="5" fillId="0" borderId="15" xfId="0" applyNumberFormat="1" applyFont="1" applyFill="1" applyBorder="1" applyAlignment="1">
      <alignment vertical="center" shrinkToFit="1"/>
    </xf>
    <xf numFmtId="179" fontId="5" fillId="0" borderId="35" xfId="0" applyNumberFormat="1" applyFont="1" applyFill="1" applyBorder="1" applyAlignment="1">
      <alignment vertical="center" shrinkToFit="1"/>
    </xf>
    <xf numFmtId="179" fontId="5" fillId="0" borderId="228" xfId="0" applyNumberFormat="1" applyFont="1" applyFill="1" applyBorder="1" applyAlignment="1">
      <alignment vertical="center" shrinkToFit="1"/>
    </xf>
    <xf numFmtId="179" fontId="5" fillId="0" borderId="88" xfId="0" applyNumberFormat="1" applyFont="1" applyFill="1" applyBorder="1" applyAlignment="1">
      <alignment vertical="center" shrinkToFit="1"/>
    </xf>
    <xf numFmtId="179" fontId="5" fillId="0" borderId="29" xfId="0" applyNumberFormat="1" applyFont="1" applyFill="1" applyBorder="1" applyAlignment="1">
      <alignment vertical="center" shrinkToFit="1"/>
    </xf>
    <xf numFmtId="179" fontId="5" fillId="0" borderId="149" xfId="0" applyNumberFormat="1" applyFont="1" applyFill="1" applyBorder="1" applyAlignment="1">
      <alignment vertical="center" shrinkToFit="1"/>
    </xf>
    <xf numFmtId="179" fontId="5" fillId="0" borderId="219" xfId="0" applyNumberFormat="1" applyFont="1" applyFill="1" applyBorder="1" applyAlignment="1">
      <alignment vertical="center" shrinkToFit="1"/>
    </xf>
    <xf numFmtId="179" fontId="5" fillId="0" borderId="156" xfId="0" applyNumberFormat="1" applyFont="1" applyFill="1" applyBorder="1" applyAlignment="1">
      <alignment vertical="center" shrinkToFit="1"/>
    </xf>
    <xf numFmtId="0" fontId="8" fillId="37" borderId="78" xfId="49" applyNumberFormat="1" applyFont="1" applyFill="1" applyBorder="1" applyAlignment="1">
      <alignment vertical="center"/>
    </xf>
    <xf numFmtId="193" fontId="8" fillId="0" borderId="18" xfId="0" applyNumberFormat="1" applyFont="1" applyBorder="1" applyAlignment="1">
      <alignment horizontal="center" vertical="center" shrinkToFit="1"/>
    </xf>
    <xf numFmtId="179" fontId="8" fillId="0" borderId="11" xfId="0" applyNumberFormat="1" applyFont="1" applyBorder="1" applyAlignment="1">
      <alignment horizontal="center" vertical="center" shrinkToFit="1"/>
    </xf>
    <xf numFmtId="193" fontId="8" fillId="0" borderId="11" xfId="0" applyNumberFormat="1" applyFont="1" applyBorder="1" applyAlignment="1">
      <alignment horizontal="center" vertical="center" shrinkToFit="1"/>
    </xf>
    <xf numFmtId="179" fontId="8" fillId="0" borderId="22" xfId="0" applyNumberFormat="1" applyFont="1" applyBorder="1" applyAlignment="1">
      <alignment horizontal="center" vertical="center" shrinkToFit="1"/>
    </xf>
    <xf numFmtId="193" fontId="8" fillId="0" borderId="307" xfId="0" applyNumberFormat="1" applyFont="1" applyBorder="1" applyAlignment="1">
      <alignment horizontal="center" vertical="center" shrinkToFit="1"/>
    </xf>
    <xf numFmtId="179" fontId="8" fillId="0" borderId="34" xfId="0" applyNumberFormat="1" applyFont="1" applyBorder="1" applyAlignment="1">
      <alignment horizontal="center" vertical="center" shrinkToFit="1"/>
    </xf>
    <xf numFmtId="3" fontId="6" fillId="0" borderId="17" xfId="0" applyNumberFormat="1" applyFont="1" applyBorder="1" applyAlignment="1">
      <alignment horizontal="center" vertical="center"/>
    </xf>
    <xf numFmtId="211" fontId="6" fillId="0" borderId="30" xfId="0" applyNumberFormat="1" applyFont="1" applyBorder="1" applyAlignment="1" quotePrefix="1">
      <alignment horizontal="center" vertical="center"/>
    </xf>
    <xf numFmtId="214" fontId="6" fillId="0" borderId="53" xfId="0" applyNumberFormat="1" applyFont="1" applyBorder="1" applyAlignment="1" quotePrefix="1">
      <alignment horizontal="center" vertical="center"/>
    </xf>
    <xf numFmtId="176" fontId="5" fillId="0" borderId="42" xfId="0" applyNumberFormat="1" applyFont="1" applyFill="1" applyBorder="1" applyAlignment="1">
      <alignment vertical="center"/>
    </xf>
    <xf numFmtId="177" fontId="5" fillId="0" borderId="33" xfId="0" applyNumberFormat="1" applyFont="1" applyFill="1" applyBorder="1" applyAlignment="1">
      <alignment horizontal="center" vertical="center"/>
    </xf>
    <xf numFmtId="176" fontId="5" fillId="0" borderId="26" xfId="0" applyNumberFormat="1" applyFont="1" applyFill="1" applyBorder="1" applyAlignment="1">
      <alignment vertical="center"/>
    </xf>
    <xf numFmtId="177" fontId="5" fillId="0" borderId="41" xfId="0" applyNumberFormat="1" applyFont="1" applyFill="1" applyBorder="1" applyAlignment="1">
      <alignment horizontal="center" vertical="center"/>
    </xf>
    <xf numFmtId="38" fontId="15" fillId="34" borderId="83" xfId="49" applyFont="1" applyFill="1" applyBorder="1" applyAlignment="1" applyProtection="1">
      <alignment vertical="center"/>
      <protection/>
    </xf>
    <xf numFmtId="38" fontId="15" fillId="34" borderId="29" xfId="49" applyFont="1" applyFill="1" applyBorder="1" applyAlignment="1" applyProtection="1">
      <alignment vertical="center"/>
      <protection/>
    </xf>
    <xf numFmtId="38" fontId="15" fillId="34" borderId="314" xfId="49" applyFont="1" applyFill="1" applyBorder="1" applyAlignment="1" applyProtection="1">
      <alignment vertical="center"/>
      <protection/>
    </xf>
    <xf numFmtId="182" fontId="15" fillId="34" borderId="160" xfId="0" applyNumberFormat="1" applyFont="1" applyFill="1" applyBorder="1" applyAlignment="1">
      <alignment horizontal="right" vertical="center" shrinkToFit="1"/>
    </xf>
    <xf numFmtId="38" fontId="15" fillId="34" borderId="178" xfId="49" applyFont="1" applyFill="1" applyBorder="1" applyAlignment="1" applyProtection="1">
      <alignment horizontal="right" vertical="center"/>
      <protection locked="0"/>
    </xf>
    <xf numFmtId="182" fontId="15" fillId="34" borderId="67" xfId="0" applyNumberFormat="1" applyFont="1" applyFill="1" applyBorder="1" applyAlignment="1">
      <alignment horizontal="right" vertical="center" shrinkToFit="1"/>
    </xf>
    <xf numFmtId="38" fontId="15" fillId="34" borderId="67" xfId="49" applyFont="1" applyFill="1" applyBorder="1" applyAlignment="1" applyProtection="1">
      <alignment horizontal="right" vertical="center"/>
      <protection locked="0"/>
    </xf>
    <xf numFmtId="176" fontId="8" fillId="0" borderId="70" xfId="0" applyNumberFormat="1" applyFont="1" applyFill="1" applyBorder="1" applyAlignment="1" applyProtection="1">
      <alignment vertical="center"/>
      <protection/>
    </xf>
    <xf numFmtId="38" fontId="8" fillId="36" borderId="11" xfId="49" applyFont="1" applyFill="1" applyBorder="1" applyAlignment="1" applyProtection="1">
      <alignment vertical="center"/>
      <protection/>
    </xf>
    <xf numFmtId="182" fontId="8" fillId="37" borderId="236" xfId="0" applyNumberFormat="1" applyFont="1" applyFill="1" applyBorder="1" applyAlignment="1">
      <alignment horizontal="right" vertical="center" shrinkToFit="1"/>
    </xf>
    <xf numFmtId="176" fontId="8" fillId="0" borderId="74" xfId="0" applyNumberFormat="1" applyFont="1" applyFill="1" applyBorder="1" applyAlignment="1" applyProtection="1">
      <alignment vertical="center"/>
      <protection/>
    </xf>
    <xf numFmtId="38" fontId="8" fillId="36" borderId="29" xfId="49" applyFont="1" applyFill="1" applyBorder="1" applyAlignment="1" applyProtection="1">
      <alignment vertical="center"/>
      <protection/>
    </xf>
    <xf numFmtId="182" fontId="8" fillId="37" borderId="80" xfId="0" applyNumberFormat="1" applyFont="1" applyFill="1" applyBorder="1" applyAlignment="1">
      <alignment horizontal="right" vertical="center" shrinkToFit="1"/>
    </xf>
    <xf numFmtId="38" fontId="8" fillId="0" borderId="74" xfId="49" applyFont="1" applyFill="1" applyBorder="1" applyAlignment="1" applyProtection="1">
      <alignment horizontal="right" vertical="center"/>
      <protection locked="0"/>
    </xf>
    <xf numFmtId="182" fontId="8" fillId="33" borderId="15" xfId="0" applyNumberFormat="1" applyFont="1" applyFill="1" applyBorder="1" applyAlignment="1">
      <alignment horizontal="right" vertical="center" shrinkToFit="1"/>
    </xf>
    <xf numFmtId="38" fontId="8" fillId="0" borderId="15" xfId="49" applyFont="1" applyFill="1" applyBorder="1" applyAlignment="1" applyProtection="1">
      <alignment horizontal="right" vertical="center"/>
      <protection locked="0"/>
    </xf>
    <xf numFmtId="182" fontId="8" fillId="37" borderId="15" xfId="0" applyNumberFormat="1" applyFont="1" applyFill="1" applyBorder="1" applyAlignment="1">
      <alignment horizontal="right" vertical="center" shrinkToFit="1"/>
    </xf>
    <xf numFmtId="182" fontId="8" fillId="37" borderId="78" xfId="0" applyNumberFormat="1" applyFont="1" applyFill="1" applyBorder="1" applyAlignment="1">
      <alignment horizontal="right" vertical="center" shrinkToFit="1"/>
    </xf>
    <xf numFmtId="38" fontId="8" fillId="36" borderId="15" xfId="49" applyFont="1" applyFill="1" applyBorder="1" applyAlignment="1" applyProtection="1">
      <alignment vertical="center"/>
      <protection/>
    </xf>
    <xf numFmtId="182" fontId="8" fillId="37" borderId="165" xfId="0" applyNumberFormat="1" applyFont="1" applyFill="1" applyBorder="1" applyAlignment="1">
      <alignment horizontal="right" vertical="center" shrinkToFit="1"/>
    </xf>
    <xf numFmtId="176" fontId="8" fillId="0" borderId="11" xfId="0" applyNumberFormat="1" applyFont="1" applyFill="1" applyBorder="1" applyAlignment="1" applyProtection="1">
      <alignment vertical="center" wrapText="1"/>
      <protection/>
    </xf>
    <xf numFmtId="38" fontId="73" fillId="0" borderId="70" xfId="49" applyFont="1" applyFill="1" applyBorder="1" applyAlignment="1" applyProtection="1">
      <alignment horizontal="right" vertical="center"/>
      <protection locked="0"/>
    </xf>
    <xf numFmtId="38" fontId="73" fillId="0" borderId="11" xfId="49" applyFont="1" applyFill="1" applyBorder="1" applyAlignment="1" applyProtection="1">
      <alignment horizontal="right" vertical="center"/>
      <protection locked="0"/>
    </xf>
    <xf numFmtId="0" fontId="36" fillId="0" borderId="0" xfId="62">
      <alignment vertical="center"/>
      <protection/>
    </xf>
    <xf numFmtId="0" fontId="37" fillId="0" borderId="0" xfId="62" applyFont="1" applyAlignment="1">
      <alignment horizontal="center" vertical="center" wrapText="1"/>
      <protection/>
    </xf>
    <xf numFmtId="0" fontId="37" fillId="0" borderId="0" xfId="62" applyFont="1" applyAlignment="1">
      <alignment horizontal="center" vertical="center"/>
      <protection/>
    </xf>
    <xf numFmtId="0" fontId="37" fillId="0" borderId="0" xfId="62" applyFont="1" applyAlignment="1">
      <alignment horizontal="left" vertical="center" wrapText="1"/>
      <protection/>
    </xf>
    <xf numFmtId="0" fontId="37" fillId="0" borderId="0" xfId="62" applyFont="1" applyAlignment="1">
      <alignment horizontal="left" vertical="center"/>
      <protection/>
    </xf>
    <xf numFmtId="40" fontId="5" fillId="0" borderId="228" xfId="49" applyNumberFormat="1" applyFont="1" applyFill="1" applyBorder="1" applyAlignment="1">
      <alignment horizontal="center" vertical="center"/>
    </xf>
    <xf numFmtId="40" fontId="5" fillId="0" borderId="86" xfId="49" applyNumberFormat="1" applyFont="1" applyFill="1" applyBorder="1" applyAlignment="1">
      <alignment horizontal="center" vertical="center"/>
    </xf>
    <xf numFmtId="40" fontId="5" fillId="0" borderId="10" xfId="49" applyNumberFormat="1" applyFont="1" applyFill="1" applyBorder="1" applyAlignment="1">
      <alignment horizontal="center" vertical="center"/>
    </xf>
    <xf numFmtId="40" fontId="5" fillId="0" borderId="315" xfId="49" applyNumberFormat="1" applyFont="1" applyFill="1" applyBorder="1" applyAlignment="1">
      <alignment horizontal="center" vertical="center"/>
    </xf>
    <xf numFmtId="40" fontId="5" fillId="0" borderId="181" xfId="49" applyNumberFormat="1" applyFont="1" applyFill="1" applyBorder="1" applyAlignment="1">
      <alignment horizontal="center" vertical="center"/>
    </xf>
    <xf numFmtId="40" fontId="5" fillId="0" borderId="41" xfId="49" applyNumberFormat="1" applyFont="1" applyFill="1" applyBorder="1" applyAlignment="1">
      <alignment horizontal="center" vertical="center"/>
    </xf>
    <xf numFmtId="40" fontId="6" fillId="0" borderId="0" xfId="49" applyNumberFormat="1" applyFont="1" applyFill="1" applyAlignment="1">
      <alignment horizontal="left" vertical="center" indent="1"/>
    </xf>
    <xf numFmtId="40" fontId="8" fillId="0" borderId="96" xfId="49" applyNumberFormat="1" applyFont="1" applyFill="1" applyBorder="1" applyAlignment="1">
      <alignment horizontal="right" vertical="center"/>
    </xf>
    <xf numFmtId="40" fontId="5" fillId="0" borderId="316" xfId="49" applyNumberFormat="1" applyFont="1" applyFill="1" applyBorder="1" applyAlignment="1">
      <alignment vertical="justify" wrapText="1"/>
    </xf>
    <xf numFmtId="40" fontId="5" fillId="0" borderId="317" xfId="49" applyNumberFormat="1" applyFont="1" applyFill="1" applyBorder="1" applyAlignment="1">
      <alignment vertical="justify"/>
    </xf>
    <xf numFmtId="40" fontId="5" fillId="0" borderId="318" xfId="49" applyNumberFormat="1" applyFont="1" applyFill="1" applyBorder="1" applyAlignment="1">
      <alignment vertical="justify"/>
    </xf>
    <xf numFmtId="40" fontId="5" fillId="0" borderId="71" xfId="49" applyNumberFormat="1" applyFont="1" applyFill="1" applyBorder="1" applyAlignment="1">
      <alignment horizontal="distributed" vertical="center"/>
    </xf>
    <xf numFmtId="40" fontId="5" fillId="0" borderId="42" xfId="49" applyNumberFormat="1" applyFont="1" applyFill="1" applyBorder="1" applyAlignment="1">
      <alignment horizontal="distributed" vertical="center"/>
    </xf>
    <xf numFmtId="40" fontId="10" fillId="0" borderId="0" xfId="49" applyNumberFormat="1" applyFont="1" applyFill="1" applyAlignment="1">
      <alignment horizontal="left" vertical="center"/>
    </xf>
    <xf numFmtId="40" fontId="5" fillId="0" borderId="93" xfId="49" applyNumberFormat="1" applyFont="1" applyFill="1" applyBorder="1" applyAlignment="1">
      <alignment horizontal="center" vertical="center"/>
    </xf>
    <xf numFmtId="40" fontId="5" fillId="0" borderId="94" xfId="49" applyNumberFormat="1" applyFont="1" applyFill="1" applyBorder="1" applyAlignment="1">
      <alignment horizontal="center" vertical="center"/>
    </xf>
    <xf numFmtId="40" fontId="5" fillId="0" borderId="17" xfId="49" applyNumberFormat="1" applyFont="1" applyFill="1" applyBorder="1" applyAlignment="1">
      <alignment horizontal="center" vertical="center"/>
    </xf>
    <xf numFmtId="40" fontId="5" fillId="0" borderId="271" xfId="49" applyNumberFormat="1" applyFont="1" applyFill="1" applyBorder="1" applyAlignment="1">
      <alignment horizontal="center" vertical="center" wrapText="1"/>
    </xf>
    <xf numFmtId="40" fontId="5" fillId="0" borderId="54" xfId="49" applyNumberFormat="1" applyFont="1" applyFill="1" applyBorder="1" applyAlignment="1">
      <alignment horizontal="center" vertical="center" wrapText="1"/>
    </xf>
    <xf numFmtId="40" fontId="5" fillId="0" borderId="81" xfId="49" applyNumberFormat="1" applyFont="1" applyFill="1" applyBorder="1" applyAlignment="1">
      <alignment horizontal="center" vertical="center" wrapText="1"/>
    </xf>
    <xf numFmtId="40" fontId="5" fillId="0" borderId="150" xfId="49" applyNumberFormat="1" applyFont="1" applyFill="1" applyBorder="1" applyAlignment="1">
      <alignment horizontal="center" vertical="center"/>
    </xf>
    <xf numFmtId="40" fontId="5" fillId="0" borderId="65" xfId="49" applyNumberFormat="1" applyFont="1" applyFill="1" applyBorder="1" applyAlignment="1">
      <alignment horizontal="center" vertical="center"/>
    </xf>
    <xf numFmtId="40" fontId="5" fillId="0" borderId="228" xfId="49" applyNumberFormat="1" applyFont="1" applyFill="1" applyBorder="1" applyAlignment="1">
      <alignment horizontal="center" vertical="center" wrapText="1"/>
    </xf>
    <xf numFmtId="40" fontId="5" fillId="0" borderId="150" xfId="49" applyNumberFormat="1" applyFont="1" applyFill="1" applyBorder="1" applyAlignment="1">
      <alignment horizontal="center" vertical="center" wrapText="1"/>
    </xf>
    <xf numFmtId="40" fontId="5" fillId="0" borderId="10" xfId="49" applyNumberFormat="1" applyFont="1" applyFill="1" applyBorder="1" applyAlignment="1">
      <alignment horizontal="center" vertical="center" wrapText="1"/>
    </xf>
    <xf numFmtId="40" fontId="5" fillId="0" borderId="65" xfId="49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indent="1"/>
    </xf>
    <xf numFmtId="40" fontId="8" fillId="0" borderId="0" xfId="49" applyNumberFormat="1" applyFont="1" applyFill="1" applyBorder="1" applyAlignment="1">
      <alignment horizontal="right" vertical="center"/>
    </xf>
    <xf numFmtId="193" fontId="8" fillId="0" borderId="272" xfId="49" applyNumberFormat="1" applyFont="1" applyFill="1" applyBorder="1" applyAlignment="1">
      <alignment horizontal="center" vertical="center" wrapText="1"/>
    </xf>
    <xf numFmtId="193" fontId="8" fillId="0" borderId="54" xfId="49" applyNumberFormat="1" applyFont="1" applyFill="1" applyBorder="1" applyAlignment="1">
      <alignment horizontal="center" vertical="center" wrapText="1"/>
    </xf>
    <xf numFmtId="193" fontId="8" fillId="0" borderId="319" xfId="49" applyNumberFormat="1" applyFont="1" applyFill="1" applyBorder="1" applyAlignment="1">
      <alignment horizontal="center" vertical="center" wrapText="1"/>
    </xf>
    <xf numFmtId="0" fontId="8" fillId="0" borderId="320" xfId="0" applyFont="1" applyBorder="1" applyAlignment="1">
      <alignment horizontal="center" vertical="center" textRotation="255"/>
    </xf>
    <xf numFmtId="0" fontId="8" fillId="0" borderId="84" xfId="0" applyFont="1" applyBorder="1" applyAlignment="1">
      <alignment horizontal="center" vertical="center" textRotation="255"/>
    </xf>
    <xf numFmtId="0" fontId="8" fillId="0" borderId="321" xfId="0" applyFont="1" applyBorder="1" applyAlignment="1">
      <alignment horizontal="center" vertical="center" textRotation="255"/>
    </xf>
    <xf numFmtId="40" fontId="8" fillId="0" borderId="93" xfId="49" applyNumberFormat="1" applyFont="1" applyFill="1" applyBorder="1" applyAlignment="1">
      <alignment horizontal="center" vertical="center"/>
    </xf>
    <xf numFmtId="40" fontId="8" fillId="0" borderId="94" xfId="49" applyNumberFormat="1" applyFont="1" applyFill="1" applyBorder="1" applyAlignment="1">
      <alignment horizontal="center" vertical="center"/>
    </xf>
    <xf numFmtId="40" fontId="8" fillId="0" borderId="17" xfId="49" applyNumberFormat="1" applyFont="1" applyFill="1" applyBorder="1" applyAlignment="1">
      <alignment horizontal="center" vertical="center"/>
    </xf>
    <xf numFmtId="40" fontId="8" fillId="0" borderId="41" xfId="49" applyNumberFormat="1" applyFont="1" applyFill="1" applyBorder="1" applyAlignment="1">
      <alignment horizontal="center" vertical="center"/>
    </xf>
    <xf numFmtId="40" fontId="8" fillId="0" borderId="228" xfId="49" applyNumberFormat="1" applyFont="1" applyFill="1" applyBorder="1" applyAlignment="1">
      <alignment horizontal="center" vertical="center"/>
    </xf>
    <xf numFmtId="40" fontId="8" fillId="0" borderId="181" xfId="49" applyNumberFormat="1" applyFont="1" applyFill="1" applyBorder="1" applyAlignment="1">
      <alignment horizontal="center" vertical="center"/>
    </xf>
    <xf numFmtId="40" fontId="8" fillId="0" borderId="51" xfId="49" applyNumberFormat="1" applyFont="1" applyFill="1" applyBorder="1" applyAlignment="1">
      <alignment horizontal="center" vertical="center"/>
    </xf>
    <xf numFmtId="40" fontId="8" fillId="0" borderId="40" xfId="49" applyNumberFormat="1" applyFont="1" applyFill="1" applyBorder="1" applyAlignment="1">
      <alignment horizontal="center" vertical="center"/>
    </xf>
    <xf numFmtId="40" fontId="8" fillId="0" borderId="86" xfId="49" applyNumberFormat="1" applyFont="1" applyFill="1" applyBorder="1" applyAlignment="1">
      <alignment horizontal="center" vertical="center"/>
    </xf>
    <xf numFmtId="40" fontId="8" fillId="0" borderId="150" xfId="49" applyNumberFormat="1" applyFont="1" applyFill="1" applyBorder="1" applyAlignment="1">
      <alignment horizontal="center" vertical="center"/>
    </xf>
    <xf numFmtId="40" fontId="8" fillId="0" borderId="0" xfId="49" applyNumberFormat="1" applyFont="1" applyFill="1" applyBorder="1" applyAlignment="1">
      <alignment horizontal="center" vertical="center"/>
    </xf>
    <xf numFmtId="40" fontId="8" fillId="0" borderId="61" xfId="49" applyNumberFormat="1" applyFont="1" applyFill="1" applyBorder="1" applyAlignment="1">
      <alignment horizontal="center" vertical="center"/>
    </xf>
    <xf numFmtId="40" fontId="8" fillId="0" borderId="228" xfId="49" applyNumberFormat="1" applyFont="1" applyFill="1" applyBorder="1" applyAlignment="1">
      <alignment horizontal="center" vertical="center" wrapText="1"/>
    </xf>
    <xf numFmtId="40" fontId="8" fillId="0" borderId="150" xfId="49" applyNumberFormat="1" applyFont="1" applyFill="1" applyBorder="1" applyAlignment="1">
      <alignment horizontal="center" vertical="center" wrapText="1"/>
    </xf>
    <xf numFmtId="40" fontId="8" fillId="0" borderId="51" xfId="49" applyNumberFormat="1" applyFont="1" applyFill="1" applyBorder="1" applyAlignment="1">
      <alignment horizontal="center" vertical="center" wrapText="1"/>
    </xf>
    <xf numFmtId="40" fontId="8" fillId="0" borderId="61" xfId="49" applyNumberFormat="1" applyFont="1" applyFill="1" applyBorder="1" applyAlignment="1">
      <alignment horizontal="center" vertical="center" wrapText="1"/>
    </xf>
    <xf numFmtId="0" fontId="8" fillId="0" borderId="322" xfId="0" applyFont="1" applyBorder="1" applyAlignment="1">
      <alignment horizontal="center" vertical="center" textRotation="255" shrinkToFit="1"/>
    </xf>
    <xf numFmtId="0" fontId="8" fillId="0" borderId="241" xfId="0" applyFont="1" applyBorder="1" applyAlignment="1">
      <alignment horizontal="center" vertical="center" textRotation="255" shrinkToFit="1"/>
    </xf>
    <xf numFmtId="0" fontId="8" fillId="0" borderId="312" xfId="0" applyFont="1" applyBorder="1" applyAlignment="1">
      <alignment horizontal="center" vertical="center" textRotation="255" shrinkToFit="1"/>
    </xf>
    <xf numFmtId="0" fontId="8" fillId="0" borderId="237" xfId="0" applyFont="1" applyBorder="1" applyAlignment="1">
      <alignment horizontal="center" vertical="center" textRotation="255" shrinkToFit="1"/>
    </xf>
    <xf numFmtId="0" fontId="8" fillId="0" borderId="239" xfId="0" applyFont="1" applyBorder="1" applyAlignment="1">
      <alignment horizontal="center" vertical="center" textRotation="255" shrinkToFit="1"/>
    </xf>
    <xf numFmtId="0" fontId="8" fillId="0" borderId="323" xfId="0" applyFont="1" applyBorder="1" applyAlignment="1">
      <alignment horizontal="center" vertical="center" textRotation="255" shrinkToFit="1"/>
    </xf>
    <xf numFmtId="0" fontId="8" fillId="0" borderId="272" xfId="0" applyFont="1" applyBorder="1" applyAlignment="1">
      <alignment horizontal="center" vertical="center" textRotation="255"/>
    </xf>
    <xf numFmtId="0" fontId="8" fillId="0" borderId="54" xfId="0" applyFont="1" applyBorder="1" applyAlignment="1">
      <alignment horizontal="center" vertical="center" textRotation="255"/>
    </xf>
    <xf numFmtId="0" fontId="8" fillId="0" borderId="319" xfId="0" applyFont="1" applyBorder="1" applyAlignment="1">
      <alignment horizontal="center" vertical="center" textRotation="255"/>
    </xf>
    <xf numFmtId="0" fontId="8" fillId="0" borderId="324" xfId="0" applyFont="1" applyBorder="1" applyAlignment="1">
      <alignment horizontal="center" vertical="center" textRotation="255" shrinkToFit="1"/>
    </xf>
    <xf numFmtId="0" fontId="8" fillId="0" borderId="325" xfId="0" applyFont="1" applyBorder="1" applyAlignment="1">
      <alignment horizontal="center" vertical="center" textRotation="255" shrinkToFit="1"/>
    </xf>
    <xf numFmtId="0" fontId="8" fillId="0" borderId="326" xfId="0" applyFont="1" applyBorder="1" applyAlignment="1">
      <alignment horizontal="center" vertical="center" textRotation="255" shrinkToFit="1"/>
    </xf>
    <xf numFmtId="0" fontId="15" fillId="34" borderId="155" xfId="0" applyFont="1" applyFill="1" applyBorder="1" applyAlignment="1">
      <alignment horizontal="center" vertical="center" shrinkToFit="1"/>
    </xf>
    <xf numFmtId="0" fontId="15" fillId="34" borderId="219" xfId="0" applyFont="1" applyFill="1" applyBorder="1" applyAlignment="1">
      <alignment horizontal="center" vertical="center" shrinkToFit="1"/>
    </xf>
    <xf numFmtId="0" fontId="8" fillId="0" borderId="182" xfId="0" applyFont="1" applyBorder="1" applyAlignment="1">
      <alignment horizontal="center" vertical="center" shrinkToFit="1"/>
    </xf>
    <xf numFmtId="0" fontId="8" fillId="0" borderId="228" xfId="0" applyFont="1" applyBorder="1" applyAlignment="1">
      <alignment horizontal="center" vertical="center" shrinkToFit="1"/>
    </xf>
    <xf numFmtId="0" fontId="6" fillId="0" borderId="182" xfId="0" applyFont="1" applyBorder="1" applyAlignment="1" quotePrefix="1">
      <alignment horizontal="center" vertical="center"/>
    </xf>
    <xf numFmtId="0" fontId="0" fillId="0" borderId="26" xfId="0" applyBorder="1" applyAlignment="1">
      <alignment horizontal="center" vertical="center"/>
    </xf>
    <xf numFmtId="49" fontId="6" fillId="0" borderId="182" xfId="0" applyNumberFormat="1" applyFont="1" applyBorder="1" applyAlignment="1">
      <alignment horizontal="center" vertical="center"/>
    </xf>
    <xf numFmtId="49" fontId="13" fillId="0" borderId="60" xfId="0" applyNumberFormat="1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49" fontId="6" fillId="0" borderId="26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20" fillId="0" borderId="72" xfId="0" applyFont="1" applyBorder="1" applyAlignment="1">
      <alignment horizontal="center" vertical="center" wrapText="1" shrinkToFit="1"/>
    </xf>
    <xf numFmtId="0" fontId="20" fillId="0" borderId="94" xfId="0" applyFont="1" applyBorder="1" applyAlignment="1">
      <alignment horizontal="center" vertical="center" shrinkToFit="1"/>
    </xf>
    <xf numFmtId="0" fontId="20" fillId="0" borderId="50" xfId="0" applyFont="1" applyBorder="1" applyAlignment="1">
      <alignment horizontal="center" vertical="center" shrinkToFit="1"/>
    </xf>
    <xf numFmtId="0" fontId="20" fillId="0" borderId="224" xfId="0" applyFont="1" applyBorder="1" applyAlignment="1">
      <alignment horizontal="center" vertical="center" shrinkToFit="1"/>
    </xf>
    <xf numFmtId="0" fontId="4" fillId="0" borderId="102" xfId="0" applyFont="1" applyBorder="1" applyAlignment="1">
      <alignment horizontal="center" vertical="center" textRotation="255"/>
    </xf>
    <xf numFmtId="0" fontId="4" fillId="0" borderId="110" xfId="0" applyFont="1" applyBorder="1" applyAlignment="1">
      <alignment horizontal="center" vertical="center" textRotation="255"/>
    </xf>
    <xf numFmtId="0" fontId="4" fillId="0" borderId="103" xfId="0" applyFont="1" applyBorder="1" applyAlignment="1">
      <alignment horizontal="center" vertical="center" textRotation="255"/>
    </xf>
    <xf numFmtId="0" fontId="4" fillId="0" borderId="105" xfId="0" applyFont="1" applyBorder="1" applyAlignment="1">
      <alignment horizontal="center" vertical="center" textRotation="255"/>
    </xf>
    <xf numFmtId="0" fontId="4" fillId="0" borderId="47" xfId="0" applyFont="1" applyBorder="1" applyAlignment="1">
      <alignment horizontal="center" vertical="center" textRotation="255"/>
    </xf>
    <xf numFmtId="0" fontId="4" fillId="0" borderId="48" xfId="0" applyFont="1" applyBorder="1" applyAlignment="1">
      <alignment horizontal="center" vertical="center" textRotation="255"/>
    </xf>
    <xf numFmtId="0" fontId="4" fillId="0" borderId="89" xfId="0" applyFont="1" applyBorder="1" applyAlignment="1">
      <alignment horizontal="center" vertical="center" wrapText="1" shrinkToFit="1"/>
    </xf>
    <xf numFmtId="0" fontId="4" fillId="0" borderId="90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88" xfId="0" applyFont="1" applyBorder="1" applyAlignment="1">
      <alignment horizontal="center" vertical="center" shrinkToFit="1"/>
    </xf>
    <xf numFmtId="0" fontId="18" fillId="0" borderId="327" xfId="0" applyFont="1" applyFill="1" applyBorder="1" applyAlignment="1">
      <alignment horizontal="center" vertical="center" textRotation="255"/>
    </xf>
    <xf numFmtId="0" fontId="18" fillId="0" borderId="226" xfId="0" applyFont="1" applyFill="1" applyBorder="1" applyAlignment="1">
      <alignment horizontal="center" vertical="center" textRotation="255"/>
    </xf>
    <xf numFmtId="0" fontId="17" fillId="0" borderId="122" xfId="0" applyFont="1" applyFill="1" applyBorder="1" applyAlignment="1">
      <alignment horizontal="center" vertical="center" textRotation="255" shrinkToFit="1"/>
    </xf>
    <xf numFmtId="0" fontId="17" fillId="0" borderId="116" xfId="0" applyFont="1" applyFill="1" applyBorder="1" applyAlignment="1">
      <alignment horizontal="center" vertical="center" textRotation="255" shrinkToFit="1"/>
    </xf>
    <xf numFmtId="0" fontId="17" fillId="0" borderId="123" xfId="0" applyFont="1" applyFill="1" applyBorder="1" applyAlignment="1">
      <alignment horizontal="center" vertical="center" textRotation="255" shrinkToFit="1"/>
    </xf>
    <xf numFmtId="0" fontId="17" fillId="0" borderId="117" xfId="0" applyFont="1" applyFill="1" applyBorder="1" applyAlignment="1">
      <alignment horizontal="center" vertical="center" textRotation="255" shrinkToFit="1"/>
    </xf>
    <xf numFmtId="0" fontId="24" fillId="0" borderId="102" xfId="0" applyFont="1" applyFill="1" applyBorder="1" applyAlignment="1">
      <alignment horizontal="center" vertical="center" wrapText="1"/>
    </xf>
    <xf numFmtId="0" fontId="24" fillId="0" borderId="103" xfId="0" applyFont="1" applyFill="1" applyBorder="1" applyAlignment="1">
      <alignment horizontal="center" vertical="center" wrapText="1"/>
    </xf>
    <xf numFmtId="183" fontId="17" fillId="0" borderId="328" xfId="0" applyNumberFormat="1" applyFont="1" applyBorder="1" applyAlignment="1">
      <alignment horizontal="center" vertical="center" textRotation="255" shrinkToFit="1"/>
    </xf>
    <xf numFmtId="183" fontId="17" fillId="0" borderId="104" xfId="0" applyNumberFormat="1" applyFont="1" applyBorder="1" applyAlignment="1">
      <alignment horizontal="center" vertical="center" textRotation="255" shrinkToFit="1"/>
    </xf>
    <xf numFmtId="0" fontId="4" fillId="0" borderId="42" xfId="0" applyFont="1" applyBorder="1" applyAlignment="1">
      <alignment horizontal="center" vertical="center" textRotation="255"/>
    </xf>
    <xf numFmtId="0" fontId="4" fillId="0" borderId="42" xfId="0" applyFont="1" applyBorder="1" applyAlignment="1">
      <alignment horizontal="center" vertical="center" textRotation="255" shrinkToFit="1"/>
    </xf>
    <xf numFmtId="0" fontId="4" fillId="0" borderId="246" xfId="0" applyFont="1" applyBorder="1" applyAlignment="1">
      <alignment horizontal="center" vertical="center" textRotation="255" shrinkToFit="1"/>
    </xf>
    <xf numFmtId="0" fontId="7" fillId="0" borderId="102" xfId="0" applyFont="1" applyFill="1" applyBorder="1" applyAlignment="1">
      <alignment horizontal="center" vertical="center" wrapText="1"/>
    </xf>
    <xf numFmtId="0" fontId="7" fillId="0" borderId="103" xfId="0" applyFont="1" applyFill="1" applyBorder="1" applyAlignment="1">
      <alignment horizontal="center" vertical="center" wrapText="1"/>
    </xf>
    <xf numFmtId="0" fontId="7" fillId="0" borderId="76" xfId="0" applyFont="1" applyFill="1" applyBorder="1" applyAlignment="1">
      <alignment horizontal="center" vertical="center" wrapText="1"/>
    </xf>
    <xf numFmtId="0" fontId="7" fillId="0" borderId="119" xfId="0" applyFont="1" applyFill="1" applyBorder="1" applyAlignment="1">
      <alignment horizontal="center" vertical="center" wrapText="1"/>
    </xf>
    <xf numFmtId="0" fontId="8" fillId="0" borderId="89" xfId="0" applyFont="1" applyFill="1" applyBorder="1" applyAlignment="1">
      <alignment horizontal="center" vertical="center" wrapText="1"/>
    </xf>
    <xf numFmtId="0" fontId="8" fillId="0" borderId="79" xfId="0" applyFont="1" applyFill="1" applyBorder="1" applyAlignment="1">
      <alignment horizontal="center" vertical="center" wrapText="1"/>
    </xf>
    <xf numFmtId="0" fontId="8" fillId="0" borderId="194" xfId="0" applyFont="1" applyFill="1" applyBorder="1" applyAlignment="1">
      <alignment horizontal="center" vertical="center" wrapText="1"/>
    </xf>
    <xf numFmtId="0" fontId="8" fillId="0" borderId="258" xfId="0" applyFont="1" applyFill="1" applyBorder="1" applyAlignment="1">
      <alignment horizontal="center" vertical="center" wrapText="1"/>
    </xf>
    <xf numFmtId="0" fontId="7" fillId="0" borderId="89" xfId="0" applyFont="1" applyFill="1" applyBorder="1" applyAlignment="1">
      <alignment horizontal="center" vertical="center" wrapText="1"/>
    </xf>
    <xf numFmtId="0" fontId="7" fillId="0" borderId="90" xfId="0" applyFont="1" applyFill="1" applyBorder="1" applyAlignment="1">
      <alignment horizontal="center" vertical="center" wrapText="1"/>
    </xf>
    <xf numFmtId="0" fontId="7" fillId="0" borderId="194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19" xfId="0" applyFont="1" applyFill="1" applyBorder="1" applyAlignment="1">
      <alignment horizontal="center" vertical="center" wrapText="1"/>
    </xf>
    <xf numFmtId="0" fontId="20" fillId="0" borderId="108" xfId="0" applyFont="1" applyFill="1" applyBorder="1" applyAlignment="1">
      <alignment horizontal="center" vertical="center" wrapText="1"/>
    </xf>
    <xf numFmtId="0" fontId="20" fillId="0" borderId="118" xfId="0" applyFont="1" applyFill="1" applyBorder="1" applyAlignment="1">
      <alignment horizontal="center" vertical="center" wrapText="1"/>
    </xf>
    <xf numFmtId="0" fontId="17" fillId="0" borderId="102" xfId="0" applyFont="1" applyBorder="1" applyAlignment="1">
      <alignment horizontal="center" vertical="center" textRotation="255" shrinkToFit="1"/>
    </xf>
    <xf numFmtId="0" fontId="17" fillId="0" borderId="103" xfId="0" applyFont="1" applyBorder="1" applyAlignment="1">
      <alignment horizontal="center" vertical="center" textRotation="255" shrinkToFit="1"/>
    </xf>
    <xf numFmtId="0" fontId="4" fillId="0" borderId="194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17" fillId="0" borderId="121" xfId="0" applyFont="1" applyBorder="1" applyAlignment="1">
      <alignment horizontal="center" vertical="center" textRotation="255" shrinkToFit="1"/>
    </xf>
    <xf numFmtId="0" fontId="17" fillId="0" borderId="17" xfId="0" applyFont="1" applyBorder="1" applyAlignment="1">
      <alignment horizontal="center" vertical="center" textRotation="255" shrinkToFit="1"/>
    </xf>
    <xf numFmtId="0" fontId="21" fillId="0" borderId="119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7" fillId="0" borderId="92" xfId="0" applyFont="1" applyBorder="1" applyAlignment="1">
      <alignment horizontal="center" vertical="center" textRotation="255"/>
    </xf>
    <xf numFmtId="0" fontId="17" fillId="0" borderId="220" xfId="0" applyFont="1" applyBorder="1" applyAlignment="1">
      <alignment horizontal="center" vertical="center" textRotation="255"/>
    </xf>
    <xf numFmtId="0" fontId="17" fillId="0" borderId="76" xfId="0" applyFont="1" applyFill="1" applyBorder="1" applyAlignment="1">
      <alignment horizontal="center" vertical="center" textRotation="255"/>
    </xf>
    <xf numFmtId="0" fontId="17" fillId="0" borderId="114" xfId="0" applyFont="1" applyFill="1" applyBorder="1" applyAlignment="1">
      <alignment horizontal="center" vertical="center" textRotation="255"/>
    </xf>
    <xf numFmtId="0" fontId="17" fillId="0" borderId="119" xfId="0" applyFont="1" applyFill="1" applyBorder="1" applyAlignment="1">
      <alignment horizontal="center" vertical="center" textRotation="255"/>
    </xf>
    <xf numFmtId="0" fontId="17" fillId="0" borderId="105" xfId="0" applyFont="1" applyBorder="1" applyAlignment="1">
      <alignment horizontal="center" vertical="center" textRotation="255"/>
    </xf>
    <xf numFmtId="0" fontId="17" fillId="0" borderId="110" xfId="0" applyFont="1" applyBorder="1" applyAlignment="1">
      <alignment horizontal="center" vertical="center" textRotation="255"/>
    </xf>
    <xf numFmtId="0" fontId="17" fillId="0" borderId="103" xfId="0" applyFont="1" applyBorder="1" applyAlignment="1">
      <alignment horizontal="center" vertical="center" textRotation="255"/>
    </xf>
    <xf numFmtId="0" fontId="17" fillId="0" borderId="17" xfId="0" applyFont="1" applyFill="1" applyBorder="1" applyAlignment="1">
      <alignment horizontal="center" vertical="center" textRotation="255" shrinkToFit="1"/>
    </xf>
    <xf numFmtId="0" fontId="17" fillId="0" borderId="119" xfId="0" applyFont="1" applyFill="1" applyBorder="1" applyAlignment="1">
      <alignment horizontal="center" vertical="center" textRotation="255" shrinkToFit="1"/>
    </xf>
    <xf numFmtId="0" fontId="17" fillId="0" borderId="155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219" xfId="0" applyFont="1" applyFill="1" applyBorder="1" applyAlignment="1">
      <alignment horizontal="center" vertical="center"/>
    </xf>
    <xf numFmtId="0" fontId="7" fillId="0" borderId="102" xfId="0" applyFont="1" applyFill="1" applyBorder="1" applyAlignment="1">
      <alignment horizontal="center" vertical="center" shrinkToFit="1"/>
    </xf>
    <xf numFmtId="0" fontId="7" fillId="0" borderId="103" xfId="0" applyFont="1" applyFill="1" applyBorder="1" applyAlignment="1">
      <alignment horizontal="center" vertical="center" shrinkToFit="1"/>
    </xf>
    <xf numFmtId="0" fontId="17" fillId="0" borderId="42" xfId="0" applyFont="1" applyBorder="1" applyAlignment="1">
      <alignment horizontal="center" vertical="center" textRotation="255" shrinkToFit="1"/>
    </xf>
    <xf numFmtId="0" fontId="17" fillId="0" borderId="48" xfId="0" applyFont="1" applyBorder="1" applyAlignment="1">
      <alignment horizontal="center" vertical="center" textRotation="255" shrinkToFit="1"/>
    </xf>
    <xf numFmtId="0" fontId="17" fillId="0" borderId="301" xfId="0" applyFont="1" applyBorder="1" applyAlignment="1">
      <alignment horizontal="center" vertical="center" textRotation="255" shrinkToFit="1"/>
    </xf>
    <xf numFmtId="0" fontId="17" fillId="0" borderId="120" xfId="0" applyFont="1" applyBorder="1" applyAlignment="1">
      <alignment horizontal="center" vertical="center" textRotation="255" shrinkToFit="1"/>
    </xf>
    <xf numFmtId="183" fontId="17" fillId="0" borderId="17" xfId="0" applyNumberFormat="1" applyFont="1" applyBorder="1" applyAlignment="1">
      <alignment horizontal="center" vertical="center" textRotation="255" shrinkToFit="1"/>
    </xf>
    <xf numFmtId="183" fontId="17" fillId="0" borderId="119" xfId="0" applyNumberFormat="1" applyFont="1" applyBorder="1" applyAlignment="1">
      <alignment horizontal="center" vertical="center" textRotation="255" shrinkToFit="1"/>
    </xf>
    <xf numFmtId="0" fontId="8" fillId="0" borderId="96" xfId="0" applyFont="1" applyBorder="1" applyAlignment="1">
      <alignment horizontal="right" vertical="center"/>
    </xf>
    <xf numFmtId="0" fontId="17" fillId="0" borderId="124" xfId="0" applyFont="1" applyBorder="1" applyAlignment="1">
      <alignment horizontal="center" vertical="center" textRotation="255" shrinkToFit="1"/>
    </xf>
    <xf numFmtId="0" fontId="17" fillId="0" borderId="104" xfId="0" applyFont="1" applyBorder="1" applyAlignment="1">
      <alignment horizontal="center" vertical="center" textRotation="255" shrinkToFit="1"/>
    </xf>
    <xf numFmtId="0" fontId="17" fillId="0" borderId="123" xfId="0" applyFont="1" applyBorder="1" applyAlignment="1">
      <alignment horizontal="center" vertical="center" textRotation="255" shrinkToFit="1"/>
    </xf>
    <xf numFmtId="0" fontId="17" fillId="0" borderId="117" xfId="0" applyFont="1" applyBorder="1" applyAlignment="1">
      <alignment horizontal="center" vertical="center" textRotation="255" shrinkToFit="1"/>
    </xf>
    <xf numFmtId="0" fontId="17" fillId="0" borderId="41" xfId="0" applyFont="1" applyBorder="1" applyAlignment="1">
      <alignment horizontal="center" vertical="center" textRotation="255" shrinkToFit="1"/>
    </xf>
    <xf numFmtId="0" fontId="17" fillId="0" borderId="118" xfId="0" applyFont="1" applyBorder="1" applyAlignment="1">
      <alignment horizontal="center" vertical="center" textRotation="255" shrinkToFit="1"/>
    </xf>
    <xf numFmtId="0" fontId="17" fillId="0" borderId="2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219" xfId="0" applyFont="1" applyBorder="1" applyAlignment="1">
      <alignment horizontal="center" vertical="center"/>
    </xf>
    <xf numFmtId="0" fontId="17" fillId="0" borderId="89" xfId="0" applyFont="1" applyBorder="1" applyAlignment="1">
      <alignment horizontal="center" vertical="center" shrinkToFit="1"/>
    </xf>
    <xf numFmtId="0" fontId="17" fillId="0" borderId="90" xfId="0" applyFont="1" applyBorder="1" applyAlignment="1">
      <alignment horizontal="center" vertical="center" shrinkToFit="1"/>
    </xf>
    <xf numFmtId="0" fontId="17" fillId="0" borderId="194" xfId="0" applyFont="1" applyBorder="1" applyAlignment="1">
      <alignment horizontal="center" vertical="center" shrinkToFit="1"/>
    </xf>
    <xf numFmtId="0" fontId="17" fillId="0" borderId="59" xfId="0" applyFont="1" applyBorder="1" applyAlignment="1">
      <alignment horizontal="center" vertical="center" shrinkToFit="1"/>
    </xf>
    <xf numFmtId="0" fontId="17" fillId="0" borderId="119" xfId="0" applyFont="1" applyBorder="1" applyAlignment="1">
      <alignment horizontal="center" vertical="center" textRotation="255" shrinkToFit="1"/>
    </xf>
    <xf numFmtId="0" fontId="19" fillId="0" borderId="155" xfId="0" applyFont="1" applyBorder="1" applyAlignment="1">
      <alignment horizontal="center" vertical="center" shrinkToFit="1"/>
    </xf>
    <xf numFmtId="0" fontId="19" fillId="0" borderId="16" xfId="0" applyFont="1" applyBorder="1" applyAlignment="1">
      <alignment horizontal="center" vertical="center" shrinkToFit="1"/>
    </xf>
    <xf numFmtId="0" fontId="19" fillId="0" borderId="156" xfId="0" applyFont="1" applyBorder="1" applyAlignment="1">
      <alignment horizontal="center" vertical="center" shrinkToFit="1"/>
    </xf>
    <xf numFmtId="0" fontId="17" fillId="0" borderId="58" xfId="0" applyFont="1" applyBorder="1" applyAlignment="1">
      <alignment horizontal="center" vertical="center" shrinkToFit="1"/>
    </xf>
    <xf numFmtId="0" fontId="17" fillId="0" borderId="161" xfId="0" applyFont="1" applyBorder="1" applyAlignment="1">
      <alignment horizontal="center" vertical="center" shrinkToFit="1"/>
    </xf>
    <xf numFmtId="0" fontId="17" fillId="0" borderId="329" xfId="0" applyFont="1" applyBorder="1" applyAlignment="1">
      <alignment horizontal="center" vertical="center" shrinkToFit="1"/>
    </xf>
    <xf numFmtId="0" fontId="17" fillId="0" borderId="330" xfId="0" applyFont="1" applyBorder="1" applyAlignment="1">
      <alignment horizontal="center" vertical="center" shrinkToFit="1"/>
    </xf>
    <xf numFmtId="183" fontId="17" fillId="0" borderId="124" xfId="0" applyNumberFormat="1" applyFont="1" applyBorder="1" applyAlignment="1">
      <alignment horizontal="center" vertical="center" textRotation="255" shrinkToFit="1"/>
    </xf>
    <xf numFmtId="0" fontId="4" fillId="0" borderId="331" xfId="0" applyFont="1" applyBorder="1" applyAlignment="1">
      <alignment horizontal="center" vertical="center" textRotation="255" shrinkToFit="1"/>
    </xf>
    <xf numFmtId="0" fontId="4" fillId="0" borderId="129" xfId="0" applyFont="1" applyBorder="1" applyAlignment="1">
      <alignment horizontal="center" vertical="center" textRotation="255" shrinkToFit="1"/>
    </xf>
    <xf numFmtId="0" fontId="21" fillId="0" borderId="103" xfId="0" applyFont="1" applyBorder="1" applyAlignment="1">
      <alignment vertical="center"/>
    </xf>
    <xf numFmtId="0" fontId="16" fillId="39" borderId="28" xfId="0" applyFont="1" applyFill="1" applyBorder="1" applyAlignment="1">
      <alignment horizontal="center" vertical="center"/>
    </xf>
    <xf numFmtId="0" fontId="16" fillId="39" borderId="149" xfId="0" applyFont="1" applyFill="1" applyBorder="1" applyAlignment="1">
      <alignment horizontal="center" vertical="center"/>
    </xf>
    <xf numFmtId="0" fontId="4" fillId="0" borderId="246" xfId="0" applyFont="1" applyBorder="1" applyAlignment="1">
      <alignment horizontal="center" vertical="center" textRotation="255"/>
    </xf>
    <xf numFmtId="0" fontId="4" fillId="0" borderId="322" xfId="0" applyFont="1" applyBorder="1" applyAlignment="1">
      <alignment horizontal="center" vertical="center" textRotation="255"/>
    </xf>
    <xf numFmtId="0" fontId="4" fillId="0" borderId="241" xfId="0" applyFont="1" applyBorder="1" applyAlignment="1">
      <alignment horizontal="center" vertical="center" textRotation="255"/>
    </xf>
    <xf numFmtId="0" fontId="4" fillId="0" borderId="326" xfId="0" applyFont="1" applyBorder="1" applyAlignment="1">
      <alignment horizontal="center" vertical="center" textRotation="255"/>
    </xf>
    <xf numFmtId="0" fontId="16" fillId="37" borderId="155" xfId="0" applyFont="1" applyFill="1" applyBorder="1" applyAlignment="1">
      <alignment horizontal="center" vertical="center" shrinkToFit="1"/>
    </xf>
    <xf numFmtId="0" fontId="16" fillId="37" borderId="156" xfId="0" applyFont="1" applyFill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/>
    </xf>
    <xf numFmtId="0" fontId="4" fillId="0" borderId="149" xfId="0" applyFont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 textRotation="255" shrinkToFit="1"/>
    </xf>
    <xf numFmtId="0" fontId="17" fillId="0" borderId="48" xfId="0" applyFont="1" applyFill="1" applyBorder="1" applyAlignment="1">
      <alignment horizontal="center" vertical="center" textRotation="255" shrinkToFit="1"/>
    </xf>
    <xf numFmtId="0" fontId="4" fillId="0" borderId="71" xfId="0" applyFont="1" applyBorder="1" applyAlignment="1">
      <alignment horizontal="center" vertical="center" textRotation="255" shrinkToFit="1"/>
    </xf>
    <xf numFmtId="0" fontId="4" fillId="0" borderId="50" xfId="0" applyFont="1" applyBorder="1" applyAlignment="1">
      <alignment horizontal="center" vertical="center" textRotation="255" shrinkToFit="1"/>
    </xf>
    <xf numFmtId="0" fontId="8" fillId="0" borderId="34" xfId="0" applyFont="1" applyFill="1" applyBorder="1" applyAlignment="1">
      <alignment horizontal="center" vertical="center" textRotation="255" shrinkToFit="1"/>
    </xf>
    <xf numFmtId="0" fontId="8" fillId="0" borderId="88" xfId="0" applyFont="1" applyFill="1" applyBorder="1" applyAlignment="1">
      <alignment horizontal="center" vertical="center" textRotation="255" shrinkToFit="1"/>
    </xf>
    <xf numFmtId="0" fontId="8" fillId="0" borderId="11" xfId="0" applyFont="1" applyFill="1" applyBorder="1" applyAlignment="1">
      <alignment horizontal="center" vertical="center" textRotation="255" shrinkToFit="1"/>
    </xf>
    <xf numFmtId="0" fontId="8" fillId="0" borderId="87" xfId="0" applyFont="1" applyFill="1" applyBorder="1" applyAlignment="1">
      <alignment horizontal="center" vertical="center" textRotation="255" shrinkToFit="1"/>
    </xf>
    <xf numFmtId="0" fontId="20" fillId="0" borderId="138" xfId="0" applyFont="1" applyFill="1" applyBorder="1" applyAlignment="1">
      <alignment horizontal="center" vertical="center" wrapText="1"/>
    </xf>
    <xf numFmtId="0" fontId="20" fillId="0" borderId="186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50" xfId="0" applyFont="1" applyFill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14" xfId="0" applyFont="1" applyFill="1" applyBorder="1" applyAlignment="1">
      <alignment horizontal="center" vertical="center" textRotation="255" shrinkToFit="1"/>
    </xf>
    <xf numFmtId="0" fontId="8" fillId="0" borderId="332" xfId="0" applyFont="1" applyFill="1" applyBorder="1" applyAlignment="1">
      <alignment horizontal="center" vertical="center" textRotation="255" shrinkToFit="1"/>
    </xf>
    <xf numFmtId="0" fontId="20" fillId="0" borderId="333" xfId="0" applyFont="1" applyFill="1" applyBorder="1" applyAlignment="1">
      <alignment horizontal="center" vertical="center" wrapText="1"/>
    </xf>
    <xf numFmtId="0" fontId="20" fillId="0" borderId="33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textRotation="255" shrinkToFit="1"/>
    </xf>
    <xf numFmtId="0" fontId="4" fillId="0" borderId="72" xfId="0" applyFont="1" applyBorder="1" applyAlignment="1">
      <alignment horizontal="center" vertical="center" textRotation="255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64" xfId="0" applyFont="1" applyBorder="1" applyAlignment="1">
      <alignment horizontal="center" vertical="center" shrinkToFit="1"/>
    </xf>
    <xf numFmtId="0" fontId="8" fillId="0" borderId="63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shrinkToFit="1"/>
    </xf>
    <xf numFmtId="0" fontId="8" fillId="0" borderId="247" xfId="0" applyFont="1" applyFill="1" applyBorder="1" applyAlignment="1">
      <alignment horizontal="center" vertical="center" textRotation="255"/>
    </xf>
    <xf numFmtId="0" fontId="8" fillId="0" borderId="260" xfId="0" applyFont="1" applyFill="1" applyBorder="1" applyAlignment="1">
      <alignment horizontal="center" vertical="center" textRotation="255"/>
    </xf>
    <xf numFmtId="0" fontId="8" fillId="0" borderId="335" xfId="0" applyFont="1" applyFill="1" applyBorder="1" applyAlignment="1">
      <alignment horizontal="center" vertical="center" textRotation="255"/>
    </xf>
    <xf numFmtId="0" fontId="12" fillId="0" borderId="243" xfId="0" applyFont="1" applyBorder="1" applyAlignment="1">
      <alignment horizontal="center" vertical="center" wrapText="1" shrinkToFit="1"/>
    </xf>
    <xf numFmtId="0" fontId="12" fillId="0" borderId="303" xfId="0" applyFont="1" applyBorder="1" applyAlignment="1">
      <alignment horizontal="center" vertical="center" wrapText="1" shrinkToFit="1"/>
    </xf>
    <xf numFmtId="0" fontId="12" fillId="0" borderId="18" xfId="0" applyFont="1" applyBorder="1" applyAlignment="1">
      <alignment horizontal="center" vertical="center" wrapText="1" shrinkToFit="1"/>
    </xf>
    <xf numFmtId="0" fontId="12" fillId="0" borderId="64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vertical="center"/>
    </xf>
    <xf numFmtId="0" fontId="8" fillId="0" borderId="336" xfId="0" applyFont="1" applyBorder="1" applyAlignment="1">
      <alignment horizontal="center" vertical="center"/>
    </xf>
    <xf numFmtId="0" fontId="8" fillId="0" borderId="256" xfId="0" applyFont="1" applyBorder="1" applyAlignment="1">
      <alignment horizontal="center" vertical="center"/>
    </xf>
    <xf numFmtId="0" fontId="8" fillId="0" borderId="303" xfId="0" applyFont="1" applyBorder="1" applyAlignment="1">
      <alignment horizontal="center" vertical="center"/>
    </xf>
    <xf numFmtId="0" fontId="8" fillId="0" borderId="179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0" fillId="0" borderId="337" xfId="0" applyFont="1" applyBorder="1" applyAlignment="1">
      <alignment/>
    </xf>
    <xf numFmtId="0" fontId="0" fillId="0" borderId="338" xfId="0" applyFont="1" applyBorder="1" applyAlignment="1">
      <alignment/>
    </xf>
    <xf numFmtId="0" fontId="8" fillId="0" borderId="45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257" xfId="0" applyFont="1" applyFill="1" applyBorder="1" applyAlignment="1">
      <alignment horizontal="center" vertical="center"/>
    </xf>
    <xf numFmtId="0" fontId="8" fillId="0" borderId="159" xfId="0" applyNumberFormat="1" applyFont="1" applyBorder="1" applyAlignment="1">
      <alignment horizontal="right" vertical="center"/>
    </xf>
    <xf numFmtId="0" fontId="8" fillId="0" borderId="238" xfId="0" applyFont="1" applyBorder="1" applyAlignment="1">
      <alignment horizontal="center" vertical="center" textRotation="255"/>
    </xf>
    <xf numFmtId="0" fontId="8" fillId="0" borderId="135" xfId="0" applyFont="1" applyBorder="1" applyAlignment="1">
      <alignment horizontal="center" vertical="center" textRotation="255"/>
    </xf>
    <xf numFmtId="0" fontId="8" fillId="0" borderId="183" xfId="0" applyFont="1" applyBorder="1" applyAlignment="1">
      <alignment horizontal="center" vertical="center" textRotation="255"/>
    </xf>
    <xf numFmtId="0" fontId="4" fillId="0" borderId="12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8" fillId="0" borderId="236" xfId="0" applyFont="1" applyFill="1" applyBorder="1" applyAlignment="1">
      <alignment horizontal="center" vertical="center" textRotation="255" shrinkToFit="1"/>
    </xf>
    <xf numFmtId="0" fontId="8" fillId="0" borderId="151" xfId="0" applyFont="1" applyFill="1" applyBorder="1" applyAlignment="1">
      <alignment horizontal="center" vertical="center" textRotation="255" shrinkToFit="1"/>
    </xf>
    <xf numFmtId="0" fontId="8" fillId="0" borderId="154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 textRotation="255" shrinkToFit="1"/>
    </xf>
    <xf numFmtId="0" fontId="20" fillId="0" borderId="339" xfId="0" applyFont="1" applyFill="1" applyBorder="1" applyAlignment="1">
      <alignment horizontal="center" vertical="center" wrapText="1"/>
    </xf>
    <xf numFmtId="0" fontId="20" fillId="0" borderId="340" xfId="0" applyFont="1" applyFill="1" applyBorder="1" applyAlignment="1">
      <alignment horizontal="center" vertical="center" wrapText="1"/>
    </xf>
    <xf numFmtId="0" fontId="8" fillId="0" borderId="341" xfId="0" applyFont="1" applyFill="1" applyBorder="1" applyAlignment="1">
      <alignment horizontal="center" vertical="center"/>
    </xf>
    <xf numFmtId="0" fontId="4" fillId="0" borderId="102" xfId="0" applyFont="1" applyBorder="1" applyAlignment="1">
      <alignment horizontal="center" vertical="center" textRotation="255" shrinkToFit="1"/>
    </xf>
    <xf numFmtId="0" fontId="4" fillId="0" borderId="110" xfId="0" applyFont="1" applyBorder="1" applyAlignment="1">
      <alignment horizontal="center" vertical="center" textRotation="255" shrinkToFit="1"/>
    </xf>
    <xf numFmtId="0" fontId="4" fillId="0" borderId="103" xfId="0" applyFont="1" applyBorder="1" applyAlignment="1">
      <alignment horizontal="center" vertical="center" textRotation="255" shrinkToFit="1"/>
    </xf>
    <xf numFmtId="0" fontId="8" fillId="0" borderId="271" xfId="0" applyNumberFormat="1" applyFont="1" applyBorder="1" applyAlignment="1">
      <alignment horizontal="center" vertical="center" textRotation="255" shrinkToFit="1"/>
    </xf>
    <xf numFmtId="0" fontId="8" fillId="0" borderId="54" xfId="0" applyNumberFormat="1" applyFont="1" applyBorder="1" applyAlignment="1">
      <alignment horizontal="center" vertical="center" textRotation="255" shrinkToFit="1"/>
    </xf>
    <xf numFmtId="0" fontId="8" fillId="0" borderId="228" xfId="0" applyFont="1" applyFill="1" applyBorder="1" applyAlignment="1">
      <alignment horizontal="center" vertical="center" textRotation="255" shrinkToFit="1"/>
    </xf>
    <xf numFmtId="0" fontId="4" fillId="0" borderId="121" xfId="0" applyFont="1" applyBorder="1" applyAlignment="1">
      <alignment horizontal="center" vertical="center" textRotation="255" shrinkToFit="1"/>
    </xf>
    <xf numFmtId="0" fontId="4" fillId="0" borderId="155" xfId="0" applyFont="1" applyBorder="1" applyAlignment="1">
      <alignment horizontal="center" vertical="center" shrinkToFit="1"/>
    </xf>
    <xf numFmtId="0" fontId="4" fillId="0" borderId="156" xfId="0" applyFont="1" applyBorder="1" applyAlignment="1">
      <alignment horizontal="center" vertical="center" shrinkToFit="1"/>
    </xf>
    <xf numFmtId="0" fontId="4" fillId="37" borderId="155" xfId="0" applyFont="1" applyFill="1" applyBorder="1" applyAlignment="1">
      <alignment horizontal="center" vertical="center" shrinkToFit="1"/>
    </xf>
    <xf numFmtId="0" fontId="4" fillId="37" borderId="156" xfId="0" applyFont="1" applyFill="1" applyBorder="1" applyAlignment="1">
      <alignment horizontal="center" vertical="center" shrinkToFit="1"/>
    </xf>
    <xf numFmtId="0" fontId="6" fillId="0" borderId="49" xfId="0" applyFont="1" applyBorder="1" applyAlignment="1">
      <alignment horizontal="center"/>
    </xf>
    <xf numFmtId="0" fontId="6" fillId="0" borderId="233" xfId="0" applyFont="1" applyBorder="1" applyAlignment="1">
      <alignment horizontal="center"/>
    </xf>
    <xf numFmtId="0" fontId="6" fillId="0" borderId="232" xfId="0" applyFont="1" applyBorder="1" applyAlignment="1">
      <alignment horizontal="center"/>
    </xf>
    <xf numFmtId="179" fontId="8" fillId="0" borderId="96" xfId="0" applyNumberFormat="1" applyFont="1" applyFill="1" applyBorder="1" applyAlignment="1">
      <alignment horizontal="right"/>
    </xf>
    <xf numFmtId="0" fontId="8" fillId="0" borderId="182" xfId="0" applyFont="1" applyFill="1" applyBorder="1" applyAlignment="1">
      <alignment horizontal="center" vertical="center" textRotation="255" shrinkToFit="1"/>
    </xf>
    <xf numFmtId="0" fontId="8" fillId="0" borderId="28" xfId="0" applyFont="1" applyFill="1" applyBorder="1" applyAlignment="1">
      <alignment horizontal="center" vertical="center" textRotation="255" shrinkToFit="1"/>
    </xf>
    <xf numFmtId="0" fontId="8" fillId="0" borderId="342" xfId="0" applyFont="1" applyFill="1" applyBorder="1" applyAlignment="1">
      <alignment horizontal="center" vertical="center" textRotation="255" shrinkToFit="1"/>
    </xf>
    <xf numFmtId="179" fontId="8" fillId="0" borderId="88" xfId="0" applyNumberFormat="1" applyFont="1" applyFill="1" applyBorder="1" applyAlignment="1">
      <alignment horizontal="center" textRotation="255" shrinkToFit="1"/>
    </xf>
    <xf numFmtId="179" fontId="8" fillId="0" borderId="245" xfId="0" applyNumberFormat="1" applyFont="1" applyFill="1" applyBorder="1" applyAlignment="1">
      <alignment horizontal="center" textRotation="255" shrinkToFit="1"/>
    </xf>
    <xf numFmtId="0" fontId="8" fillId="0" borderId="150" xfId="0" applyFont="1" applyFill="1" applyBorder="1" applyAlignment="1">
      <alignment horizontal="center" vertical="center" textRotation="255" shrinkToFit="1"/>
    </xf>
    <xf numFmtId="0" fontId="8" fillId="0" borderId="58" xfId="0" applyFont="1" applyFill="1" applyBorder="1" applyAlignment="1">
      <alignment horizontal="center" vertical="center" textRotation="255" shrinkToFit="1"/>
    </xf>
    <xf numFmtId="0" fontId="4" fillId="0" borderId="105" xfId="0" applyFont="1" applyFill="1" applyBorder="1" applyAlignment="1">
      <alignment horizontal="center" vertical="center" shrinkToFit="1"/>
    </xf>
    <xf numFmtId="179" fontId="4" fillId="0" borderId="76" xfId="0" applyNumberFormat="1" applyFont="1" applyFill="1" applyBorder="1" applyAlignment="1">
      <alignment horizontal="center" vertical="center" shrinkToFit="1"/>
    </xf>
    <xf numFmtId="0" fontId="7" fillId="0" borderId="105" xfId="0" applyFont="1" applyFill="1" applyBorder="1" applyAlignment="1">
      <alignment horizontal="center" vertical="center" wrapText="1" shrinkToFit="1"/>
    </xf>
    <xf numFmtId="179" fontId="7" fillId="0" borderId="108" xfId="0" applyNumberFormat="1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/>
    </xf>
    <xf numFmtId="0" fontId="12" fillId="0" borderId="105" xfId="0" applyFont="1" applyFill="1" applyBorder="1" applyAlignment="1">
      <alignment horizontal="center" vertical="center" wrapText="1" shrinkToFit="1"/>
    </xf>
    <xf numFmtId="179" fontId="12" fillId="0" borderId="108" xfId="0" applyNumberFormat="1" applyFont="1" applyFill="1" applyBorder="1" applyAlignment="1">
      <alignment horizontal="center" vertical="center" shrinkToFit="1"/>
    </xf>
    <xf numFmtId="0" fontId="4" fillId="0" borderId="76" xfId="0" applyFont="1" applyFill="1" applyBorder="1" applyAlignment="1">
      <alignment horizontal="center" vertical="center" shrinkToFit="1"/>
    </xf>
    <xf numFmtId="179" fontId="4" fillId="0" borderId="108" xfId="0" applyNumberFormat="1" applyFont="1" applyFill="1" applyBorder="1" applyAlignment="1">
      <alignment horizontal="center" vertical="center" shrinkToFit="1"/>
    </xf>
    <xf numFmtId="0" fontId="5" fillId="0" borderId="72" xfId="0" applyFont="1" applyBorder="1" applyAlignment="1">
      <alignment horizontal="center" vertical="center" textRotation="255"/>
    </xf>
    <xf numFmtId="0" fontId="5" fillId="0" borderId="71" xfId="0" applyFont="1" applyBorder="1" applyAlignment="1">
      <alignment horizontal="center" vertical="center" textRotation="255"/>
    </xf>
    <xf numFmtId="0" fontId="5" fillId="0" borderId="302" xfId="0" applyFont="1" applyBorder="1" applyAlignment="1">
      <alignment horizontal="center" vertical="center" textRotation="255"/>
    </xf>
    <xf numFmtId="0" fontId="8" fillId="0" borderId="92" xfId="0" applyFont="1" applyBorder="1" applyAlignment="1">
      <alignment horizontal="center" vertical="center" textRotation="255" shrinkToFit="1"/>
    </xf>
    <xf numFmtId="0" fontId="8" fillId="0" borderId="220" xfId="0" applyFont="1" applyBorder="1" applyAlignment="1">
      <alignment horizontal="center" vertical="center" textRotation="255" shrinkToFit="1"/>
    </xf>
    <xf numFmtId="0" fontId="8" fillId="0" borderId="95" xfId="0" applyFont="1" applyBorder="1" applyAlignment="1">
      <alignment horizontal="center" vertical="center" textRotation="255" shrinkToFit="1"/>
    </xf>
    <xf numFmtId="179" fontId="8" fillId="0" borderId="149" xfId="0" applyNumberFormat="1" applyFont="1" applyFill="1" applyBorder="1" applyAlignment="1">
      <alignment horizontal="center" textRotation="255" shrinkToFit="1"/>
    </xf>
    <xf numFmtId="0" fontId="8" fillId="0" borderId="182" xfId="0" applyFont="1" applyFill="1" applyBorder="1" applyAlignment="1">
      <alignment horizontal="center" vertical="top" textRotation="255" shrinkToFit="1"/>
    </xf>
    <xf numFmtId="0" fontId="8" fillId="0" borderId="342" xfId="0" applyFont="1" applyFill="1" applyBorder="1" applyAlignment="1">
      <alignment horizontal="center" vertical="top" textRotation="255" shrinkToFit="1"/>
    </xf>
    <xf numFmtId="0" fontId="8" fillId="0" borderId="87" xfId="0" applyFont="1" applyFill="1" applyBorder="1" applyAlignment="1">
      <alignment horizontal="center" vertical="top" textRotation="255" shrinkToFit="1"/>
    </xf>
    <xf numFmtId="0" fontId="8" fillId="0" borderId="67" xfId="0" applyFont="1" applyFill="1" applyBorder="1" applyAlignment="1">
      <alignment horizontal="center" vertical="top" textRotation="255" shrinkToFit="1"/>
    </xf>
    <xf numFmtId="0" fontId="8" fillId="0" borderId="182" xfId="0" applyFont="1" applyFill="1" applyBorder="1" applyAlignment="1">
      <alignment vertical="center" textRotation="255" shrinkToFit="1"/>
    </xf>
    <xf numFmtId="0" fontId="8" fillId="0" borderId="342" xfId="0" applyFont="1" applyFill="1" applyBorder="1" applyAlignment="1">
      <alignment vertical="center" textRotation="255" shrinkToFit="1"/>
    </xf>
    <xf numFmtId="0" fontId="8" fillId="0" borderId="67" xfId="0" applyFont="1" applyFill="1" applyBorder="1" applyAlignment="1">
      <alignment horizontal="center" vertical="center" textRotation="255" shrinkToFit="1"/>
    </xf>
    <xf numFmtId="0" fontId="8" fillId="0" borderId="245" xfId="0" applyFont="1" applyFill="1" applyBorder="1" applyAlignment="1">
      <alignment horizontal="center" vertical="top" textRotation="255" shrinkToFit="1"/>
    </xf>
    <xf numFmtId="179" fontId="8" fillId="0" borderId="87" xfId="0" applyNumberFormat="1" applyFont="1" applyFill="1" applyBorder="1" applyAlignment="1">
      <alignment horizontal="center" textRotation="255" shrinkToFit="1"/>
    </xf>
    <xf numFmtId="179" fontId="8" fillId="0" borderId="67" xfId="0" applyNumberFormat="1" applyFont="1" applyFill="1" applyBorder="1" applyAlignment="1">
      <alignment horizontal="center" textRotation="255" shrinkToFit="1"/>
    </xf>
    <xf numFmtId="179" fontId="7" fillId="0" borderId="108" xfId="0" applyNumberFormat="1" applyFont="1" applyFill="1" applyBorder="1" applyAlignment="1">
      <alignment horizontal="center" vertical="center" wrapText="1" shrinkToFit="1"/>
    </xf>
    <xf numFmtId="179" fontId="8" fillId="0" borderId="49" xfId="0" applyNumberFormat="1" applyFont="1" applyFill="1" applyBorder="1" applyAlignment="1">
      <alignment horizontal="center"/>
    </xf>
    <xf numFmtId="179" fontId="8" fillId="0" borderId="233" xfId="0" applyNumberFormat="1" applyFont="1" applyFill="1" applyBorder="1" applyAlignment="1">
      <alignment horizontal="center"/>
    </xf>
    <xf numFmtId="179" fontId="8" fillId="0" borderId="232" xfId="0" applyNumberFormat="1" applyFont="1" applyFill="1" applyBorder="1" applyAlignment="1">
      <alignment horizontal="center"/>
    </xf>
    <xf numFmtId="0" fontId="8" fillId="0" borderId="88" xfId="0" applyFont="1" applyFill="1" applyBorder="1" applyAlignment="1">
      <alignment horizontal="center" vertical="top" textRotation="255" shrinkToFit="1"/>
    </xf>
    <xf numFmtId="0" fontId="7" fillId="0" borderId="76" xfId="0" applyFont="1" applyFill="1" applyBorder="1" applyAlignment="1">
      <alignment horizontal="center" vertical="center" wrapText="1" shrinkToFit="1"/>
    </xf>
    <xf numFmtId="179" fontId="7" fillId="0" borderId="76" xfId="0" applyNumberFormat="1" applyFont="1" applyFill="1" applyBorder="1" applyAlignment="1">
      <alignment horizontal="center" vertical="center" shrinkToFit="1"/>
    </xf>
    <xf numFmtId="179" fontId="8" fillId="0" borderId="228" xfId="0" applyNumberFormat="1" applyFont="1" applyFill="1" applyBorder="1" applyAlignment="1">
      <alignment horizontal="center" textRotation="255" shrinkToFit="1"/>
    </xf>
    <xf numFmtId="179" fontId="8" fillId="0" borderId="161" xfId="0" applyNumberFormat="1" applyFont="1" applyFill="1" applyBorder="1" applyAlignment="1">
      <alignment horizontal="center" textRotation="255" shrinkToFit="1"/>
    </xf>
    <xf numFmtId="0" fontId="8" fillId="0" borderId="150" xfId="0" applyFont="1" applyFill="1" applyBorder="1" applyAlignment="1" applyProtection="1">
      <alignment horizontal="center" vertical="center" textRotation="255" shrinkToFit="1"/>
      <protection/>
    </xf>
    <xf numFmtId="0" fontId="8" fillId="0" borderId="150" xfId="0" applyFont="1" applyFill="1" applyBorder="1" applyAlignment="1" applyProtection="1">
      <alignment horizontal="center" vertical="center"/>
      <protection/>
    </xf>
    <xf numFmtId="0" fontId="8" fillId="0" borderId="58" xfId="0" applyFont="1" applyFill="1" applyBorder="1" applyAlignment="1">
      <alignment horizontal="center" vertical="center"/>
    </xf>
    <xf numFmtId="0" fontId="8" fillId="36" borderId="87" xfId="0" applyFont="1" applyFill="1" applyBorder="1" applyAlignment="1" applyProtection="1">
      <alignment horizontal="center" vertical="center"/>
      <protection/>
    </xf>
    <xf numFmtId="0" fontId="8" fillId="36" borderId="67" xfId="0" applyFont="1" applyFill="1" applyBorder="1" applyAlignment="1">
      <alignment horizontal="center" vertical="center"/>
    </xf>
    <xf numFmtId="0" fontId="8" fillId="37" borderId="88" xfId="0" applyFont="1" applyFill="1" applyBorder="1" applyAlignment="1" applyProtection="1">
      <alignment horizontal="center" vertical="center"/>
      <protection/>
    </xf>
    <xf numFmtId="0" fontId="8" fillId="37" borderId="245" xfId="0" applyFont="1" applyFill="1" applyBorder="1" applyAlignment="1">
      <alignment horizontal="center" vertical="center"/>
    </xf>
    <xf numFmtId="0" fontId="8" fillId="0" borderId="11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308" xfId="0" applyFont="1" applyFill="1" applyBorder="1" applyAlignment="1" applyProtection="1">
      <alignment horizontal="center" vertical="center"/>
      <protection/>
    </xf>
    <xf numFmtId="0" fontId="8" fillId="0" borderId="308" xfId="0" applyFont="1" applyFill="1" applyBorder="1" applyAlignment="1">
      <alignment horizontal="center" vertical="center"/>
    </xf>
    <xf numFmtId="0" fontId="8" fillId="0" borderId="343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vertical="center" wrapText="1"/>
      <protection/>
    </xf>
    <xf numFmtId="0" fontId="8" fillId="0" borderId="87" xfId="0" applyFont="1" applyFill="1" applyBorder="1" applyAlignment="1" applyProtection="1">
      <alignment horizontal="center" vertical="center" textRotation="255" shrinkToFit="1"/>
      <protection/>
    </xf>
    <xf numFmtId="0" fontId="8" fillId="0" borderId="67" xfId="0" applyFont="1" applyFill="1" applyBorder="1" applyAlignment="1" applyProtection="1">
      <alignment horizontal="center" vertical="center" textRotation="255" shrinkToFit="1"/>
      <protection/>
    </xf>
    <xf numFmtId="0" fontId="8" fillId="0" borderId="271" xfId="0" applyFont="1" applyFill="1" applyBorder="1" applyAlignment="1" applyProtection="1">
      <alignment horizontal="center" vertical="center"/>
      <protection/>
    </xf>
    <xf numFmtId="0" fontId="8" fillId="0" borderId="54" xfId="0" applyFont="1" applyFill="1" applyBorder="1" applyAlignment="1" applyProtection="1">
      <alignment horizontal="center" vertical="center"/>
      <protection/>
    </xf>
    <xf numFmtId="0" fontId="8" fillId="0" borderId="81" xfId="0" applyFont="1" applyFill="1" applyBorder="1" applyAlignment="1" applyProtection="1">
      <alignment horizontal="center" vertical="center"/>
      <protection/>
    </xf>
    <xf numFmtId="0" fontId="8" fillId="0" borderId="308" xfId="0" applyNumberFormat="1" applyFont="1" applyFill="1" applyBorder="1" applyAlignment="1" applyProtection="1">
      <alignment horizontal="center" vertical="center"/>
      <protection locked="0"/>
    </xf>
    <xf numFmtId="0" fontId="8" fillId="0" borderId="344" xfId="0" applyFont="1" applyFill="1" applyBorder="1" applyAlignment="1">
      <alignment horizontal="center" vertical="center"/>
    </xf>
    <xf numFmtId="0" fontId="8" fillId="0" borderId="236" xfId="0" applyFont="1" applyFill="1" applyBorder="1" applyAlignment="1">
      <alignment horizontal="center" vertical="center"/>
    </xf>
    <xf numFmtId="0" fontId="8" fillId="0" borderId="345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 indent="1"/>
    </xf>
    <xf numFmtId="0" fontId="6" fillId="0" borderId="0" xfId="0" applyFont="1" applyFill="1" applyAlignment="1" applyProtection="1">
      <alignment horizontal="left" vertical="center" indent="2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8" fillId="37" borderId="151" xfId="0" applyFont="1" applyFill="1" applyBorder="1" applyAlignment="1" applyProtection="1">
      <alignment horizontal="center" vertical="center"/>
      <protection/>
    </xf>
    <xf numFmtId="0" fontId="8" fillId="37" borderId="169" xfId="0" applyFont="1" applyFill="1" applyBorder="1" applyAlignment="1">
      <alignment horizontal="center" vertical="center"/>
    </xf>
    <xf numFmtId="0" fontId="5" fillId="0" borderId="159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346" xfId="0" applyFont="1" applyFill="1" applyBorder="1" applyAlignment="1" applyProtection="1">
      <alignment horizontal="center" vertical="center"/>
      <protection/>
    </xf>
    <xf numFmtId="0" fontId="4" fillId="0" borderId="249" xfId="0" applyFont="1" applyFill="1" applyBorder="1" applyAlignment="1" applyProtection="1">
      <alignment horizontal="center" vertical="center"/>
      <protection/>
    </xf>
    <xf numFmtId="0" fontId="4" fillId="0" borderId="85" xfId="0" applyFont="1" applyFill="1" applyBorder="1" applyAlignment="1" applyProtection="1">
      <alignment horizontal="center" vertical="center"/>
      <protection/>
    </xf>
    <xf numFmtId="0" fontId="4" fillId="0" borderId="271" xfId="0" applyFont="1" applyFill="1" applyBorder="1" applyAlignment="1" applyProtection="1">
      <alignment horizontal="center" vertical="center"/>
      <protection/>
    </xf>
    <xf numFmtId="0" fontId="4" fillId="0" borderId="54" xfId="0" applyFont="1" applyFill="1" applyBorder="1" applyAlignment="1" applyProtection="1">
      <alignment horizontal="center" vertical="center"/>
      <protection/>
    </xf>
    <xf numFmtId="0" fontId="4" fillId="0" borderId="81" xfId="0" applyFont="1" applyFill="1" applyBorder="1" applyAlignment="1" applyProtection="1">
      <alignment horizontal="center" vertical="center"/>
      <protection/>
    </xf>
    <xf numFmtId="176" fontId="8" fillId="0" borderId="183" xfId="0" applyNumberFormat="1" applyFont="1" applyFill="1" applyBorder="1" applyAlignment="1" applyProtection="1">
      <alignment horizontal="right" vertical="center" shrinkToFit="1"/>
      <protection/>
    </xf>
    <xf numFmtId="176" fontId="8" fillId="0" borderId="101" xfId="0" applyNumberFormat="1" applyFont="1" applyFill="1" applyBorder="1" applyAlignment="1" applyProtection="1">
      <alignment horizontal="right" vertical="center" shrinkToFit="1"/>
      <protection/>
    </xf>
    <xf numFmtId="0" fontId="5" fillId="0" borderId="246" xfId="0" applyFont="1" applyFill="1" applyBorder="1" applyAlignment="1" applyProtection="1">
      <alignment horizontal="center" vertical="center"/>
      <protection/>
    </xf>
    <xf numFmtId="0" fontId="5" fillId="0" borderId="42" xfId="0" applyFont="1" applyFill="1" applyBorder="1" applyAlignment="1" applyProtection="1">
      <alignment horizontal="center" vertical="center"/>
      <protection/>
    </xf>
    <xf numFmtId="0" fontId="5" fillId="0" borderId="5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9" fillId="34" borderId="71" xfId="0" applyFont="1" applyFill="1" applyBorder="1" applyAlignment="1" applyProtection="1">
      <alignment horizontal="center" vertical="center"/>
      <protection/>
    </xf>
    <xf numFmtId="0" fontId="9" fillId="34" borderId="50" xfId="0" applyFont="1" applyFill="1" applyBorder="1" applyAlignment="1" applyProtection="1">
      <alignment horizontal="center" vertical="center"/>
      <protection/>
    </xf>
    <xf numFmtId="176" fontId="8" fillId="0" borderId="266" xfId="0" applyNumberFormat="1" applyFont="1" applyFill="1" applyBorder="1" applyAlignment="1" applyProtection="1">
      <alignment horizontal="right" vertical="center" shrinkToFit="1"/>
      <protection/>
    </xf>
    <xf numFmtId="176" fontId="15" fillId="34" borderId="54" xfId="0" applyNumberFormat="1" applyFont="1" applyFill="1" applyBorder="1" applyAlignment="1" applyProtection="1">
      <alignment horizontal="right" vertical="center" shrinkToFit="1"/>
      <protection/>
    </xf>
    <xf numFmtId="176" fontId="15" fillId="34" borderId="81" xfId="0" applyNumberFormat="1" applyFont="1" applyFill="1" applyBorder="1" applyAlignment="1" applyProtection="1">
      <alignment horizontal="right" vertical="center" shrinkToFit="1"/>
      <protection/>
    </xf>
    <xf numFmtId="0" fontId="4" fillId="0" borderId="347" xfId="0" applyNumberFormat="1" applyFont="1" applyFill="1" applyBorder="1" applyAlignment="1" applyProtection="1">
      <alignment horizontal="center" vertical="center"/>
      <protection locked="0"/>
    </xf>
    <xf numFmtId="0" fontId="4" fillId="0" borderId="348" xfId="0" applyNumberFormat="1" applyFont="1" applyFill="1" applyBorder="1" applyAlignment="1" applyProtection="1">
      <alignment horizontal="center" vertical="center"/>
      <protection locked="0"/>
    </xf>
    <xf numFmtId="0" fontId="4" fillId="0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162" xfId="0" applyNumberFormat="1" applyFont="1" applyFill="1" applyBorder="1" applyAlignment="1" applyProtection="1">
      <alignment horizontal="center" vertical="center"/>
      <protection locked="0"/>
    </xf>
    <xf numFmtId="0" fontId="4" fillId="0" borderId="86" xfId="0" applyNumberFormat="1" applyFont="1" applyFill="1" applyBorder="1" applyAlignment="1" applyProtection="1">
      <alignment horizontal="center" vertical="center"/>
      <protection locked="0"/>
    </xf>
    <xf numFmtId="0" fontId="4" fillId="0" borderId="114" xfId="0" applyNumberFormat="1" applyFont="1" applyFill="1" applyBorder="1" applyAlignment="1" applyProtection="1">
      <alignment horizontal="center" vertical="center"/>
      <protection locked="0"/>
    </xf>
    <xf numFmtId="0" fontId="4" fillId="0" borderId="18" xfId="0" applyNumberFormat="1" applyFont="1" applyFill="1" applyBorder="1" applyAlignment="1" applyProtection="1">
      <alignment horizontal="center" vertical="center"/>
      <protection locked="0"/>
    </xf>
    <xf numFmtId="176" fontId="8" fillId="0" borderId="54" xfId="0" applyNumberFormat="1" applyFont="1" applyFill="1" applyBorder="1" applyAlignment="1" applyProtection="1">
      <alignment horizontal="right" vertical="center" shrinkToFit="1"/>
      <protection/>
    </xf>
    <xf numFmtId="0" fontId="5" fillId="0" borderId="71" xfId="0" applyFont="1" applyFill="1" applyBorder="1" applyAlignment="1" applyProtection="1">
      <alignment horizontal="center" vertical="center"/>
      <protection/>
    </xf>
    <xf numFmtId="0" fontId="4" fillId="0" borderId="236" xfId="0" applyFont="1" applyFill="1" applyBorder="1" applyAlignment="1" applyProtection="1">
      <alignment horizontal="center" vertical="center" shrinkToFit="1"/>
      <protection/>
    </xf>
    <xf numFmtId="0" fontId="4" fillId="0" borderId="345" xfId="0" applyFont="1" applyFill="1" applyBorder="1" applyAlignment="1" applyProtection="1">
      <alignment horizontal="center" vertical="center" shrinkToFit="1"/>
      <protection/>
    </xf>
    <xf numFmtId="0" fontId="4" fillId="0" borderId="92" xfId="0" applyFont="1" applyFill="1" applyBorder="1" applyAlignment="1" applyProtection="1">
      <alignment horizontal="center" vertical="center"/>
      <protection/>
    </xf>
    <xf numFmtId="0" fontId="4" fillId="0" borderId="220" xfId="0" applyFont="1" applyFill="1" applyBorder="1" applyAlignment="1" applyProtection="1">
      <alignment horizontal="center" vertical="center"/>
      <protection/>
    </xf>
    <xf numFmtId="0" fontId="4" fillId="0" borderId="95" xfId="0" applyFont="1" applyFill="1" applyBorder="1" applyAlignment="1" applyProtection="1">
      <alignment horizontal="center" vertical="center"/>
      <protection/>
    </xf>
    <xf numFmtId="0" fontId="4" fillId="0" borderId="348" xfId="0" applyFont="1" applyFill="1" applyBorder="1" applyAlignment="1" applyProtection="1">
      <alignment horizontal="center" vertical="center"/>
      <protection/>
    </xf>
    <xf numFmtId="0" fontId="4" fillId="0" borderId="206" xfId="0" applyFont="1" applyFill="1" applyBorder="1" applyAlignment="1" applyProtection="1">
      <alignment horizontal="center" vertical="center"/>
      <protection/>
    </xf>
    <xf numFmtId="0" fontId="4" fillId="0" borderId="159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9" fillId="34" borderId="92" xfId="0" applyFont="1" applyFill="1" applyBorder="1" applyAlignment="1" applyProtection="1">
      <alignment horizontal="center" vertical="center"/>
      <protection/>
    </xf>
    <xf numFmtId="0" fontId="9" fillId="34" borderId="91" xfId="0" applyFont="1" applyFill="1" applyBorder="1" applyAlignment="1" applyProtection="1">
      <alignment horizontal="center" vertical="center"/>
      <protection/>
    </xf>
    <xf numFmtId="176" fontId="9" fillId="34" borderId="94" xfId="0" applyNumberFormat="1" applyFont="1" applyFill="1" applyBorder="1" applyAlignment="1" applyProtection="1">
      <alignment horizontal="right" vertical="center"/>
      <protection/>
    </xf>
    <xf numFmtId="176" fontId="9" fillId="34" borderId="224" xfId="0" applyNumberFormat="1" applyFont="1" applyFill="1" applyBorder="1" applyAlignment="1" applyProtection="1">
      <alignment horizontal="right" vertical="center"/>
      <protection/>
    </xf>
    <xf numFmtId="0" fontId="5" fillId="0" borderId="125" xfId="0" applyFont="1" applyFill="1" applyBorder="1" applyAlignment="1" applyProtection="1">
      <alignment horizontal="center" vertical="center"/>
      <protection/>
    </xf>
    <xf numFmtId="0" fontId="5" fillId="0" borderId="121" xfId="0" applyFont="1" applyFill="1" applyBorder="1" applyAlignment="1" applyProtection="1">
      <alignment horizontal="center" vertical="center"/>
      <protection/>
    </xf>
    <xf numFmtId="0" fontId="5" fillId="0" borderId="220" xfId="0" applyFont="1" applyFill="1" applyBorder="1" applyAlignment="1" applyProtection="1">
      <alignment horizontal="center" vertical="center"/>
      <protection/>
    </xf>
    <xf numFmtId="0" fontId="8" fillId="0" borderId="36" xfId="0" applyFont="1" applyBorder="1" applyAlignment="1">
      <alignment horizontal="center" vertical="center" textRotation="255" shrinkToFit="1"/>
    </xf>
    <xf numFmtId="0" fontId="8" fillId="0" borderId="28" xfId="0" applyFont="1" applyBorder="1" applyAlignment="1">
      <alignment horizontal="center" vertical="center" textRotation="255" shrinkToFit="1"/>
    </xf>
    <xf numFmtId="0" fontId="4" fillId="0" borderId="151" xfId="0" applyFont="1" applyBorder="1" applyAlignment="1">
      <alignment horizontal="center" vertical="center" textRotation="255" shrinkToFit="1"/>
    </xf>
    <xf numFmtId="0" fontId="4" fillId="0" borderId="169" xfId="0" applyFont="1" applyBorder="1" applyAlignment="1">
      <alignment horizontal="center" vertical="center" textRotation="255" shrinkToFit="1"/>
    </xf>
    <xf numFmtId="0" fontId="4" fillId="0" borderId="236" xfId="0" applyFont="1" applyFill="1" applyBorder="1" applyAlignment="1">
      <alignment horizontal="center" vertical="center" wrapText="1"/>
    </xf>
    <xf numFmtId="0" fontId="4" fillId="0" borderId="345" xfId="0" applyFont="1" applyFill="1" applyBorder="1" applyAlignment="1">
      <alignment horizontal="center" vertical="center" wrapText="1"/>
    </xf>
    <xf numFmtId="0" fontId="15" fillId="34" borderId="85" xfId="0" applyFont="1" applyFill="1" applyBorder="1" applyAlignment="1">
      <alignment horizontal="center" vertical="center"/>
    </xf>
    <xf numFmtId="0" fontId="15" fillId="34" borderId="168" xfId="0" applyFont="1" applyFill="1" applyBorder="1" applyAlignment="1">
      <alignment horizontal="center" vertical="center"/>
    </xf>
    <xf numFmtId="0" fontId="8" fillId="0" borderId="60" xfId="0" applyFont="1" applyBorder="1" applyAlignment="1">
      <alignment horizontal="center" vertical="center" textRotation="255"/>
    </xf>
    <xf numFmtId="0" fontId="8" fillId="0" borderId="28" xfId="0" applyFont="1" applyBorder="1" applyAlignment="1">
      <alignment horizontal="center" vertical="center" textRotation="255"/>
    </xf>
    <xf numFmtId="0" fontId="8" fillId="0" borderId="349" xfId="0" applyFont="1" applyBorder="1" applyAlignment="1">
      <alignment horizontal="center" vertical="center" textRotation="255"/>
    </xf>
    <xf numFmtId="0" fontId="8" fillId="0" borderId="350" xfId="0" applyFont="1" applyBorder="1" applyAlignment="1">
      <alignment horizontal="center" vertical="center" textRotation="255"/>
    </xf>
    <xf numFmtId="0" fontId="8" fillId="0" borderId="36" xfId="0" applyFont="1" applyBorder="1" applyAlignment="1">
      <alignment horizontal="center" vertical="center" textRotation="255"/>
    </xf>
    <xf numFmtId="0" fontId="8" fillId="0" borderId="159" xfId="0" applyFont="1" applyBorder="1" applyAlignment="1">
      <alignment horizontal="right" vertical="center"/>
    </xf>
    <xf numFmtId="0" fontId="4" fillId="0" borderId="247" xfId="0" applyFont="1" applyBorder="1" applyAlignment="1">
      <alignment horizontal="center" vertical="center" shrinkToFit="1"/>
    </xf>
    <xf numFmtId="0" fontId="4" fillId="0" borderId="343" xfId="0" applyFont="1" applyBorder="1" applyAlignment="1">
      <alignment horizontal="center" vertical="center" shrinkToFit="1"/>
    </xf>
    <xf numFmtId="193" fontId="4" fillId="0" borderId="347" xfId="0" applyNumberFormat="1" applyFont="1" applyFill="1" applyBorder="1" applyAlignment="1">
      <alignment horizontal="center" vertical="center" textRotation="255" shrinkToFit="1"/>
    </xf>
    <xf numFmtId="193" fontId="4" fillId="0" borderId="0" xfId="0" applyNumberFormat="1" applyFont="1" applyFill="1" applyBorder="1" applyAlignment="1">
      <alignment horizontal="center" vertical="center" textRotation="255" shrinkToFit="1"/>
    </xf>
    <xf numFmtId="193" fontId="4" fillId="0" borderId="159" xfId="0" applyNumberFormat="1" applyFont="1" applyFill="1" applyBorder="1" applyAlignment="1">
      <alignment horizontal="center" vertical="center" textRotation="255" shrinkToFit="1"/>
    </xf>
    <xf numFmtId="0" fontId="4" fillId="0" borderId="347" xfId="0" applyFont="1" applyBorder="1" applyAlignment="1">
      <alignment horizontal="center" vertical="center"/>
    </xf>
    <xf numFmtId="0" fontId="4" fillId="0" borderId="348" xfId="0" applyFont="1" applyBorder="1" applyAlignment="1">
      <alignment horizontal="center" vertical="center"/>
    </xf>
    <xf numFmtId="0" fontId="4" fillId="0" borderId="347" xfId="0" applyFont="1" applyFill="1" applyBorder="1" applyAlignment="1">
      <alignment horizontal="center" vertical="center"/>
    </xf>
    <xf numFmtId="0" fontId="4" fillId="0" borderId="348" xfId="0" applyFont="1" applyFill="1" applyBorder="1" applyAlignment="1">
      <alignment horizontal="center" vertical="center"/>
    </xf>
    <xf numFmtId="0" fontId="4" fillId="0" borderId="150" xfId="0" applyFont="1" applyBorder="1" applyAlignment="1">
      <alignment horizontal="center" vertical="center" textRotation="255" shrinkToFit="1"/>
    </xf>
    <xf numFmtId="0" fontId="4" fillId="0" borderId="58" xfId="0" applyFont="1" applyBorder="1" applyAlignment="1">
      <alignment horizontal="center" vertical="center" textRotation="255" shrinkToFit="1"/>
    </xf>
    <xf numFmtId="0" fontId="4" fillId="0" borderId="114" xfId="0" applyFont="1" applyFill="1" applyBorder="1" applyAlignment="1">
      <alignment horizontal="center" vertical="center" wrapText="1"/>
    </xf>
    <xf numFmtId="0" fontId="4" fillId="0" borderId="169" xfId="0" applyFont="1" applyBorder="1" applyAlignment="1">
      <alignment vertical="center" shrinkToFit="1"/>
    </xf>
    <xf numFmtId="0" fontId="4" fillId="0" borderId="247" xfId="0" applyFont="1" applyBorder="1" applyAlignment="1">
      <alignment horizontal="center" vertical="center"/>
    </xf>
    <xf numFmtId="0" fontId="4" fillId="0" borderId="343" xfId="0" applyFont="1" applyBorder="1" applyAlignment="1">
      <alignment horizontal="center" vertical="center"/>
    </xf>
    <xf numFmtId="193" fontId="4" fillId="0" borderId="351" xfId="0" applyNumberFormat="1" applyFont="1" applyBorder="1" applyAlignment="1">
      <alignment horizontal="center" vertical="center" textRotation="255" shrinkToFit="1"/>
    </xf>
    <xf numFmtId="193" fontId="4" fillId="0" borderId="178" xfId="0" applyNumberFormat="1" applyFont="1" applyBorder="1" applyAlignment="1">
      <alignment vertical="center" shrinkToFit="1"/>
    </xf>
    <xf numFmtId="0" fontId="4" fillId="0" borderId="87" xfId="0" applyFont="1" applyBorder="1" applyAlignment="1">
      <alignment horizontal="center" vertical="center" textRotation="255" shrinkToFit="1"/>
    </xf>
    <xf numFmtId="0" fontId="4" fillId="0" borderId="67" xfId="0" applyFont="1" applyBorder="1" applyAlignment="1">
      <alignment horizontal="center" vertical="center" textRotation="255" shrinkToFit="1"/>
    </xf>
    <xf numFmtId="0" fontId="4" fillId="0" borderId="18" xfId="0" applyFont="1" applyBorder="1" applyAlignment="1">
      <alignment horizontal="center" vertical="center" textRotation="255" shrinkToFit="1"/>
    </xf>
    <xf numFmtId="0" fontId="4" fillId="0" borderId="55" xfId="0" applyFont="1" applyBorder="1" applyAlignment="1">
      <alignment horizontal="center" vertical="center" textRotation="255" shrinkToFit="1"/>
    </xf>
    <xf numFmtId="0" fontId="12" fillId="0" borderId="151" xfId="0" applyFont="1" applyBorder="1" applyAlignment="1">
      <alignment horizontal="center" vertical="center" textRotation="255" wrapText="1"/>
    </xf>
    <xf numFmtId="0" fontId="12" fillId="0" borderId="169" xfId="0" applyFont="1" applyBorder="1" applyAlignment="1">
      <alignment horizontal="center" vertical="center" textRotation="255" wrapText="1"/>
    </xf>
    <xf numFmtId="0" fontId="4" fillId="0" borderId="352" xfId="0" applyFont="1" applyBorder="1" applyAlignment="1">
      <alignment horizontal="center" vertical="center" textRotation="255"/>
    </xf>
    <xf numFmtId="0" fontId="4" fillId="0" borderId="349" xfId="0" applyFont="1" applyBorder="1" applyAlignment="1">
      <alignment horizontal="center" vertical="center" textRotation="255"/>
    </xf>
    <xf numFmtId="0" fontId="4" fillId="0" borderId="158" xfId="0" applyFont="1" applyBorder="1" applyAlignment="1">
      <alignment horizontal="center" vertical="center" textRotation="255"/>
    </xf>
    <xf numFmtId="0" fontId="4" fillId="0" borderId="250" xfId="0" applyFont="1" applyBorder="1" applyAlignment="1">
      <alignment horizontal="center" vertical="center" textRotation="255"/>
    </xf>
    <xf numFmtId="0" fontId="4" fillId="0" borderId="350" xfId="0" applyFont="1" applyBorder="1" applyAlignment="1">
      <alignment horizontal="center" vertical="center" textRotation="255"/>
    </xf>
    <xf numFmtId="0" fontId="8" fillId="33" borderId="260" xfId="0" applyFont="1" applyFill="1" applyBorder="1" applyAlignment="1">
      <alignment horizontal="center" vertical="center"/>
    </xf>
    <xf numFmtId="0" fontId="8" fillId="33" borderId="114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346" xfId="0" applyFont="1" applyFill="1" applyBorder="1" applyAlignment="1" applyProtection="1">
      <alignment horizontal="center" vertical="center" textRotation="255"/>
      <protection/>
    </xf>
    <xf numFmtId="0" fontId="8" fillId="33" borderId="249" xfId="0" applyFont="1" applyFill="1" applyBorder="1" applyAlignment="1" applyProtection="1">
      <alignment horizontal="center" vertical="center" textRotation="255"/>
      <protection/>
    </xf>
    <xf numFmtId="0" fontId="8" fillId="33" borderId="85" xfId="0" applyFont="1" applyFill="1" applyBorder="1" applyAlignment="1" applyProtection="1">
      <alignment horizontal="center" vertical="center" textRotation="255"/>
      <protection/>
    </xf>
    <xf numFmtId="0" fontId="8" fillId="33" borderId="271" xfId="0" applyFont="1" applyFill="1" applyBorder="1" applyAlignment="1" applyProtection="1">
      <alignment horizontal="center" vertical="center" textRotation="255"/>
      <protection/>
    </xf>
    <xf numFmtId="0" fontId="8" fillId="33" borderId="54" xfId="0" applyFont="1" applyFill="1" applyBorder="1" applyAlignment="1" applyProtection="1">
      <alignment horizontal="center" vertical="center" textRotation="255"/>
      <protection/>
    </xf>
    <xf numFmtId="0" fontId="8" fillId="33" borderId="81" xfId="0" applyFont="1" applyFill="1" applyBorder="1" applyAlignment="1" applyProtection="1">
      <alignment horizontal="center" vertical="center" textRotation="255"/>
      <protection/>
    </xf>
    <xf numFmtId="0" fontId="8" fillId="33" borderId="150" xfId="0" applyFont="1" applyFill="1" applyBorder="1" applyAlignment="1" applyProtection="1">
      <alignment horizontal="center" vertical="center"/>
      <protection/>
    </xf>
    <xf numFmtId="0" fontId="8" fillId="33" borderId="58" xfId="0" applyFont="1" applyFill="1" applyBorder="1" applyAlignment="1" applyProtection="1">
      <alignment horizontal="center" vertical="center"/>
      <protection/>
    </xf>
    <xf numFmtId="0" fontId="8" fillId="37" borderId="228" xfId="0" applyFont="1" applyFill="1" applyBorder="1" applyAlignment="1" applyProtection="1">
      <alignment horizontal="center" vertical="center"/>
      <protection/>
    </xf>
    <xf numFmtId="0" fontId="8" fillId="37" borderId="161" xfId="0" applyFont="1" applyFill="1" applyBorder="1" applyAlignment="1" applyProtection="1">
      <alignment horizontal="center" vertical="center"/>
      <protection/>
    </xf>
    <xf numFmtId="0" fontId="8" fillId="33" borderId="347" xfId="0" applyNumberFormat="1" applyFont="1" applyFill="1" applyBorder="1" applyAlignment="1" applyProtection="1">
      <alignment horizontal="center" vertical="center"/>
      <protection locked="0"/>
    </xf>
    <xf numFmtId="0" fontId="8" fillId="33" borderId="17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236" xfId="0" applyFont="1" applyFill="1" applyBorder="1" applyAlignment="1" applyProtection="1">
      <alignment horizontal="center" vertical="center"/>
      <protection locked="0"/>
    </xf>
    <xf numFmtId="0" fontId="8" fillId="0" borderId="345" xfId="0" applyFont="1" applyFill="1" applyBorder="1" applyAlignment="1" applyProtection="1">
      <alignment horizontal="center" vertical="center"/>
      <protection locked="0"/>
    </xf>
    <xf numFmtId="0" fontId="8" fillId="0" borderId="87" xfId="0" applyFont="1" applyFill="1" applyBorder="1" applyAlignment="1" applyProtection="1">
      <alignment horizontal="center" vertical="center" textRotation="255"/>
      <protection/>
    </xf>
    <xf numFmtId="0" fontId="8" fillId="0" borderId="67" xfId="0" applyFont="1" applyFill="1" applyBorder="1" applyAlignment="1" applyProtection="1">
      <alignment horizontal="center" vertical="center" textRotation="255"/>
      <protection/>
    </xf>
    <xf numFmtId="0" fontId="8" fillId="36" borderId="87" xfId="0" applyFont="1" applyFill="1" applyBorder="1" applyAlignment="1" applyProtection="1">
      <alignment horizontal="center" vertical="center" textRotation="255"/>
      <protection/>
    </xf>
    <xf numFmtId="0" fontId="8" fillId="36" borderId="67" xfId="0" applyFont="1" applyFill="1" applyBorder="1" applyAlignment="1" applyProtection="1">
      <alignment horizontal="center" vertical="center" textRotation="255"/>
      <protection/>
    </xf>
    <xf numFmtId="0" fontId="8" fillId="0" borderId="150" xfId="0" applyFont="1" applyFill="1" applyBorder="1" applyAlignment="1" applyProtection="1">
      <alignment horizontal="center" vertical="center" textRotation="255"/>
      <protection/>
    </xf>
    <xf numFmtId="0" fontId="8" fillId="0" borderId="58" xfId="0" applyFont="1" applyFill="1" applyBorder="1" applyAlignment="1" applyProtection="1">
      <alignment horizontal="center" vertical="center" textRotation="255"/>
      <protection/>
    </xf>
    <xf numFmtId="0" fontId="8" fillId="0" borderId="351" xfId="0" applyFont="1" applyFill="1" applyBorder="1" applyAlignment="1" applyProtection="1">
      <alignment horizontal="center" vertical="center" textRotation="255"/>
      <protection locked="0"/>
    </xf>
    <xf numFmtId="0" fontId="8" fillId="0" borderId="178" xfId="0" applyFont="1" applyFill="1" applyBorder="1" applyAlignment="1" applyProtection="1">
      <alignment horizontal="center" vertical="center" textRotation="255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vertical="center"/>
      <protection/>
    </xf>
    <xf numFmtId="0" fontId="8" fillId="33" borderId="159" xfId="0" applyFont="1" applyFill="1" applyBorder="1" applyAlignment="1" applyProtection="1">
      <alignment horizontal="right" vertical="center"/>
      <protection locked="0"/>
    </xf>
    <xf numFmtId="0" fontId="8" fillId="0" borderId="161" xfId="0" applyFont="1" applyFill="1" applyBorder="1" applyAlignment="1" applyProtection="1">
      <alignment horizontal="center" vertical="center" textRotation="255"/>
      <protection/>
    </xf>
    <xf numFmtId="0" fontId="8" fillId="0" borderId="87" xfId="0" applyFont="1" applyFill="1" applyBorder="1" applyAlignment="1" applyProtection="1">
      <alignment horizontal="center" vertical="center" textRotation="255" shrinkToFit="1"/>
      <protection locked="0"/>
    </xf>
    <xf numFmtId="0" fontId="8" fillId="0" borderId="67" xfId="0" applyFont="1" applyFill="1" applyBorder="1" applyAlignment="1" applyProtection="1">
      <alignment horizontal="center" vertical="center" textRotation="255" shrinkToFit="1"/>
      <protection locked="0"/>
    </xf>
    <xf numFmtId="0" fontId="8" fillId="0" borderId="228" xfId="0" applyFont="1" applyFill="1" applyBorder="1" applyAlignment="1" applyProtection="1">
      <alignment horizontal="center" vertical="center" wrapText="1"/>
      <protection/>
    </xf>
    <xf numFmtId="0" fontId="8" fillId="0" borderId="150" xfId="0" applyFont="1" applyFill="1" applyBorder="1" applyAlignment="1" applyProtection="1">
      <alignment horizontal="center" vertical="center" wrapText="1"/>
      <protection/>
    </xf>
    <xf numFmtId="0" fontId="8" fillId="33" borderId="346" xfId="0" applyFont="1" applyFill="1" applyBorder="1" applyAlignment="1" applyProtection="1">
      <alignment horizontal="center" vertical="center" wrapText="1"/>
      <protection/>
    </xf>
    <xf numFmtId="0" fontId="8" fillId="33" borderId="347" xfId="0" applyFont="1" applyFill="1" applyBorder="1" applyAlignment="1" applyProtection="1">
      <alignment horizontal="center" vertical="center" wrapText="1"/>
      <protection/>
    </xf>
    <xf numFmtId="0" fontId="8" fillId="33" borderId="348" xfId="0" applyFont="1" applyFill="1" applyBorder="1" applyAlignment="1" applyProtection="1">
      <alignment horizontal="center" vertical="center" wrapText="1"/>
      <protection/>
    </xf>
    <xf numFmtId="0" fontId="8" fillId="33" borderId="248" xfId="0" applyFont="1" applyFill="1" applyBorder="1" applyAlignment="1" applyProtection="1">
      <alignment horizontal="center" vertical="center" wrapText="1"/>
      <protection/>
    </xf>
    <xf numFmtId="0" fontId="8" fillId="33" borderId="17" xfId="0" applyFont="1" applyFill="1" applyBorder="1" applyAlignment="1" applyProtection="1">
      <alignment horizontal="center" vertical="center" wrapText="1"/>
      <protection/>
    </xf>
    <xf numFmtId="0" fontId="8" fillId="33" borderId="162" xfId="0" applyFont="1" applyFill="1" applyBorder="1" applyAlignment="1" applyProtection="1">
      <alignment horizontal="center" vertical="center" wrapText="1"/>
      <protection/>
    </xf>
    <xf numFmtId="0" fontId="8" fillId="33" borderId="347" xfId="0" applyFont="1" applyFill="1" applyBorder="1" applyAlignment="1" applyProtection="1">
      <alignment horizontal="center" vertical="center"/>
      <protection/>
    </xf>
    <xf numFmtId="0" fontId="8" fillId="33" borderId="17" xfId="0" applyFont="1" applyFill="1" applyBorder="1" applyAlignment="1" applyProtection="1">
      <alignment horizontal="center" vertical="center"/>
      <protection/>
    </xf>
    <xf numFmtId="0" fontId="8" fillId="0" borderId="346" xfId="0" applyFont="1" applyFill="1" applyBorder="1" applyAlignment="1" applyProtection="1">
      <alignment horizontal="center" vertical="center"/>
      <protection locked="0"/>
    </xf>
    <xf numFmtId="0" fontId="8" fillId="0" borderId="347" xfId="0" applyFont="1" applyFill="1" applyBorder="1" applyAlignment="1" applyProtection="1">
      <alignment horizontal="center" vertical="center"/>
      <protection locked="0"/>
    </xf>
    <xf numFmtId="0" fontId="8" fillId="0" borderId="348" xfId="0" applyFont="1" applyFill="1" applyBorder="1" applyAlignment="1" applyProtection="1">
      <alignment horizontal="center" vertical="center"/>
      <protection locked="0"/>
    </xf>
    <xf numFmtId="0" fontId="8" fillId="0" borderId="248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162" xfId="0" applyFont="1" applyFill="1" applyBorder="1" applyAlignment="1" applyProtection="1">
      <alignment horizontal="center" vertical="center"/>
      <protection locked="0"/>
    </xf>
    <xf numFmtId="0" fontId="18" fillId="33" borderId="87" xfId="0" applyFont="1" applyFill="1" applyBorder="1" applyAlignment="1">
      <alignment horizontal="center" vertical="center" textRotation="255" wrapText="1"/>
    </xf>
    <xf numFmtId="0" fontId="18" fillId="33" borderId="67" xfId="0" applyFont="1" applyFill="1" applyBorder="1" applyAlignment="1">
      <alignment horizontal="center" vertical="center" textRotation="255" wrapText="1"/>
    </xf>
    <xf numFmtId="0" fontId="25" fillId="0" borderId="87" xfId="0" applyFont="1" applyFill="1" applyBorder="1" applyAlignment="1">
      <alignment horizontal="center" vertical="center" textRotation="255" wrapText="1"/>
    </xf>
    <xf numFmtId="0" fontId="25" fillId="0" borderId="67" xfId="0" applyFont="1" applyFill="1" applyBorder="1" applyAlignment="1">
      <alignment horizontal="center" vertical="center" textRotation="255" wrapText="1"/>
    </xf>
    <xf numFmtId="0" fontId="18" fillId="0" borderId="351" xfId="0" applyFont="1" applyFill="1" applyBorder="1" applyAlignment="1">
      <alignment horizontal="center" vertical="center" textRotation="255" wrapText="1"/>
    </xf>
    <xf numFmtId="0" fontId="18" fillId="0" borderId="178" xfId="0" applyFont="1" applyFill="1" applyBorder="1" applyAlignment="1">
      <alignment horizontal="center" vertical="center" textRotation="255" wrapText="1"/>
    </xf>
    <xf numFmtId="0" fontId="18" fillId="0" borderId="87" xfId="0" applyFont="1" applyFill="1" applyBorder="1" applyAlignment="1">
      <alignment horizontal="center" vertical="center" textRotation="255" wrapText="1"/>
    </xf>
    <xf numFmtId="0" fontId="18" fillId="0" borderId="67" xfId="0" applyFont="1" applyFill="1" applyBorder="1" applyAlignment="1">
      <alignment horizontal="center" vertical="center" textRotation="255" wrapText="1"/>
    </xf>
    <xf numFmtId="0" fontId="18" fillId="0" borderId="236" xfId="0" applyFont="1" applyFill="1" applyBorder="1" applyAlignment="1">
      <alignment horizontal="center" vertical="center" wrapText="1"/>
    </xf>
    <xf numFmtId="0" fontId="18" fillId="0" borderId="114" xfId="0" applyFont="1" applyFill="1" applyBorder="1" applyAlignment="1">
      <alignment horizontal="center" vertical="center" wrapText="1"/>
    </xf>
    <xf numFmtId="0" fontId="18" fillId="0" borderId="113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textRotation="255" wrapText="1"/>
    </xf>
    <xf numFmtId="0" fontId="18" fillId="0" borderId="181" xfId="0" applyFont="1" applyFill="1" applyBorder="1" applyAlignment="1">
      <alignment horizontal="center" vertical="center" textRotation="255" wrapText="1"/>
    </xf>
    <xf numFmtId="0" fontId="18" fillId="0" borderId="224" xfId="0" applyFont="1" applyFill="1" applyBorder="1" applyAlignment="1">
      <alignment horizontal="center" vertical="center" textRotation="255" wrapText="1"/>
    </xf>
    <xf numFmtId="0" fontId="17" fillId="0" borderId="114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8" fillId="0" borderId="84" xfId="0" applyFont="1" applyFill="1" applyBorder="1" applyAlignment="1">
      <alignment horizontal="center" vertical="center"/>
    </xf>
    <xf numFmtId="0" fontId="8" fillId="0" borderId="239" xfId="0" applyFont="1" applyFill="1" applyBorder="1" applyAlignment="1">
      <alignment horizontal="center" vertical="center"/>
    </xf>
    <xf numFmtId="0" fontId="8" fillId="0" borderId="326" xfId="0" applyFont="1" applyFill="1" applyBorder="1" applyAlignment="1">
      <alignment horizontal="center" vertical="center"/>
    </xf>
    <xf numFmtId="0" fontId="8" fillId="0" borderId="246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320" xfId="0" applyFont="1" applyFill="1" applyBorder="1" applyAlignment="1">
      <alignment horizontal="center" vertical="center" textRotation="255"/>
    </xf>
    <xf numFmtId="0" fontId="8" fillId="0" borderId="84" xfId="0" applyFont="1" applyFill="1" applyBorder="1" applyAlignment="1">
      <alignment horizontal="center" vertical="center" textRotation="255"/>
    </xf>
    <xf numFmtId="0" fontId="8" fillId="0" borderId="353" xfId="0" applyFont="1" applyFill="1" applyBorder="1" applyAlignment="1">
      <alignment horizontal="center" vertical="center" textRotation="255"/>
    </xf>
    <xf numFmtId="0" fontId="8" fillId="0" borderId="272" xfId="0" applyFont="1" applyFill="1" applyBorder="1" applyAlignment="1">
      <alignment horizontal="center" vertical="center" textRotation="255"/>
    </xf>
    <xf numFmtId="0" fontId="8" fillId="0" borderId="54" xfId="0" applyFont="1" applyFill="1" applyBorder="1" applyAlignment="1">
      <alignment horizontal="center" vertical="center" textRotation="255"/>
    </xf>
    <xf numFmtId="0" fontId="8" fillId="0" borderId="81" xfId="0" applyFont="1" applyFill="1" applyBorder="1" applyAlignment="1">
      <alignment horizontal="center" vertical="center" textRotation="255"/>
    </xf>
    <xf numFmtId="0" fontId="8" fillId="0" borderId="93" xfId="0" applyFont="1" applyFill="1" applyBorder="1" applyAlignment="1">
      <alignment horizontal="center" vertical="center"/>
    </xf>
    <xf numFmtId="0" fontId="8" fillId="0" borderId="9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 wrapText="1"/>
    </xf>
    <xf numFmtId="196" fontId="8" fillId="0" borderId="183" xfId="49" applyNumberFormat="1" applyFont="1" applyFill="1" applyBorder="1" applyAlignment="1">
      <alignment horizontal="right" vertical="center"/>
    </xf>
    <xf numFmtId="196" fontId="8" fillId="0" borderId="101" xfId="49" applyNumberFormat="1" applyFont="1" applyFill="1" applyBorder="1" applyAlignment="1">
      <alignment horizontal="right" vertical="center"/>
    </xf>
    <xf numFmtId="196" fontId="8" fillId="0" borderId="81" xfId="49" applyNumberFormat="1" applyFont="1" applyFill="1" applyBorder="1" applyAlignment="1">
      <alignment horizontal="right" vertical="center"/>
    </xf>
    <xf numFmtId="0" fontId="6" fillId="0" borderId="96" xfId="0" applyFont="1" applyFill="1" applyBorder="1" applyAlignment="1">
      <alignment vertical="center"/>
    </xf>
    <xf numFmtId="196" fontId="15" fillId="34" borderId="54" xfId="49" applyNumberFormat="1" applyFont="1" applyFill="1" applyBorder="1" applyAlignment="1">
      <alignment horizontal="right" vertical="center"/>
    </xf>
    <xf numFmtId="0" fontId="15" fillId="34" borderId="266" xfId="0" applyFont="1" applyFill="1" applyBorder="1" applyAlignment="1">
      <alignment/>
    </xf>
    <xf numFmtId="0" fontId="8" fillId="0" borderId="302" xfId="0" applyFont="1" applyFill="1" applyBorder="1" applyAlignment="1">
      <alignment horizontal="center" vertical="center"/>
    </xf>
    <xf numFmtId="0" fontId="15" fillId="34" borderId="71" xfId="0" applyFont="1" applyFill="1" applyBorder="1" applyAlignment="1">
      <alignment horizontal="center" vertical="center"/>
    </xf>
    <xf numFmtId="0" fontId="15" fillId="34" borderId="50" xfId="0" applyFont="1" applyFill="1" applyBorder="1" applyAlignment="1">
      <alignment horizontal="center" vertical="center"/>
    </xf>
    <xf numFmtId="196" fontId="8" fillId="0" borderId="54" xfId="49" applyNumberFormat="1" applyFont="1" applyFill="1" applyBorder="1" applyAlignment="1">
      <alignment horizontal="right" vertical="center"/>
    </xf>
    <xf numFmtId="0" fontId="8" fillId="0" borderId="101" xfId="0" applyFont="1" applyFill="1" applyBorder="1" applyAlignment="1">
      <alignment/>
    </xf>
    <xf numFmtId="0" fontId="7" fillId="0" borderId="93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72" xfId="0" applyFont="1" applyFill="1" applyBorder="1" applyAlignment="1">
      <alignment horizontal="center" vertical="center" textRotation="255"/>
    </xf>
    <xf numFmtId="0" fontId="8" fillId="0" borderId="71" xfId="0" applyFont="1" applyFill="1" applyBorder="1" applyAlignment="1">
      <alignment horizontal="center" vertical="center" textRotation="255"/>
    </xf>
    <xf numFmtId="0" fontId="8" fillId="0" borderId="346" xfId="0" applyFont="1" applyFill="1" applyBorder="1" applyAlignment="1">
      <alignment horizontal="center" vertical="center" textRotation="255"/>
    </xf>
    <xf numFmtId="0" fontId="8" fillId="0" borderId="249" xfId="0" applyFont="1" applyFill="1" applyBorder="1" applyAlignment="1">
      <alignment horizontal="center" vertical="center" textRotation="255"/>
    </xf>
    <xf numFmtId="0" fontId="8" fillId="0" borderId="218" xfId="0" applyFont="1" applyFill="1" applyBorder="1" applyAlignment="1">
      <alignment horizontal="center" vertical="center" textRotation="255"/>
    </xf>
    <xf numFmtId="0" fontId="8" fillId="0" borderId="72" xfId="0" applyFont="1" applyFill="1" applyBorder="1" applyAlignment="1">
      <alignment horizontal="center" vertical="center"/>
    </xf>
    <xf numFmtId="0" fontId="17" fillId="0" borderId="47" xfId="0" applyFont="1" applyFill="1" applyBorder="1" applyAlignment="1">
      <alignment horizontal="center" vertical="center" wrapText="1"/>
    </xf>
    <xf numFmtId="0" fontId="18" fillId="0" borderId="182" xfId="0" applyFont="1" applyFill="1" applyBorder="1" applyAlignment="1">
      <alignment horizontal="center" vertical="center" textRotation="255" wrapText="1"/>
    </xf>
    <xf numFmtId="0" fontId="18" fillId="0" borderId="342" xfId="0" applyFont="1" applyFill="1" applyBorder="1" applyAlignment="1">
      <alignment horizontal="center" vertical="center" textRotation="255" wrapText="1"/>
    </xf>
    <xf numFmtId="0" fontId="25" fillId="0" borderId="87" xfId="0" applyFont="1" applyFill="1" applyBorder="1" applyAlignment="1">
      <alignment horizontal="center" vertical="center" textRotation="255" shrinkToFit="1"/>
    </xf>
    <xf numFmtId="0" fontId="25" fillId="0" borderId="67" xfId="0" applyFont="1" applyFill="1" applyBorder="1" applyAlignment="1">
      <alignment horizontal="center" vertical="center" textRotation="255" shrinkToFit="1"/>
    </xf>
    <xf numFmtId="0" fontId="18" fillId="0" borderId="68" xfId="0" applyFont="1" applyFill="1" applyBorder="1" applyAlignment="1">
      <alignment horizontal="center" vertical="center" textRotation="255" wrapText="1"/>
    </xf>
    <xf numFmtId="0" fontId="8" fillId="0" borderId="92" xfId="0" applyFont="1" applyFill="1" applyBorder="1" applyAlignment="1">
      <alignment horizontal="center" vertical="center"/>
    </xf>
    <xf numFmtId="0" fontId="8" fillId="0" borderId="121" xfId="0" applyFont="1" applyFill="1" applyBorder="1" applyAlignment="1">
      <alignment horizontal="center" vertical="center"/>
    </xf>
    <xf numFmtId="0" fontId="8" fillId="0" borderId="125" xfId="0" applyFont="1" applyFill="1" applyBorder="1" applyAlignment="1">
      <alignment horizontal="center" vertical="center"/>
    </xf>
    <xf numFmtId="0" fontId="8" fillId="0" borderId="9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8" fillId="0" borderId="96" xfId="0" applyFont="1" applyFill="1" applyBorder="1" applyAlignment="1" applyProtection="1">
      <alignment horizontal="right" vertical="center"/>
      <protection/>
    </xf>
    <xf numFmtId="0" fontId="15" fillId="34" borderId="220" xfId="0" applyFont="1" applyFill="1" applyBorder="1" applyAlignment="1">
      <alignment horizontal="center" vertical="center"/>
    </xf>
    <xf numFmtId="0" fontId="15" fillId="34" borderId="91" xfId="0" applyFont="1" applyFill="1" applyBorder="1" applyAlignment="1">
      <alignment horizontal="center" vertical="center"/>
    </xf>
    <xf numFmtId="196" fontId="15" fillId="34" borderId="249" xfId="49" applyNumberFormat="1" applyFont="1" applyFill="1" applyBorder="1" applyAlignment="1">
      <alignment horizontal="right" vertical="center"/>
    </xf>
    <xf numFmtId="0" fontId="15" fillId="34" borderId="85" xfId="0" applyFont="1" applyFill="1" applyBorder="1" applyAlignment="1">
      <alignment/>
    </xf>
    <xf numFmtId="0" fontId="7" fillId="0" borderId="93" xfId="0" applyFont="1" applyFill="1" applyBorder="1" applyAlignment="1" applyProtection="1">
      <alignment vertical="center" wrapText="1"/>
      <protection/>
    </xf>
    <xf numFmtId="0" fontId="0" fillId="0" borderId="93" xfId="0" applyBorder="1" applyAlignment="1">
      <alignment wrapText="1"/>
    </xf>
    <xf numFmtId="0" fontId="0" fillId="0" borderId="0" xfId="0" applyAlignment="1">
      <alignment wrapText="1"/>
    </xf>
    <xf numFmtId="0" fontId="8" fillId="0" borderId="96" xfId="0" applyFont="1" applyBorder="1" applyAlignment="1">
      <alignment horizontal="right"/>
    </xf>
    <xf numFmtId="0" fontId="18" fillId="0" borderId="345" xfId="0" applyFont="1" applyFill="1" applyBorder="1" applyAlignment="1">
      <alignment horizontal="center" vertical="center" wrapText="1"/>
    </xf>
    <xf numFmtId="0" fontId="18" fillId="0" borderId="332" xfId="0" applyFont="1" applyFill="1" applyBorder="1" applyAlignment="1">
      <alignment horizontal="center" vertical="center" textRotation="255" wrapText="1"/>
    </xf>
    <xf numFmtId="0" fontId="18" fillId="0" borderId="167" xfId="0" applyFont="1" applyFill="1" applyBorder="1" applyAlignment="1">
      <alignment horizontal="center" vertical="center" textRotation="255" wrapText="1"/>
    </xf>
    <xf numFmtId="0" fontId="26" fillId="33" borderId="87" xfId="0" applyFont="1" applyFill="1" applyBorder="1" applyAlignment="1">
      <alignment horizontal="center" vertical="center" textRotation="255" wrapText="1"/>
    </xf>
    <xf numFmtId="0" fontId="26" fillId="33" borderId="67" xfId="0" applyFont="1" applyFill="1" applyBorder="1" applyAlignment="1">
      <alignment horizontal="center" vertical="center" textRotation="255" wrapText="1"/>
    </xf>
    <xf numFmtId="0" fontId="8" fillId="0" borderId="81" xfId="0" applyFont="1" applyFill="1" applyBorder="1" applyAlignment="1">
      <alignment/>
    </xf>
    <xf numFmtId="0" fontId="15" fillId="34" borderId="81" xfId="0" applyFont="1" applyFill="1" applyBorder="1" applyAlignment="1">
      <alignment/>
    </xf>
    <xf numFmtId="0" fontId="17" fillId="0" borderId="346" xfId="0" applyFont="1" applyFill="1" applyBorder="1" applyAlignment="1">
      <alignment horizontal="center" vertical="center" textRotation="255"/>
    </xf>
    <xf numFmtId="0" fontId="17" fillId="0" borderId="249" xfId="0" applyFont="1" applyFill="1" applyBorder="1" applyAlignment="1">
      <alignment horizontal="center" vertical="center" textRotation="255"/>
    </xf>
    <xf numFmtId="0" fontId="17" fillId="0" borderId="85" xfId="0" applyFont="1" applyFill="1" applyBorder="1" applyAlignment="1">
      <alignment horizontal="center" vertical="center" textRotation="255"/>
    </xf>
    <xf numFmtId="0" fontId="17" fillId="0" borderId="271" xfId="0" applyFont="1" applyFill="1" applyBorder="1" applyAlignment="1">
      <alignment horizontal="center" vertical="center" textRotation="255"/>
    </xf>
    <xf numFmtId="0" fontId="17" fillId="0" borderId="54" xfId="0" applyFont="1" applyFill="1" applyBorder="1" applyAlignment="1">
      <alignment horizontal="center" vertical="center" textRotation="255"/>
    </xf>
    <xf numFmtId="0" fontId="17" fillId="0" borderId="81" xfId="0" applyFont="1" applyFill="1" applyBorder="1" applyAlignment="1">
      <alignment horizontal="center" vertical="center" textRotation="255"/>
    </xf>
    <xf numFmtId="0" fontId="17" fillId="0" borderId="347" xfId="0" applyFont="1" applyFill="1" applyBorder="1" applyAlignment="1">
      <alignment horizontal="center" vertical="center"/>
    </xf>
    <xf numFmtId="0" fontId="17" fillId="0" borderId="348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62" xfId="0" applyFont="1" applyFill="1" applyBorder="1" applyAlignment="1">
      <alignment horizontal="center" vertical="center"/>
    </xf>
    <xf numFmtId="0" fontId="18" fillId="0" borderId="150" xfId="0" applyFont="1" applyFill="1" applyBorder="1" applyAlignment="1">
      <alignment horizontal="center" vertical="center" textRotation="255" wrapText="1"/>
    </xf>
    <xf numFmtId="0" fontId="18" fillId="0" borderId="58" xfId="0" applyFont="1" applyFill="1" applyBorder="1" applyAlignment="1">
      <alignment horizontal="center" vertical="center" textRotation="255" wrapText="1"/>
    </xf>
    <xf numFmtId="0" fontId="6" fillId="0" borderId="159" xfId="0" applyFont="1" applyFill="1" applyBorder="1" applyAlignment="1">
      <alignment vertical="center"/>
    </xf>
    <xf numFmtId="0" fontId="8" fillId="0" borderId="71" xfId="0" applyFont="1" applyFill="1" applyBorder="1" applyAlignment="1">
      <alignment horizontal="center" vertical="center"/>
    </xf>
    <xf numFmtId="0" fontId="8" fillId="33" borderId="17" xfId="0" applyFont="1" applyFill="1" applyBorder="1" applyAlignment="1" applyProtection="1">
      <alignment horizontal="right" vertical="center"/>
      <protection/>
    </xf>
    <xf numFmtId="0" fontId="8" fillId="0" borderId="271" xfId="0" applyFont="1" applyFill="1" applyBorder="1" applyAlignment="1">
      <alignment horizontal="center" vertical="center" textRotation="255"/>
    </xf>
    <xf numFmtId="0" fontId="18" fillId="0" borderId="61" xfId="0" applyFont="1" applyFill="1" applyBorder="1" applyAlignment="1">
      <alignment horizontal="center" vertical="center" textRotation="255" wrapText="1"/>
    </xf>
    <xf numFmtId="0" fontId="18" fillId="0" borderId="30" xfId="0" applyFont="1" applyFill="1" applyBorder="1" applyAlignment="1">
      <alignment horizontal="center" vertical="center" textRotation="255" wrapText="1"/>
    </xf>
    <xf numFmtId="0" fontId="18" fillId="33" borderId="30" xfId="0" applyFont="1" applyFill="1" applyBorder="1" applyAlignment="1">
      <alignment horizontal="center" vertical="center" textRotation="255" wrapText="1"/>
    </xf>
    <xf numFmtId="0" fontId="25" fillId="0" borderId="30" xfId="0" applyFont="1" applyFill="1" applyBorder="1" applyAlignment="1">
      <alignment horizontal="center" vertical="center" textRotation="255" wrapText="1"/>
    </xf>
    <xf numFmtId="0" fontId="8" fillId="0" borderId="92" xfId="0" applyFont="1" applyFill="1" applyBorder="1" applyAlignment="1">
      <alignment horizontal="distributed" vertical="center"/>
    </xf>
    <xf numFmtId="0" fontId="8" fillId="0" borderId="121" xfId="0" applyFont="1" applyFill="1" applyBorder="1" applyAlignment="1">
      <alignment horizontal="distributed" vertical="center"/>
    </xf>
    <xf numFmtId="0" fontId="8" fillId="0" borderId="125" xfId="0" applyFont="1" applyFill="1" applyBorder="1" applyAlignment="1">
      <alignment horizontal="distributed" vertical="center"/>
    </xf>
    <xf numFmtId="0" fontId="13" fillId="0" borderId="159" xfId="0" applyFont="1" applyBorder="1" applyAlignment="1">
      <alignment vertical="center"/>
    </xf>
    <xf numFmtId="0" fontId="15" fillId="34" borderId="36" xfId="0" applyFont="1" applyFill="1" applyBorder="1" applyAlignment="1">
      <alignment horizontal="distributed" vertical="center"/>
    </xf>
    <xf numFmtId="0" fontId="15" fillId="34" borderId="28" xfId="0" applyFont="1" applyFill="1" applyBorder="1" applyAlignment="1">
      <alignment horizontal="distributed" vertical="center"/>
    </xf>
    <xf numFmtId="0" fontId="8" fillId="0" borderId="91" xfId="0" applyFont="1" applyFill="1" applyBorder="1" applyAlignment="1">
      <alignment horizontal="distributed" vertical="center"/>
    </xf>
    <xf numFmtId="0" fontId="8" fillId="0" borderId="159" xfId="0" applyFont="1" applyBorder="1" applyAlignment="1">
      <alignment horizontal="right"/>
    </xf>
    <xf numFmtId="0" fontId="5" fillId="0" borderId="125" xfId="0" applyFont="1" applyBorder="1" applyAlignment="1" quotePrefix="1">
      <alignment horizontal="center" vertical="center"/>
    </xf>
    <xf numFmtId="0" fontId="0" fillId="0" borderId="121" xfId="0" applyBorder="1" applyAlignment="1">
      <alignment vertical="center"/>
    </xf>
    <xf numFmtId="182" fontId="5" fillId="0" borderId="88" xfId="0" applyNumberFormat="1" applyFont="1" applyBorder="1" applyAlignment="1" quotePrefix="1">
      <alignment horizontal="center" vertical="center"/>
    </xf>
    <xf numFmtId="0" fontId="0" fillId="0" borderId="33" xfId="0" applyBorder="1" applyAlignment="1">
      <alignment vertical="center"/>
    </xf>
    <xf numFmtId="3" fontId="5" fillId="0" borderId="182" xfId="0" applyNumberFormat="1" applyFont="1" applyBorder="1" applyAlignment="1" quotePrefix="1">
      <alignment vertical="center"/>
    </xf>
    <xf numFmtId="0" fontId="0" fillId="0" borderId="26" xfId="0" applyBorder="1" applyAlignment="1">
      <alignment vertical="center"/>
    </xf>
    <xf numFmtId="0" fontId="5" fillId="0" borderId="246" xfId="0" applyFont="1" applyBorder="1" applyAlignment="1" quotePrefix="1">
      <alignment horizontal="center" vertical="center"/>
    </xf>
    <xf numFmtId="0" fontId="5" fillId="0" borderId="42" xfId="0" applyFont="1" applyBorder="1" applyAlignment="1" quotePrefix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76" xfId="0" applyFont="1" applyBorder="1" applyAlignment="1">
      <alignment horizontal="center" vertical="center"/>
    </xf>
    <xf numFmtId="0" fontId="5" fillId="0" borderId="164" xfId="0" applyFont="1" applyBorder="1" applyAlignment="1">
      <alignment horizontal="center" vertical="center"/>
    </xf>
    <xf numFmtId="0" fontId="5" fillId="0" borderId="108" xfId="0" applyFont="1" applyBorder="1" applyAlignment="1">
      <alignment horizontal="center" vertical="center"/>
    </xf>
    <xf numFmtId="0" fontId="5" fillId="0" borderId="354" xfId="0" applyFont="1" applyBorder="1" applyAlignment="1">
      <alignment horizontal="center" vertical="center"/>
    </xf>
    <xf numFmtId="0" fontId="9" fillId="0" borderId="220" xfId="0" applyFont="1" applyBorder="1" applyAlignment="1" quotePrefix="1">
      <alignment horizontal="center" vertical="center"/>
    </xf>
    <xf numFmtId="0" fontId="9" fillId="0" borderId="91" xfId="0" applyFont="1" applyBorder="1" applyAlignment="1" quotePrefix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0" borderId="121" xfId="0" applyFont="1" applyBorder="1" applyAlignment="1" quotePrefix="1">
      <alignment horizontal="center" vertical="center"/>
    </xf>
    <xf numFmtId="3" fontId="5" fillId="0" borderId="26" xfId="0" applyNumberFormat="1" applyFont="1" applyBorder="1" applyAlignment="1" quotePrefix="1">
      <alignment vertical="center"/>
    </xf>
    <xf numFmtId="182" fontId="5" fillId="0" borderId="33" xfId="0" applyNumberFormat="1" applyFont="1" applyBorder="1" applyAlignment="1" quotePrefix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19boshi" xfId="62"/>
    <cellStyle name="標準_Sheet1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33400"/>
          <a:ext cx="8572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19050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428625" y="447675"/>
          <a:ext cx="6191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9525</xdr:rowOff>
    </xdr:from>
    <xdr:to>
      <xdr:col>4</xdr:col>
      <xdr:colOff>0</xdr:colOff>
      <xdr:row>41</xdr:row>
      <xdr:rowOff>9525</xdr:rowOff>
    </xdr:to>
    <xdr:sp>
      <xdr:nvSpPr>
        <xdr:cNvPr id="2" name="Line 3"/>
        <xdr:cNvSpPr>
          <a:spLocks/>
        </xdr:cNvSpPr>
      </xdr:nvSpPr>
      <xdr:spPr>
        <a:xfrm>
          <a:off x="2647950" y="72390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42</xdr:row>
      <xdr:rowOff>0</xdr:rowOff>
    </xdr:to>
    <xdr:sp>
      <xdr:nvSpPr>
        <xdr:cNvPr id="3" name="Line 4"/>
        <xdr:cNvSpPr>
          <a:spLocks/>
        </xdr:cNvSpPr>
      </xdr:nvSpPr>
      <xdr:spPr>
        <a:xfrm>
          <a:off x="2647950" y="75723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9525</xdr:rowOff>
    </xdr:from>
    <xdr:to>
      <xdr:col>4</xdr:col>
      <xdr:colOff>0</xdr:colOff>
      <xdr:row>43</xdr:row>
      <xdr:rowOff>9525</xdr:rowOff>
    </xdr:to>
    <xdr:sp>
      <xdr:nvSpPr>
        <xdr:cNvPr id="4" name="Line 5"/>
        <xdr:cNvSpPr>
          <a:spLocks/>
        </xdr:cNvSpPr>
      </xdr:nvSpPr>
      <xdr:spPr>
        <a:xfrm>
          <a:off x="2647950" y="75819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44</xdr:row>
      <xdr:rowOff>0</xdr:rowOff>
    </xdr:to>
    <xdr:sp>
      <xdr:nvSpPr>
        <xdr:cNvPr id="5" name="Line 6"/>
        <xdr:cNvSpPr>
          <a:spLocks/>
        </xdr:cNvSpPr>
      </xdr:nvSpPr>
      <xdr:spPr>
        <a:xfrm>
          <a:off x="2647950" y="79152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6" name="Line 7"/>
        <xdr:cNvSpPr>
          <a:spLocks/>
        </xdr:cNvSpPr>
      </xdr:nvSpPr>
      <xdr:spPr>
        <a:xfrm>
          <a:off x="2647950" y="894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46</xdr:row>
      <xdr:rowOff>0</xdr:rowOff>
    </xdr:to>
    <xdr:sp>
      <xdr:nvSpPr>
        <xdr:cNvPr id="7" name="Line 8"/>
        <xdr:cNvSpPr>
          <a:spLocks/>
        </xdr:cNvSpPr>
      </xdr:nvSpPr>
      <xdr:spPr>
        <a:xfrm>
          <a:off x="2647950" y="82581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48</xdr:row>
      <xdr:rowOff>0</xdr:rowOff>
    </xdr:to>
    <xdr:sp>
      <xdr:nvSpPr>
        <xdr:cNvPr id="8" name="Line 9"/>
        <xdr:cNvSpPr>
          <a:spLocks/>
        </xdr:cNvSpPr>
      </xdr:nvSpPr>
      <xdr:spPr>
        <a:xfrm>
          <a:off x="2647950" y="86010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9" name="Line 10"/>
        <xdr:cNvSpPr>
          <a:spLocks/>
        </xdr:cNvSpPr>
      </xdr:nvSpPr>
      <xdr:spPr>
        <a:xfrm>
          <a:off x="2647950" y="894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0" name="Line 11"/>
        <xdr:cNvSpPr>
          <a:spLocks/>
        </xdr:cNvSpPr>
      </xdr:nvSpPr>
      <xdr:spPr>
        <a:xfrm>
          <a:off x="2647950" y="894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9525</xdr:rowOff>
    </xdr:from>
    <xdr:to>
      <xdr:col>4</xdr:col>
      <xdr:colOff>0</xdr:colOff>
      <xdr:row>35</xdr:row>
      <xdr:rowOff>9525</xdr:rowOff>
    </xdr:to>
    <xdr:sp>
      <xdr:nvSpPr>
        <xdr:cNvPr id="11" name="Line 13"/>
        <xdr:cNvSpPr>
          <a:spLocks/>
        </xdr:cNvSpPr>
      </xdr:nvSpPr>
      <xdr:spPr>
        <a:xfrm>
          <a:off x="2647950" y="62103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36</xdr:row>
      <xdr:rowOff>0</xdr:rowOff>
    </xdr:to>
    <xdr:sp>
      <xdr:nvSpPr>
        <xdr:cNvPr id="12" name="Line 14"/>
        <xdr:cNvSpPr>
          <a:spLocks/>
        </xdr:cNvSpPr>
      </xdr:nvSpPr>
      <xdr:spPr>
        <a:xfrm>
          <a:off x="2647950" y="65436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9525</xdr:rowOff>
    </xdr:from>
    <xdr:to>
      <xdr:col>4</xdr:col>
      <xdr:colOff>0</xdr:colOff>
      <xdr:row>37</xdr:row>
      <xdr:rowOff>9525</xdr:rowOff>
    </xdr:to>
    <xdr:sp>
      <xdr:nvSpPr>
        <xdr:cNvPr id="13" name="Line 15"/>
        <xdr:cNvSpPr>
          <a:spLocks/>
        </xdr:cNvSpPr>
      </xdr:nvSpPr>
      <xdr:spPr>
        <a:xfrm>
          <a:off x="2647950" y="65532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38</xdr:row>
      <xdr:rowOff>0</xdr:rowOff>
    </xdr:to>
    <xdr:sp>
      <xdr:nvSpPr>
        <xdr:cNvPr id="14" name="Line 16"/>
        <xdr:cNvSpPr>
          <a:spLocks/>
        </xdr:cNvSpPr>
      </xdr:nvSpPr>
      <xdr:spPr>
        <a:xfrm>
          <a:off x="2647950" y="68865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46</xdr:row>
      <xdr:rowOff>0</xdr:rowOff>
    </xdr:to>
    <xdr:sp>
      <xdr:nvSpPr>
        <xdr:cNvPr id="15" name="Line 17"/>
        <xdr:cNvSpPr>
          <a:spLocks/>
        </xdr:cNvSpPr>
      </xdr:nvSpPr>
      <xdr:spPr>
        <a:xfrm>
          <a:off x="2647950" y="82581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40</xdr:row>
      <xdr:rowOff>0</xdr:rowOff>
    </xdr:to>
    <xdr:sp>
      <xdr:nvSpPr>
        <xdr:cNvPr id="16" name="Line 18"/>
        <xdr:cNvSpPr>
          <a:spLocks/>
        </xdr:cNvSpPr>
      </xdr:nvSpPr>
      <xdr:spPr>
        <a:xfrm>
          <a:off x="2647950" y="72294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42</xdr:row>
      <xdr:rowOff>0</xdr:rowOff>
    </xdr:to>
    <xdr:sp>
      <xdr:nvSpPr>
        <xdr:cNvPr id="17" name="Line 19"/>
        <xdr:cNvSpPr>
          <a:spLocks/>
        </xdr:cNvSpPr>
      </xdr:nvSpPr>
      <xdr:spPr>
        <a:xfrm>
          <a:off x="2647950" y="75723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44</xdr:row>
      <xdr:rowOff>0</xdr:rowOff>
    </xdr:to>
    <xdr:sp>
      <xdr:nvSpPr>
        <xdr:cNvPr id="18" name="Line 20"/>
        <xdr:cNvSpPr>
          <a:spLocks/>
        </xdr:cNvSpPr>
      </xdr:nvSpPr>
      <xdr:spPr>
        <a:xfrm>
          <a:off x="2647950" y="79152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46</xdr:row>
      <xdr:rowOff>0</xdr:rowOff>
    </xdr:to>
    <xdr:sp>
      <xdr:nvSpPr>
        <xdr:cNvPr id="19" name="Line 21"/>
        <xdr:cNvSpPr>
          <a:spLocks/>
        </xdr:cNvSpPr>
      </xdr:nvSpPr>
      <xdr:spPr>
        <a:xfrm>
          <a:off x="2647950" y="82581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50</xdr:row>
      <xdr:rowOff>0</xdr:rowOff>
    </xdr:to>
    <xdr:sp>
      <xdr:nvSpPr>
        <xdr:cNvPr id="20" name="Line 22"/>
        <xdr:cNvSpPr>
          <a:spLocks/>
        </xdr:cNvSpPr>
      </xdr:nvSpPr>
      <xdr:spPr>
        <a:xfrm>
          <a:off x="2647950" y="89439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I21"/>
  <sheetViews>
    <sheetView view="pageBreakPreview" zoomScale="60" zoomScalePageLayoutView="0" workbookViewId="0" topLeftCell="A1">
      <selection activeCell="B22" sqref="B22"/>
    </sheetView>
  </sheetViews>
  <sheetFormatPr defaultColWidth="9.00390625" defaultRowHeight="13.5"/>
  <cols>
    <col min="1" max="16384" width="9.00390625" style="1351" customWidth="1"/>
  </cols>
  <sheetData>
    <row r="20" spans="1:9" ht="32.25">
      <c r="A20" s="1352" t="s">
        <v>428</v>
      </c>
      <c r="B20" s="1353"/>
      <c r="C20" s="1353"/>
      <c r="D20" s="1353"/>
      <c r="E20" s="1353"/>
      <c r="F20" s="1353"/>
      <c r="G20" s="1353"/>
      <c r="H20" s="1353"/>
      <c r="I20" s="1353"/>
    </row>
    <row r="21" spans="1:9" ht="32.25">
      <c r="A21" s="1354" t="s">
        <v>429</v>
      </c>
      <c r="B21" s="1355"/>
      <c r="C21" s="1355"/>
      <c r="D21" s="1355"/>
      <c r="E21" s="1355"/>
      <c r="F21" s="1355"/>
      <c r="G21" s="1355"/>
      <c r="H21" s="1355"/>
      <c r="I21" s="1355"/>
    </row>
  </sheetData>
  <sheetProtection/>
  <mergeCells count="2">
    <mergeCell ref="A20:I20"/>
    <mergeCell ref="A21:I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T53"/>
  <sheetViews>
    <sheetView view="pageBreakPreview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23" sqref="C23"/>
    </sheetView>
  </sheetViews>
  <sheetFormatPr defaultColWidth="6.875" defaultRowHeight="13.5"/>
  <cols>
    <col min="1" max="1" width="8.00390625" style="77" bestFit="1" customWidth="1"/>
    <col min="2" max="2" width="8.00390625" style="2" bestFit="1" customWidth="1"/>
    <col min="3" max="3" width="7.75390625" style="2" bestFit="1" customWidth="1"/>
    <col min="4" max="4" width="5.75390625" style="20" bestFit="1" customWidth="1"/>
    <col min="5" max="6" width="5.625" style="2" bestFit="1" customWidth="1"/>
    <col min="7" max="7" width="6.75390625" style="2" bestFit="1" customWidth="1"/>
    <col min="8" max="8" width="5.75390625" style="2" bestFit="1" customWidth="1"/>
    <col min="9" max="9" width="6.00390625" style="2" bestFit="1" customWidth="1"/>
    <col min="10" max="10" width="5.625" style="2" bestFit="1" customWidth="1"/>
    <col min="11" max="11" width="6.75390625" style="2" bestFit="1" customWidth="1"/>
    <col min="12" max="12" width="5.75390625" style="2" bestFit="1" customWidth="1"/>
    <col min="13" max="14" width="5.125" style="2" bestFit="1" customWidth="1"/>
    <col min="15" max="15" width="6.75390625" style="2" bestFit="1" customWidth="1"/>
    <col min="16" max="17" width="5.125" style="2" bestFit="1" customWidth="1"/>
    <col min="18" max="18" width="6.75390625" style="2" bestFit="1" customWidth="1"/>
    <col min="19" max="19" width="5.75390625" style="2" bestFit="1" customWidth="1"/>
    <col min="20" max="16384" width="6.875" style="3" customWidth="1"/>
  </cols>
  <sheetData>
    <row r="1" spans="1:14" s="118" customFormat="1" ht="17.25">
      <c r="A1" s="1677" t="s">
        <v>0</v>
      </c>
      <c r="B1" s="1677"/>
      <c r="C1" s="1677"/>
      <c r="D1" s="1677"/>
      <c r="E1" s="1677"/>
      <c r="F1" s="1677"/>
      <c r="G1" s="1677"/>
      <c r="M1" s="394"/>
      <c r="N1" s="394"/>
    </row>
    <row r="2" spans="1:14" s="118" customFormat="1" ht="18.75" customHeight="1">
      <c r="A2" s="1678" t="s">
        <v>267</v>
      </c>
      <c r="B2" s="1678"/>
      <c r="C2" s="1678"/>
      <c r="D2" s="1678"/>
      <c r="E2" s="1678"/>
      <c r="F2" s="1678"/>
      <c r="M2" s="394"/>
      <c r="N2" s="394"/>
    </row>
    <row r="3" spans="1:19" s="59" customFormat="1" ht="18.75" customHeight="1">
      <c r="A3" s="1679" t="s">
        <v>426</v>
      </c>
      <c r="B3" s="1679"/>
      <c r="C3" s="1679"/>
      <c r="D3" s="1679"/>
      <c r="E3" s="1679"/>
      <c r="F3" s="1679"/>
      <c r="G3" s="1679"/>
      <c r="H3" s="1679"/>
      <c r="I3" s="1679"/>
      <c r="J3" s="60"/>
      <c r="K3" s="60"/>
      <c r="L3" s="60"/>
      <c r="M3" s="60"/>
      <c r="N3" s="60"/>
      <c r="O3" s="60"/>
      <c r="P3" s="60"/>
      <c r="S3" s="60"/>
    </row>
    <row r="4" spans="1:19" s="59" customFormat="1" ht="15" thickBot="1">
      <c r="A4" s="60"/>
      <c r="B4" s="60"/>
      <c r="C4" s="60"/>
      <c r="D4" s="138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1680" t="s">
        <v>395</v>
      </c>
      <c r="R4" s="1680"/>
      <c r="S4" s="1680"/>
    </row>
    <row r="5" spans="1:19" s="11" customFormat="1" ht="24" customHeight="1">
      <c r="A5" s="1670" t="s">
        <v>24</v>
      </c>
      <c r="B5" s="1670" t="s">
        <v>25</v>
      </c>
      <c r="C5" s="1673" t="s">
        <v>298</v>
      </c>
      <c r="D5" s="1674"/>
      <c r="E5" s="1664" t="s">
        <v>1</v>
      </c>
      <c r="F5" s="1665"/>
      <c r="G5" s="1665"/>
      <c r="H5" s="1665"/>
      <c r="I5" s="1665"/>
      <c r="J5" s="1665"/>
      <c r="K5" s="1665"/>
      <c r="L5" s="1666"/>
      <c r="M5" s="1664" t="s">
        <v>2</v>
      </c>
      <c r="N5" s="1664"/>
      <c r="O5" s="1665"/>
      <c r="P5" s="1665"/>
      <c r="Q5" s="1665"/>
      <c r="R5" s="1665"/>
      <c r="S5" s="1666"/>
    </row>
    <row r="6" spans="1:19" s="11" customFormat="1" ht="24" customHeight="1">
      <c r="A6" s="1671"/>
      <c r="B6" s="1671"/>
      <c r="C6" s="1656" t="s">
        <v>3</v>
      </c>
      <c r="D6" s="1660" t="s">
        <v>4</v>
      </c>
      <c r="E6" s="1662" t="s">
        <v>5</v>
      </c>
      <c r="F6" s="1662"/>
      <c r="G6" s="1662"/>
      <c r="H6" s="1663"/>
      <c r="I6" s="1675" t="s">
        <v>6</v>
      </c>
      <c r="J6" s="1662"/>
      <c r="K6" s="1662"/>
      <c r="L6" s="1676"/>
      <c r="M6" s="1655" t="s">
        <v>344</v>
      </c>
      <c r="N6" s="1668" t="s">
        <v>220</v>
      </c>
      <c r="O6" s="1668" t="s">
        <v>8</v>
      </c>
      <c r="P6" s="1668" t="s">
        <v>9</v>
      </c>
      <c r="Q6" s="1668" t="s">
        <v>10</v>
      </c>
      <c r="R6" s="1658" t="s">
        <v>297</v>
      </c>
      <c r="S6" s="1681" t="s">
        <v>4</v>
      </c>
    </row>
    <row r="7" spans="1:19" s="395" customFormat="1" ht="32.25" thickBot="1">
      <c r="A7" s="1672"/>
      <c r="B7" s="1672"/>
      <c r="C7" s="1657"/>
      <c r="D7" s="1661"/>
      <c r="E7" s="506" t="s">
        <v>211</v>
      </c>
      <c r="F7" s="193" t="s">
        <v>212</v>
      </c>
      <c r="G7" s="186" t="s">
        <v>12</v>
      </c>
      <c r="H7" s="187" t="s">
        <v>4</v>
      </c>
      <c r="I7" s="506" t="s">
        <v>211</v>
      </c>
      <c r="J7" s="193" t="s">
        <v>212</v>
      </c>
      <c r="K7" s="186" t="s">
        <v>12</v>
      </c>
      <c r="L7" s="188" t="s">
        <v>4</v>
      </c>
      <c r="M7" s="1619"/>
      <c r="N7" s="1669"/>
      <c r="O7" s="1642"/>
      <c r="P7" s="1642"/>
      <c r="Q7" s="1642"/>
      <c r="R7" s="1659"/>
      <c r="S7" s="1682"/>
    </row>
    <row r="8" spans="1:19" s="11" customFormat="1" ht="24" customHeight="1">
      <c r="A8" s="397" t="s">
        <v>13</v>
      </c>
      <c r="B8" s="292">
        <f>'-62-'!C6</f>
        <v>355</v>
      </c>
      <c r="C8" s="398">
        <f>'-62-'!D6</f>
        <v>353</v>
      </c>
      <c r="D8" s="238">
        <f>'-62-'!E6</f>
        <v>99.43661971830986</v>
      </c>
      <c r="E8" s="399">
        <f>'-62-'!F6</f>
        <v>15</v>
      </c>
      <c r="F8" s="400">
        <v>33</v>
      </c>
      <c r="G8" s="401">
        <f>SUM(E8:F8)</f>
        <v>48</v>
      </c>
      <c r="H8" s="402">
        <f>G8/C8*100</f>
        <v>13.59773371104816</v>
      </c>
      <c r="I8" s="400">
        <f>'-62-'!H6</f>
        <v>12</v>
      </c>
      <c r="J8" s="400">
        <v>26</v>
      </c>
      <c r="K8" s="401">
        <f>SUM(I8:J8)</f>
        <v>38</v>
      </c>
      <c r="L8" s="403">
        <f>K8/C8*100</f>
        <v>10.764872521246458</v>
      </c>
      <c r="M8" s="399">
        <f>'-62-'!J6</f>
        <v>25</v>
      </c>
      <c r="N8" s="399">
        <f>'-62-'!K6</f>
        <v>12</v>
      </c>
      <c r="O8" s="399">
        <f>'-62-'!L6</f>
        <v>115</v>
      </c>
      <c r="P8" s="399">
        <f>'-62-'!M6</f>
        <v>4</v>
      </c>
      <c r="Q8" s="399">
        <f>'-62-'!N6</f>
        <v>12</v>
      </c>
      <c r="R8" s="401">
        <f>SUM(M8:Q8)</f>
        <v>168</v>
      </c>
      <c r="S8" s="404">
        <f>R8/C8*100</f>
        <v>47.59206798866856</v>
      </c>
    </row>
    <row r="9" spans="1:19" s="11" customFormat="1" ht="24" customHeight="1">
      <c r="A9" s="405" t="s">
        <v>14</v>
      </c>
      <c r="B9" s="292">
        <f>'-62-'!C11</f>
        <v>609</v>
      </c>
      <c r="C9" s="398">
        <f>'-62-'!D11</f>
        <v>598</v>
      </c>
      <c r="D9" s="238">
        <f>'-62-'!E11</f>
        <v>98.19376026272579</v>
      </c>
      <c r="E9" s="406">
        <f>'-62-'!F11</f>
        <v>27</v>
      </c>
      <c r="F9" s="407">
        <v>47</v>
      </c>
      <c r="G9" s="401">
        <f aca="true" t="shared" si="0" ref="G9:G20">SUM(E9:F9)</f>
        <v>74</v>
      </c>
      <c r="H9" s="402">
        <f aca="true" t="shared" si="1" ref="H9:H20">G9/C9*100</f>
        <v>12.37458193979933</v>
      </c>
      <c r="I9" s="407">
        <f>'-62-'!H11</f>
        <v>25</v>
      </c>
      <c r="J9" s="407">
        <v>88</v>
      </c>
      <c r="K9" s="401">
        <f aca="true" t="shared" si="2" ref="K9:K20">SUM(I9:J9)</f>
        <v>113</v>
      </c>
      <c r="L9" s="403">
        <f aca="true" t="shared" si="3" ref="L9:L20">K9/C9*100</f>
        <v>18.896321070234116</v>
      </c>
      <c r="M9" s="406">
        <f>'-62-'!J11</f>
        <v>1</v>
      </c>
      <c r="N9" s="407">
        <f>'-62-'!K11</f>
        <v>17</v>
      </c>
      <c r="O9" s="407">
        <f>'-62-'!L11</f>
        <v>87</v>
      </c>
      <c r="P9" s="407">
        <f>'-62-'!M11</f>
        <v>7</v>
      </c>
      <c r="Q9" s="407">
        <f>'-62-'!N11</f>
        <v>23</v>
      </c>
      <c r="R9" s="401">
        <f aca="true" t="shared" si="4" ref="R9:R20">SUM(M9:Q9)</f>
        <v>135</v>
      </c>
      <c r="S9" s="404">
        <f aca="true" t="shared" si="5" ref="S9:S19">R9/C9*100</f>
        <v>22.5752508361204</v>
      </c>
    </row>
    <row r="10" spans="1:19" s="11" customFormat="1" ht="24" customHeight="1">
      <c r="A10" s="405" t="s">
        <v>15</v>
      </c>
      <c r="B10" s="292">
        <f>'-62-'!C16</f>
        <v>602</v>
      </c>
      <c r="C10" s="398">
        <f>'-62-'!D16</f>
        <v>581</v>
      </c>
      <c r="D10" s="238">
        <f>'-62-'!E16</f>
        <v>96.51162790697676</v>
      </c>
      <c r="E10" s="406">
        <f>'-62-'!F16</f>
        <v>22</v>
      </c>
      <c r="F10" s="407">
        <v>50</v>
      </c>
      <c r="G10" s="401">
        <f t="shared" si="0"/>
        <v>72</v>
      </c>
      <c r="H10" s="402">
        <f t="shared" si="1"/>
        <v>12.392426850258175</v>
      </c>
      <c r="I10" s="407">
        <f>'-62-'!H16</f>
        <v>21</v>
      </c>
      <c r="J10" s="407">
        <v>53</v>
      </c>
      <c r="K10" s="401">
        <f t="shared" si="2"/>
        <v>74</v>
      </c>
      <c r="L10" s="403">
        <f t="shared" si="3"/>
        <v>12.736660929432015</v>
      </c>
      <c r="M10" s="406">
        <f>'-62-'!J16</f>
        <v>31</v>
      </c>
      <c r="N10" s="407">
        <f>'-62-'!K16</f>
        <v>34</v>
      </c>
      <c r="O10" s="407">
        <f>'-62-'!L16</f>
        <v>230</v>
      </c>
      <c r="P10" s="407">
        <f>'-62-'!M16</f>
        <v>12</v>
      </c>
      <c r="Q10" s="407">
        <f>'-62-'!N16</f>
        <v>4</v>
      </c>
      <c r="R10" s="401">
        <f t="shared" si="4"/>
        <v>311</v>
      </c>
      <c r="S10" s="404">
        <f t="shared" si="5"/>
        <v>53.528399311531835</v>
      </c>
    </row>
    <row r="11" spans="1:19" s="11" customFormat="1" ht="24" customHeight="1">
      <c r="A11" s="405" t="s">
        <v>26</v>
      </c>
      <c r="B11" s="292">
        <f>'-62-'!C19</f>
        <v>1087</v>
      </c>
      <c r="C11" s="398">
        <f>'-62-'!D19</f>
        <v>1073</v>
      </c>
      <c r="D11" s="238">
        <f>'-62-'!E19</f>
        <v>98.71205151793929</v>
      </c>
      <c r="E11" s="406">
        <f>'-62-'!F19</f>
        <v>42</v>
      </c>
      <c r="F11" s="407">
        <v>65</v>
      </c>
      <c r="G11" s="401">
        <f t="shared" si="0"/>
        <v>107</v>
      </c>
      <c r="H11" s="402">
        <f t="shared" si="1"/>
        <v>9.972041006523765</v>
      </c>
      <c r="I11" s="407">
        <f>'-62-'!H19</f>
        <v>16</v>
      </c>
      <c r="J11" s="407">
        <v>61</v>
      </c>
      <c r="K11" s="401">
        <f t="shared" si="2"/>
        <v>77</v>
      </c>
      <c r="L11" s="403">
        <f t="shared" si="3"/>
        <v>7.1761416589002796</v>
      </c>
      <c r="M11" s="406">
        <f>'-62-'!J19</f>
        <v>9</v>
      </c>
      <c r="N11" s="407">
        <f>'-62-'!K19</f>
        <v>21</v>
      </c>
      <c r="O11" s="407">
        <f>'-62-'!L19</f>
        <v>128</v>
      </c>
      <c r="P11" s="407">
        <f>'-62-'!M19</f>
        <v>41</v>
      </c>
      <c r="Q11" s="407">
        <f>'-62-'!N19</f>
        <v>0</v>
      </c>
      <c r="R11" s="401">
        <f t="shared" si="4"/>
        <v>199</v>
      </c>
      <c r="S11" s="404">
        <f t="shared" si="5"/>
        <v>18.54613233923579</v>
      </c>
    </row>
    <row r="12" spans="1:19" s="11" customFormat="1" ht="24" customHeight="1">
      <c r="A12" s="405" t="s">
        <v>16</v>
      </c>
      <c r="B12" s="408">
        <f>'-62-'!C23</f>
        <v>749</v>
      </c>
      <c r="C12" s="409">
        <f>'-62-'!D23</f>
        <v>733</v>
      </c>
      <c r="D12" s="238">
        <f>'-62-'!E23</f>
        <v>97.86381842456609</v>
      </c>
      <c r="E12" s="406">
        <f>'-62-'!F23</f>
        <v>23</v>
      </c>
      <c r="F12" s="407">
        <v>66</v>
      </c>
      <c r="G12" s="401">
        <f t="shared" si="0"/>
        <v>89</v>
      </c>
      <c r="H12" s="402">
        <f t="shared" si="1"/>
        <v>12.141882673942701</v>
      </c>
      <c r="I12" s="407">
        <f>'-62-'!H23</f>
        <v>29</v>
      </c>
      <c r="J12" s="407">
        <v>86</v>
      </c>
      <c r="K12" s="401">
        <f t="shared" si="2"/>
        <v>115</v>
      </c>
      <c r="L12" s="403">
        <f t="shared" si="3"/>
        <v>15.688949522510232</v>
      </c>
      <c r="M12" s="406">
        <f>'-62-'!J23</f>
        <v>18</v>
      </c>
      <c r="N12" s="407">
        <f>'-62-'!K23</f>
        <v>30</v>
      </c>
      <c r="O12" s="407">
        <f>'-62-'!L23</f>
        <v>77</v>
      </c>
      <c r="P12" s="407">
        <f>'-62-'!M23</f>
        <v>11</v>
      </c>
      <c r="Q12" s="407">
        <f>'-62-'!N23</f>
        <v>26</v>
      </c>
      <c r="R12" s="401">
        <f t="shared" si="4"/>
        <v>162</v>
      </c>
      <c r="S12" s="404">
        <f t="shared" si="5"/>
        <v>22.10095497953615</v>
      </c>
    </row>
    <row r="13" spans="1:19" s="11" customFormat="1" ht="24" customHeight="1">
      <c r="A13" s="405" t="s">
        <v>17</v>
      </c>
      <c r="B13" s="408">
        <f>'-62-'!C25</f>
        <v>210</v>
      </c>
      <c r="C13" s="409">
        <f>'-62-'!D25</f>
        <v>206</v>
      </c>
      <c r="D13" s="238">
        <f>'-62-'!E25</f>
        <v>98.09523809523809</v>
      </c>
      <c r="E13" s="406">
        <f>'-62-'!F25</f>
        <v>10</v>
      </c>
      <c r="F13" s="407">
        <v>11</v>
      </c>
      <c r="G13" s="401">
        <f t="shared" si="0"/>
        <v>21</v>
      </c>
      <c r="H13" s="402">
        <f t="shared" si="1"/>
        <v>10.194174757281553</v>
      </c>
      <c r="I13" s="407">
        <f>'-62-'!H25</f>
        <v>10</v>
      </c>
      <c r="J13" s="407">
        <v>15</v>
      </c>
      <c r="K13" s="401">
        <f t="shared" si="2"/>
        <v>25</v>
      </c>
      <c r="L13" s="403">
        <f t="shared" si="3"/>
        <v>12.135922330097088</v>
      </c>
      <c r="M13" s="406">
        <f>'-62-'!J25</f>
        <v>0</v>
      </c>
      <c r="N13" s="407">
        <f>'-62-'!K25</f>
        <v>38</v>
      </c>
      <c r="O13" s="407">
        <f>'-62-'!L25</f>
        <v>145</v>
      </c>
      <c r="P13" s="407">
        <f>'-62-'!M25</f>
        <v>2</v>
      </c>
      <c r="Q13" s="407">
        <f>'-62-'!N25</f>
        <v>5</v>
      </c>
      <c r="R13" s="401">
        <f t="shared" si="4"/>
        <v>190</v>
      </c>
      <c r="S13" s="404">
        <f>R13/C13*100</f>
        <v>92.23300970873787</v>
      </c>
    </row>
    <row r="14" spans="1:20" s="11" customFormat="1" ht="24" customHeight="1">
      <c r="A14" s="405" t="s">
        <v>27</v>
      </c>
      <c r="B14" s="408">
        <f>'-62-'!C29</f>
        <v>1977</v>
      </c>
      <c r="C14" s="409">
        <f>'-62-'!D29</f>
        <v>1909</v>
      </c>
      <c r="D14" s="238">
        <f>'-62-'!E29</f>
        <v>96.56044511886697</v>
      </c>
      <c r="E14" s="406">
        <f>'-62-'!F29</f>
        <v>116</v>
      </c>
      <c r="F14" s="407">
        <v>198</v>
      </c>
      <c r="G14" s="401">
        <f t="shared" si="0"/>
        <v>314</v>
      </c>
      <c r="H14" s="402">
        <f t="shared" si="1"/>
        <v>16.44840230487166</v>
      </c>
      <c r="I14" s="407">
        <f>'-62-'!H29</f>
        <v>122</v>
      </c>
      <c r="J14" s="407">
        <v>247</v>
      </c>
      <c r="K14" s="401">
        <f t="shared" si="2"/>
        <v>369</v>
      </c>
      <c r="L14" s="403">
        <f t="shared" si="3"/>
        <v>19.32949188056574</v>
      </c>
      <c r="M14" s="406">
        <f>'-62-'!J29</f>
        <v>16</v>
      </c>
      <c r="N14" s="407">
        <f>'-62-'!K29</f>
        <v>63</v>
      </c>
      <c r="O14" s="407">
        <f>'-62-'!L29</f>
        <v>168</v>
      </c>
      <c r="P14" s="407">
        <f>'-62-'!M29</f>
        <v>128</v>
      </c>
      <c r="Q14" s="407">
        <f>'-62-'!N29</f>
        <v>10</v>
      </c>
      <c r="R14" s="401">
        <f t="shared" si="4"/>
        <v>385</v>
      </c>
      <c r="S14" s="404">
        <f t="shared" si="5"/>
        <v>20.167627029858565</v>
      </c>
      <c r="T14" s="67"/>
    </row>
    <row r="15" spans="1:19" s="11" customFormat="1" ht="24" customHeight="1">
      <c r="A15" s="405" t="s">
        <v>18</v>
      </c>
      <c r="B15" s="408">
        <f>'-62-'!C33</f>
        <v>666</v>
      </c>
      <c r="C15" s="409">
        <f>'-62-'!D33</f>
        <v>640</v>
      </c>
      <c r="D15" s="410">
        <f>'-62-'!E33</f>
        <v>96.09609609609609</v>
      </c>
      <c r="E15" s="406">
        <f>'-62-'!F33</f>
        <v>16</v>
      </c>
      <c r="F15" s="407">
        <v>73</v>
      </c>
      <c r="G15" s="401">
        <f t="shared" si="0"/>
        <v>89</v>
      </c>
      <c r="H15" s="402">
        <f t="shared" si="1"/>
        <v>13.90625</v>
      </c>
      <c r="I15" s="407">
        <f>'-62-'!H33</f>
        <v>30</v>
      </c>
      <c r="J15" s="407">
        <v>107</v>
      </c>
      <c r="K15" s="401">
        <f t="shared" si="2"/>
        <v>137</v>
      </c>
      <c r="L15" s="411">
        <f t="shared" si="3"/>
        <v>21.40625</v>
      </c>
      <c r="M15" s="406">
        <f>'-62-'!J33</f>
        <v>130</v>
      </c>
      <c r="N15" s="407">
        <f>'-62-'!K33</f>
        <v>12</v>
      </c>
      <c r="O15" s="407">
        <f>'-62-'!L33</f>
        <v>152</v>
      </c>
      <c r="P15" s="407">
        <f>'-62-'!M33</f>
        <v>11</v>
      </c>
      <c r="Q15" s="407">
        <f>'-62-'!N33</f>
        <v>8</v>
      </c>
      <c r="R15" s="401">
        <f t="shared" si="4"/>
        <v>313</v>
      </c>
      <c r="S15" s="404">
        <f t="shared" si="5"/>
        <v>48.90625</v>
      </c>
    </row>
    <row r="16" spans="1:19" s="11" customFormat="1" ht="24" customHeight="1">
      <c r="A16" s="405" t="s">
        <v>19</v>
      </c>
      <c r="B16" s="408">
        <f>'-62-'!C40</f>
        <v>1425</v>
      </c>
      <c r="C16" s="409">
        <f>'-62-'!D40</f>
        <v>1383</v>
      </c>
      <c r="D16" s="238">
        <f>'-62-'!E40</f>
        <v>97.05263157894737</v>
      </c>
      <c r="E16" s="406">
        <f>'-62-'!F40</f>
        <v>56</v>
      </c>
      <c r="F16" s="1348">
        <v>118</v>
      </c>
      <c r="G16" s="401">
        <f t="shared" si="0"/>
        <v>174</v>
      </c>
      <c r="H16" s="402">
        <f t="shared" si="1"/>
        <v>12.58134490238612</v>
      </c>
      <c r="I16" s="407">
        <f>'-62-'!H40</f>
        <v>45</v>
      </c>
      <c r="J16" s="407">
        <v>148</v>
      </c>
      <c r="K16" s="401">
        <f t="shared" si="2"/>
        <v>193</v>
      </c>
      <c r="L16" s="403">
        <f t="shared" si="3"/>
        <v>13.955169920462762</v>
      </c>
      <c r="M16" s="406">
        <f>'-62-'!J40</f>
        <v>42</v>
      </c>
      <c r="N16" s="407">
        <f>'-62-'!K40</f>
        <v>113</v>
      </c>
      <c r="O16" s="407">
        <f>'-62-'!L40</f>
        <v>140</v>
      </c>
      <c r="P16" s="407">
        <f>'-62-'!M40</f>
        <v>57</v>
      </c>
      <c r="Q16" s="407">
        <f>'-62-'!N40</f>
        <v>23</v>
      </c>
      <c r="R16" s="401">
        <f t="shared" si="4"/>
        <v>375</v>
      </c>
      <c r="S16" s="412">
        <f t="shared" si="5"/>
        <v>27.114967462039047</v>
      </c>
    </row>
    <row r="17" spans="1:19" s="11" customFormat="1" ht="24" customHeight="1">
      <c r="A17" s="405" t="s">
        <v>20</v>
      </c>
      <c r="B17" s="408">
        <f>'-62-'!C44</f>
        <v>228</v>
      </c>
      <c r="C17" s="409">
        <f>'-62-'!D44</f>
        <v>225</v>
      </c>
      <c r="D17" s="410">
        <f>'-62-'!E44</f>
        <v>98.68421052631578</v>
      </c>
      <c r="E17" s="406">
        <f>'-62-'!F44</f>
        <v>12</v>
      </c>
      <c r="F17" s="407">
        <v>21</v>
      </c>
      <c r="G17" s="401">
        <f t="shared" si="0"/>
        <v>33</v>
      </c>
      <c r="H17" s="402">
        <f t="shared" si="1"/>
        <v>14.666666666666666</v>
      </c>
      <c r="I17" s="407">
        <f>'-62-'!H44</f>
        <v>12</v>
      </c>
      <c r="J17" s="407">
        <v>27</v>
      </c>
      <c r="K17" s="401">
        <f t="shared" si="2"/>
        <v>39</v>
      </c>
      <c r="L17" s="403">
        <f t="shared" si="3"/>
        <v>17.333333333333336</v>
      </c>
      <c r="M17" s="406">
        <f>'-62-'!J44</f>
        <v>3</v>
      </c>
      <c r="N17" s="407">
        <f>'-62-'!K44</f>
        <v>6</v>
      </c>
      <c r="O17" s="407">
        <f>'-62-'!L44</f>
        <v>14</v>
      </c>
      <c r="P17" s="407">
        <f>'-62-'!M44</f>
        <v>3</v>
      </c>
      <c r="Q17" s="407">
        <f>'-62-'!N44</f>
        <v>5</v>
      </c>
      <c r="R17" s="401">
        <f t="shared" si="4"/>
        <v>31</v>
      </c>
      <c r="S17" s="412">
        <f t="shared" si="5"/>
        <v>13.777777777777779</v>
      </c>
    </row>
    <row r="18" spans="1:19" s="11" customFormat="1" ht="24" customHeight="1">
      <c r="A18" s="405" t="s">
        <v>21</v>
      </c>
      <c r="B18" s="408">
        <f>'-62-'!C46</f>
        <v>108</v>
      </c>
      <c r="C18" s="409">
        <f>'-62-'!D46</f>
        <v>106</v>
      </c>
      <c r="D18" s="238">
        <f>'-62-'!E46</f>
        <v>98.14814814814815</v>
      </c>
      <c r="E18" s="406">
        <f>'-62-'!F46</f>
        <v>4</v>
      </c>
      <c r="F18" s="407">
        <v>6</v>
      </c>
      <c r="G18" s="401">
        <f t="shared" si="0"/>
        <v>10</v>
      </c>
      <c r="H18" s="402">
        <f t="shared" si="1"/>
        <v>9.433962264150944</v>
      </c>
      <c r="I18" s="407">
        <f>'-62-'!H46</f>
        <v>2</v>
      </c>
      <c r="J18" s="407">
        <v>9</v>
      </c>
      <c r="K18" s="401">
        <f t="shared" si="2"/>
        <v>11</v>
      </c>
      <c r="L18" s="403">
        <f t="shared" si="3"/>
        <v>10.377358490566039</v>
      </c>
      <c r="M18" s="406">
        <f>'-62-'!J46</f>
        <v>5</v>
      </c>
      <c r="N18" s="407">
        <f>'-62-'!K46</f>
        <v>3</v>
      </c>
      <c r="O18" s="407">
        <f>'-62-'!L46</f>
        <v>34</v>
      </c>
      <c r="P18" s="407">
        <f>'-62-'!M46</f>
        <v>3</v>
      </c>
      <c r="Q18" s="407">
        <f>'-62-'!N46</f>
        <v>1</v>
      </c>
      <c r="R18" s="401">
        <f>SUM(M18:Q18)</f>
        <v>46</v>
      </c>
      <c r="S18" s="404">
        <f t="shared" si="5"/>
        <v>43.39622641509434</v>
      </c>
    </row>
    <row r="19" spans="1:19" s="11" customFormat="1" ht="24" customHeight="1">
      <c r="A19" s="405" t="s">
        <v>22</v>
      </c>
      <c r="B19" s="408">
        <f>'-62-'!C53</f>
        <v>597</v>
      </c>
      <c r="C19" s="409">
        <f>'-62-'!D53</f>
        <v>577</v>
      </c>
      <c r="D19" s="238">
        <f>'-62-'!E53</f>
        <v>96.64991624790619</v>
      </c>
      <c r="E19" s="406">
        <f>'-62-'!F53</f>
        <v>28</v>
      </c>
      <c r="F19" s="407">
        <v>40</v>
      </c>
      <c r="G19" s="401">
        <f t="shared" si="0"/>
        <v>68</v>
      </c>
      <c r="H19" s="402">
        <f t="shared" si="1"/>
        <v>11.785095320623917</v>
      </c>
      <c r="I19" s="407">
        <f>'-62-'!H53</f>
        <v>35</v>
      </c>
      <c r="J19" s="407">
        <v>49</v>
      </c>
      <c r="K19" s="401">
        <f t="shared" si="2"/>
        <v>84</v>
      </c>
      <c r="L19" s="411">
        <f t="shared" si="3"/>
        <v>14.558058925476603</v>
      </c>
      <c r="M19" s="406">
        <f>'-62-'!J53</f>
        <v>19</v>
      </c>
      <c r="N19" s="407">
        <f>'-62-'!K53</f>
        <v>29</v>
      </c>
      <c r="O19" s="407">
        <f>'-62-'!L53</f>
        <v>134</v>
      </c>
      <c r="P19" s="407">
        <f>'-62-'!M53</f>
        <v>15</v>
      </c>
      <c r="Q19" s="407">
        <f>'-62-'!N53</f>
        <v>2</v>
      </c>
      <c r="R19" s="401">
        <f t="shared" si="4"/>
        <v>199</v>
      </c>
      <c r="S19" s="404">
        <f t="shared" si="5"/>
        <v>34.48873483535528</v>
      </c>
    </row>
    <row r="20" spans="1:19" s="11" customFormat="1" ht="24" customHeight="1" thickBot="1">
      <c r="A20" s="413" t="s">
        <v>23</v>
      </c>
      <c r="B20" s="414">
        <f>'-62-'!C60</f>
        <v>384</v>
      </c>
      <c r="C20" s="415">
        <f>'-62-'!D60</f>
        <v>382</v>
      </c>
      <c r="D20" s="233">
        <f>'-62-'!E60</f>
        <v>99.47916666666666</v>
      </c>
      <c r="E20" s="416">
        <f>'-62-'!F60</f>
        <v>9</v>
      </c>
      <c r="F20" s="417">
        <v>24</v>
      </c>
      <c r="G20" s="418">
        <f t="shared" si="0"/>
        <v>33</v>
      </c>
      <c r="H20" s="419">
        <f t="shared" si="1"/>
        <v>8.638743455497382</v>
      </c>
      <c r="I20" s="416">
        <f>'-62-'!H60</f>
        <v>8</v>
      </c>
      <c r="J20" s="417">
        <v>38</v>
      </c>
      <c r="K20" s="418">
        <f t="shared" si="2"/>
        <v>46</v>
      </c>
      <c r="L20" s="420">
        <f t="shared" si="3"/>
        <v>12.041884816753926</v>
      </c>
      <c r="M20" s="416">
        <f>'-62-'!J60</f>
        <v>0</v>
      </c>
      <c r="N20" s="417">
        <f>'-62-'!K60</f>
        <v>13</v>
      </c>
      <c r="O20" s="417">
        <f>'-62-'!L60</f>
        <v>87</v>
      </c>
      <c r="P20" s="417">
        <f>'-62-'!M60</f>
        <v>6</v>
      </c>
      <c r="Q20" s="417">
        <f>'-62-'!N60</f>
        <v>9</v>
      </c>
      <c r="R20" s="418">
        <f t="shared" si="4"/>
        <v>115</v>
      </c>
      <c r="S20" s="421">
        <f>R20/C20*100</f>
        <v>30.104712041884817</v>
      </c>
    </row>
    <row r="21" spans="1:19" s="426" customFormat="1" ht="24" customHeight="1" thickBot="1">
      <c r="A21" s="244" t="s">
        <v>11</v>
      </c>
      <c r="B21" s="974">
        <f>SUM(B8:B20)</f>
        <v>8997</v>
      </c>
      <c r="C21" s="975">
        <f>SUM(C8:C20)</f>
        <v>8766</v>
      </c>
      <c r="D21" s="422">
        <f>C21/B21*100</f>
        <v>97.4324774924975</v>
      </c>
      <c r="E21" s="975">
        <f>SUM(E8:E20)</f>
        <v>380</v>
      </c>
      <c r="F21" s="973">
        <f>SUM(F8:F20)</f>
        <v>752</v>
      </c>
      <c r="G21" s="973">
        <f>SUM(E21,F21)</f>
        <v>1132</v>
      </c>
      <c r="H21" s="423">
        <f>G21/C21*100</f>
        <v>12.913529545973077</v>
      </c>
      <c r="I21" s="975">
        <f>SUM(I8:I20)</f>
        <v>367</v>
      </c>
      <c r="J21" s="973">
        <f>SUM(J8:J20)</f>
        <v>954</v>
      </c>
      <c r="K21" s="973">
        <f>SUM(I21,J21)</f>
        <v>1321</v>
      </c>
      <c r="L21" s="424">
        <f>K21/C21*100</f>
        <v>15.069587040839608</v>
      </c>
      <c r="M21" s="975">
        <f aca="true" t="shared" si="6" ref="M21:R21">SUM(M8:M20)</f>
        <v>299</v>
      </c>
      <c r="N21" s="973">
        <f t="shared" si="6"/>
        <v>391</v>
      </c>
      <c r="O21" s="973">
        <f t="shared" si="6"/>
        <v>1511</v>
      </c>
      <c r="P21" s="973">
        <f t="shared" si="6"/>
        <v>300</v>
      </c>
      <c r="Q21" s="973">
        <f t="shared" si="6"/>
        <v>128</v>
      </c>
      <c r="R21" s="973">
        <f t="shared" si="6"/>
        <v>2629</v>
      </c>
      <c r="S21" s="425">
        <f>R21/C21*100</f>
        <v>29.990873830709557</v>
      </c>
    </row>
    <row r="22" spans="1:19" s="100" customFormat="1" ht="24" customHeight="1" thickBot="1">
      <c r="A22" s="245" t="s">
        <v>122</v>
      </c>
      <c r="B22" s="1255">
        <v>5549</v>
      </c>
      <c r="C22" s="1256">
        <v>5479</v>
      </c>
      <c r="D22" s="1257">
        <f>C22/B22*100</f>
        <v>98.73851144350333</v>
      </c>
      <c r="E22" s="427"/>
      <c r="F22" s="427"/>
      <c r="G22" s="427"/>
      <c r="H22" s="428"/>
      <c r="I22" s="427"/>
      <c r="J22" s="427"/>
      <c r="K22" s="427"/>
      <c r="L22" s="428"/>
      <c r="M22" s="427"/>
      <c r="N22" s="427"/>
      <c r="O22" s="427"/>
      <c r="P22" s="427"/>
      <c r="Q22" s="427"/>
      <c r="R22" s="427"/>
      <c r="S22" s="428"/>
    </row>
    <row r="23" spans="1:19" s="100" customFormat="1" ht="24" customHeight="1" thickBot="1">
      <c r="A23" s="244" t="s">
        <v>11</v>
      </c>
      <c r="B23" s="241">
        <f>SUM(B21:B22)</f>
        <v>14546</v>
      </c>
      <c r="C23" s="246">
        <f>SUM(C21:C22)</f>
        <v>14245</v>
      </c>
      <c r="D23" s="422">
        <f>C23/B23*100</f>
        <v>97.93070259865256</v>
      </c>
      <c r="E23" s="427"/>
      <c r="F23" s="427"/>
      <c r="G23" s="427"/>
      <c r="H23" s="428"/>
      <c r="I23" s="427"/>
      <c r="J23" s="427"/>
      <c r="K23" s="427"/>
      <c r="L23" s="428"/>
      <c r="M23" s="427"/>
      <c r="N23" s="427"/>
      <c r="O23" s="427"/>
      <c r="P23" s="427"/>
      <c r="Q23" s="427"/>
      <c r="R23" s="427"/>
      <c r="S23" s="428"/>
    </row>
    <row r="24" spans="1:19" s="118" customFormat="1" ht="11.25">
      <c r="A24" s="1667" t="s">
        <v>346</v>
      </c>
      <c r="B24" s="1667"/>
      <c r="C24" s="1667"/>
      <c r="D24" s="1667"/>
      <c r="E24" s="1667"/>
      <c r="F24" s="1667"/>
      <c r="G24" s="1667"/>
      <c r="H24" s="1667"/>
      <c r="I24" s="1667"/>
      <c r="J24" s="1667"/>
      <c r="K24" s="1667"/>
      <c r="L24" s="1667"/>
      <c r="M24" s="1667"/>
      <c r="N24" s="1667"/>
      <c r="O24" s="1667"/>
      <c r="P24" s="1667"/>
      <c r="Q24" s="1667"/>
      <c r="R24" s="1667"/>
      <c r="S24" s="1667"/>
    </row>
    <row r="25" spans="1:19" ht="14.25">
      <c r="A25" s="59"/>
      <c r="B25" s="59"/>
      <c r="C25" s="59"/>
      <c r="D25" s="396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</row>
    <row r="26" spans="1:19" ht="14.25">
      <c r="A26" s="59"/>
      <c r="B26" s="59"/>
      <c r="C26" s="59"/>
      <c r="D26" s="396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</row>
    <row r="27" spans="1:19" ht="14.25">
      <c r="A27" s="59"/>
      <c r="B27" s="59"/>
      <c r="C27" s="59"/>
      <c r="D27" s="396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</row>
    <row r="28" spans="1:19" ht="14.25">
      <c r="A28" s="59"/>
      <c r="B28" s="59"/>
      <c r="C28" s="59"/>
      <c r="D28" s="396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</row>
    <row r="29" spans="1:19" ht="14.25">
      <c r="A29" s="59"/>
      <c r="B29" s="3"/>
      <c r="C29" s="3"/>
      <c r="D29" s="10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4.25">
      <c r="A30" s="59"/>
      <c r="B30" s="3"/>
      <c r="C30" s="3"/>
      <c r="D30" s="10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4.25">
      <c r="A31" s="59"/>
      <c r="B31" s="3"/>
      <c r="C31" s="3"/>
      <c r="D31" s="10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4.25">
      <c r="A32" s="59"/>
      <c r="B32" s="3"/>
      <c r="C32" s="3"/>
      <c r="D32" s="10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4.25">
      <c r="A33" s="59"/>
      <c r="B33" s="3"/>
      <c r="C33" s="3"/>
      <c r="D33" s="10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4.25">
      <c r="A34" s="59"/>
      <c r="B34" s="3"/>
      <c r="C34" s="3"/>
      <c r="D34" s="10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4.25">
      <c r="A35" s="59"/>
      <c r="B35" s="3"/>
      <c r="C35" s="3"/>
      <c r="D35" s="10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4.25">
      <c r="A36" s="59"/>
      <c r="B36" s="3"/>
      <c r="C36" s="3"/>
      <c r="D36" s="10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4.25">
      <c r="A37" s="59"/>
      <c r="B37" s="3"/>
      <c r="C37" s="3"/>
      <c r="D37" s="10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4.25">
      <c r="A38" s="59"/>
      <c r="B38" s="3"/>
      <c r="C38" s="3"/>
      <c r="D38" s="10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4.25">
      <c r="A39" s="59"/>
      <c r="B39" s="3"/>
      <c r="C39" s="3"/>
      <c r="D39" s="10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4.25">
      <c r="A40" s="59"/>
      <c r="B40" s="3"/>
      <c r="C40" s="3"/>
      <c r="D40" s="10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4.25">
      <c r="A41" s="59"/>
      <c r="B41" s="3"/>
      <c r="C41" s="3"/>
      <c r="D41" s="10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4.25">
      <c r="A42" s="59"/>
      <c r="B42" s="3"/>
      <c r="C42" s="3"/>
      <c r="D42" s="10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4.25">
      <c r="A43" s="59"/>
      <c r="B43" s="3"/>
      <c r="C43" s="3"/>
      <c r="D43" s="10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4.25">
      <c r="A44" s="59"/>
      <c r="B44" s="3"/>
      <c r="C44" s="3"/>
      <c r="D44" s="10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4.25">
      <c r="A45" s="59"/>
      <c r="B45" s="3"/>
      <c r="C45" s="3"/>
      <c r="D45" s="10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4.25">
      <c r="A46" s="59"/>
      <c r="B46" s="3"/>
      <c r="C46" s="3"/>
      <c r="D46" s="10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4.25">
      <c r="A47" s="59"/>
      <c r="B47" s="3"/>
      <c r="C47" s="3"/>
      <c r="D47" s="10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4.25">
      <c r="A48" s="59"/>
      <c r="B48" s="3"/>
      <c r="C48" s="3"/>
      <c r="D48" s="10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4.25">
      <c r="A49" s="59"/>
      <c r="B49" s="3"/>
      <c r="C49" s="3"/>
      <c r="D49" s="10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4.25">
      <c r="A50" s="59"/>
      <c r="B50" s="3"/>
      <c r="C50" s="3"/>
      <c r="D50" s="10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4.25">
      <c r="A51" s="59"/>
      <c r="B51" s="3"/>
      <c r="C51" s="3"/>
      <c r="D51" s="10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4.25">
      <c r="A52" s="59"/>
      <c r="B52" s="3"/>
      <c r="C52" s="3"/>
      <c r="D52" s="10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4.25">
      <c r="A53" s="59"/>
      <c r="B53" s="3"/>
      <c r="C53" s="3"/>
      <c r="D53" s="10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</sheetData>
  <sheetProtection/>
  <protectedRanges>
    <protectedRange sqref="B22:C22 B8:C20 E8:F20 I8:J20 Q4:S4 M8:Q20" name="範囲1"/>
  </protectedRanges>
  <mergeCells count="21">
    <mergeCell ref="A1:G1"/>
    <mergeCell ref="A2:F2"/>
    <mergeCell ref="A3:I3"/>
    <mergeCell ref="Q4:S4"/>
    <mergeCell ref="S6:S7"/>
    <mergeCell ref="A24:S24"/>
    <mergeCell ref="O6:O7"/>
    <mergeCell ref="N6:N7"/>
    <mergeCell ref="A5:A7"/>
    <mergeCell ref="B5:B7"/>
    <mergeCell ref="C5:D5"/>
    <mergeCell ref="I6:L6"/>
    <mergeCell ref="M5:S5"/>
    <mergeCell ref="Q6:Q7"/>
    <mergeCell ref="P6:P7"/>
    <mergeCell ref="M6:M7"/>
    <mergeCell ref="C6:C7"/>
    <mergeCell ref="R6:R7"/>
    <mergeCell ref="D6:D7"/>
    <mergeCell ref="E6:H6"/>
    <mergeCell ref="E5:L5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landscape" paperSize="9" r:id="rId1"/>
  <headerFooter alignWithMargins="0">
    <oddFooter>&amp;C&amp;"ＭＳ Ｐ明朝,標準"&amp;10&amp;A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AZ38"/>
  <sheetViews>
    <sheetView view="pageBreakPreview" zoomScaleSheetLayoutView="100" zoomScalePageLayoutView="0" workbookViewId="0" topLeftCell="A1">
      <pane xSplit="2" ySplit="7" topLeftCell="C2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4" sqref="C34"/>
    </sheetView>
  </sheetViews>
  <sheetFormatPr defaultColWidth="6.50390625" defaultRowHeight="13.5"/>
  <cols>
    <col min="1" max="2" width="7.50390625" style="9" bestFit="1" customWidth="1"/>
    <col min="3" max="27" width="4.875" style="9" customWidth="1"/>
    <col min="28" max="28" width="1.875" style="9" customWidth="1"/>
    <col min="29" max="16384" width="6.50390625" style="9" customWidth="1"/>
  </cols>
  <sheetData>
    <row r="1" spans="2:19" s="17" customFormat="1" ht="13.5" customHeight="1">
      <c r="B1" s="18"/>
      <c r="S1" s="18"/>
    </row>
    <row r="2" spans="1:52" s="3" customFormat="1" ht="21" customHeight="1">
      <c r="A2" s="1698" t="s">
        <v>199</v>
      </c>
      <c r="B2" s="1698"/>
      <c r="C2" s="1698"/>
      <c r="D2" s="1698"/>
      <c r="E2" s="1698"/>
      <c r="F2" s="1698"/>
      <c r="G2" s="1698"/>
      <c r="H2" s="1698"/>
      <c r="I2" s="1698"/>
      <c r="J2" s="1698"/>
      <c r="K2" s="1698"/>
      <c r="L2" s="1698"/>
      <c r="M2" s="1698"/>
      <c r="N2" s="1698"/>
      <c r="O2" s="1698"/>
      <c r="P2" s="61"/>
      <c r="Q2" s="61"/>
      <c r="R2" s="61"/>
      <c r="S2" s="61"/>
      <c r="T2" s="61"/>
      <c r="U2" s="61"/>
      <c r="V2" s="61"/>
      <c r="W2" s="61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1:52" s="3" customFormat="1" ht="15" customHeight="1" thickBot="1">
      <c r="A3" s="1683" t="s">
        <v>241</v>
      </c>
      <c r="B3" s="1683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Y3" s="1684" t="s">
        <v>395</v>
      </c>
      <c r="Z3" s="1684"/>
      <c r="AA3" s="1684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</row>
    <row r="4" spans="1:52" s="3" customFormat="1" ht="13.5" customHeight="1">
      <c r="A4" s="1687" t="s">
        <v>213</v>
      </c>
      <c r="B4" s="1690" t="s">
        <v>166</v>
      </c>
      <c r="C4" s="1704" t="s">
        <v>240</v>
      </c>
      <c r="D4" s="1704"/>
      <c r="E4" s="1704"/>
      <c r="F4" s="1704"/>
      <c r="G4" s="1704"/>
      <c r="H4" s="1704"/>
      <c r="I4" s="1704"/>
      <c r="J4" s="1704"/>
      <c r="K4" s="1704"/>
      <c r="L4" s="1704"/>
      <c r="M4" s="1704"/>
      <c r="N4" s="1704"/>
      <c r="O4" s="1704"/>
      <c r="P4" s="1704"/>
      <c r="Q4" s="1704"/>
      <c r="R4" s="1704"/>
      <c r="S4" s="1704"/>
      <c r="T4" s="1704"/>
      <c r="U4" s="1704"/>
      <c r="V4" s="1704"/>
      <c r="W4" s="1704"/>
      <c r="X4" s="1704"/>
      <c r="Y4" s="1704"/>
      <c r="Z4" s="1704"/>
      <c r="AA4" s="1705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1:52" s="3" customFormat="1" ht="13.5" customHeight="1">
      <c r="A5" s="1688"/>
      <c r="B5" s="1691"/>
      <c r="C5" s="1706"/>
      <c r="D5" s="1706"/>
      <c r="E5" s="1706"/>
      <c r="F5" s="1706"/>
      <c r="G5" s="1706"/>
      <c r="H5" s="1706"/>
      <c r="I5" s="1706"/>
      <c r="J5" s="1706"/>
      <c r="K5" s="1706"/>
      <c r="L5" s="1706"/>
      <c r="M5" s="1706"/>
      <c r="N5" s="1706"/>
      <c r="O5" s="1706"/>
      <c r="P5" s="1706"/>
      <c r="Q5" s="1706"/>
      <c r="R5" s="1706"/>
      <c r="S5" s="1706"/>
      <c r="T5" s="1706"/>
      <c r="U5" s="1706"/>
      <c r="V5" s="1706"/>
      <c r="W5" s="1706"/>
      <c r="X5" s="1706"/>
      <c r="Y5" s="1706"/>
      <c r="Z5" s="1706"/>
      <c r="AA5" s="1707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</row>
    <row r="6" spans="1:52" s="3" customFormat="1" ht="18" customHeight="1">
      <c r="A6" s="1688"/>
      <c r="B6" s="1691"/>
      <c r="C6" s="1708" t="s">
        <v>239</v>
      </c>
      <c r="D6" s="1709"/>
      <c r="E6" s="1709"/>
      <c r="F6" s="1709"/>
      <c r="G6" s="1709"/>
      <c r="H6" s="1709"/>
      <c r="I6" s="1709"/>
      <c r="J6" s="1709"/>
      <c r="K6" s="1709"/>
      <c r="L6" s="1709"/>
      <c r="M6" s="1709"/>
      <c r="N6" s="1709"/>
      <c r="O6" s="1709"/>
      <c r="P6" s="1709"/>
      <c r="Q6" s="1709"/>
      <c r="R6" s="1709"/>
      <c r="S6" s="1709"/>
      <c r="T6" s="1709"/>
      <c r="U6" s="1709"/>
      <c r="V6" s="1709"/>
      <c r="W6" s="1709"/>
      <c r="X6" s="1709"/>
      <c r="Y6" s="1710"/>
      <c r="Z6" s="1713" t="s">
        <v>384</v>
      </c>
      <c r="AA6" s="1714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</row>
    <row r="7" spans="1:52" s="17" customFormat="1" ht="39" customHeight="1" thickBot="1">
      <c r="A7" s="1689"/>
      <c r="B7" s="1692"/>
      <c r="C7" s="189" t="s">
        <v>35</v>
      </c>
      <c r="D7" s="190" t="s">
        <v>282</v>
      </c>
      <c r="E7" s="190" t="s">
        <v>279</v>
      </c>
      <c r="F7" s="190" t="s">
        <v>28</v>
      </c>
      <c r="G7" s="191" t="s">
        <v>29</v>
      </c>
      <c r="H7" s="191" t="s">
        <v>280</v>
      </c>
      <c r="I7" s="191" t="s">
        <v>36</v>
      </c>
      <c r="J7" s="191" t="s">
        <v>281</v>
      </c>
      <c r="K7" s="191" t="s">
        <v>30</v>
      </c>
      <c r="L7" s="191" t="s">
        <v>31</v>
      </c>
      <c r="M7" s="191" t="s">
        <v>37</v>
      </c>
      <c r="N7" s="191" t="s">
        <v>311</v>
      </c>
      <c r="O7" s="191" t="s">
        <v>38</v>
      </c>
      <c r="P7" s="191" t="s">
        <v>39</v>
      </c>
      <c r="Q7" s="191" t="s">
        <v>32</v>
      </c>
      <c r="R7" s="191" t="s">
        <v>40</v>
      </c>
      <c r="S7" s="190" t="s">
        <v>41</v>
      </c>
      <c r="T7" s="190" t="s">
        <v>42</v>
      </c>
      <c r="U7" s="190" t="s">
        <v>43</v>
      </c>
      <c r="V7" s="190" t="s">
        <v>33</v>
      </c>
      <c r="W7" s="192" t="s">
        <v>44</v>
      </c>
      <c r="X7" s="193" t="s">
        <v>45</v>
      </c>
      <c r="Y7" s="194" t="s">
        <v>364</v>
      </c>
      <c r="Z7" s="954" t="s">
        <v>319</v>
      </c>
      <c r="AA7" s="956" t="s">
        <v>382</v>
      </c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</row>
    <row r="8" spans="1:52" s="17" customFormat="1" ht="14.25" customHeight="1">
      <c r="A8" s="1712" t="s">
        <v>13</v>
      </c>
      <c r="B8" s="1711">
        <f>VLOOKUP(A8,'-59-'!$A$8:$C$20,3,FALSE)</f>
        <v>353</v>
      </c>
      <c r="C8" s="919">
        <v>5</v>
      </c>
      <c r="D8" s="920">
        <v>0</v>
      </c>
      <c r="E8" s="920">
        <v>8</v>
      </c>
      <c r="F8" s="921">
        <v>50</v>
      </c>
      <c r="G8" s="922">
        <v>3</v>
      </c>
      <c r="H8" s="922">
        <v>0</v>
      </c>
      <c r="I8" s="921">
        <v>7</v>
      </c>
      <c r="J8" s="921">
        <v>2</v>
      </c>
      <c r="K8" s="921">
        <v>1</v>
      </c>
      <c r="L8" s="921">
        <v>2</v>
      </c>
      <c r="M8" s="921">
        <v>24</v>
      </c>
      <c r="N8" s="921">
        <v>11</v>
      </c>
      <c r="O8" s="921">
        <v>0</v>
      </c>
      <c r="P8" s="921">
        <v>3</v>
      </c>
      <c r="Q8" s="921">
        <v>19</v>
      </c>
      <c r="R8" s="921">
        <v>13</v>
      </c>
      <c r="S8" s="921">
        <v>16</v>
      </c>
      <c r="T8" s="921">
        <v>1</v>
      </c>
      <c r="U8" s="921">
        <v>1</v>
      </c>
      <c r="V8" s="921">
        <v>3</v>
      </c>
      <c r="W8" s="921">
        <v>0</v>
      </c>
      <c r="X8" s="921">
        <v>3</v>
      </c>
      <c r="Y8" s="923">
        <v>172</v>
      </c>
      <c r="Z8" s="955">
        <v>11</v>
      </c>
      <c r="AA8" s="946">
        <v>44</v>
      </c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</row>
    <row r="9" spans="1:52" s="17" customFormat="1" ht="14.25" customHeight="1">
      <c r="A9" s="1696"/>
      <c r="B9" s="1694"/>
      <c r="C9" s="924">
        <v>0</v>
      </c>
      <c r="D9" s="925">
        <v>0</v>
      </c>
      <c r="E9" s="925">
        <v>0</v>
      </c>
      <c r="F9" s="925">
        <v>0</v>
      </c>
      <c r="G9" s="925">
        <v>0</v>
      </c>
      <c r="H9" s="925">
        <v>0</v>
      </c>
      <c r="I9" s="925">
        <v>3</v>
      </c>
      <c r="J9" s="925">
        <v>0</v>
      </c>
      <c r="K9" s="925">
        <v>0</v>
      </c>
      <c r="L9" s="925">
        <v>0</v>
      </c>
      <c r="M9" s="925">
        <v>2</v>
      </c>
      <c r="N9" s="925">
        <v>0</v>
      </c>
      <c r="O9" s="925">
        <v>0</v>
      </c>
      <c r="P9" s="925">
        <v>1</v>
      </c>
      <c r="Q9" s="925">
        <v>8</v>
      </c>
      <c r="R9" s="925">
        <v>1</v>
      </c>
      <c r="S9" s="925">
        <v>0</v>
      </c>
      <c r="T9" s="925">
        <v>1</v>
      </c>
      <c r="U9" s="925">
        <v>1</v>
      </c>
      <c r="V9" s="925">
        <v>0</v>
      </c>
      <c r="W9" s="925">
        <v>0</v>
      </c>
      <c r="X9" s="925">
        <v>0</v>
      </c>
      <c r="Y9" s="926">
        <v>17</v>
      </c>
      <c r="Z9" s="925">
        <v>0</v>
      </c>
      <c r="AA9" s="947">
        <v>0</v>
      </c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</row>
    <row r="10" spans="1:52" s="17" customFormat="1" ht="14.25" customHeight="1">
      <c r="A10" s="1695" t="s">
        <v>14</v>
      </c>
      <c r="B10" s="1693">
        <f>VLOOKUP(A10,'-59-'!$A$8:$C$20,3,FALSE)</f>
        <v>598</v>
      </c>
      <c r="C10" s="927">
        <v>6</v>
      </c>
      <c r="D10" s="928">
        <v>2</v>
      </c>
      <c r="E10" s="928">
        <v>0</v>
      </c>
      <c r="F10" s="929">
        <v>0</v>
      </c>
      <c r="G10" s="930">
        <v>0</v>
      </c>
      <c r="H10" s="930">
        <v>0</v>
      </c>
      <c r="I10" s="929">
        <v>0</v>
      </c>
      <c r="J10" s="929">
        <v>1</v>
      </c>
      <c r="K10" s="929">
        <v>1</v>
      </c>
      <c r="L10" s="929">
        <v>1</v>
      </c>
      <c r="M10" s="929">
        <v>3</v>
      </c>
      <c r="N10" s="929">
        <v>9</v>
      </c>
      <c r="O10" s="929">
        <v>0</v>
      </c>
      <c r="P10" s="929">
        <v>4</v>
      </c>
      <c r="Q10" s="929">
        <v>15</v>
      </c>
      <c r="R10" s="929">
        <v>9</v>
      </c>
      <c r="S10" s="929">
        <v>1</v>
      </c>
      <c r="T10" s="929">
        <v>6</v>
      </c>
      <c r="U10" s="929">
        <v>1</v>
      </c>
      <c r="V10" s="929">
        <v>0</v>
      </c>
      <c r="W10" s="931">
        <v>0</v>
      </c>
      <c r="X10" s="931">
        <v>3</v>
      </c>
      <c r="Y10" s="932">
        <v>62</v>
      </c>
      <c r="Z10" s="931">
        <v>16</v>
      </c>
      <c r="AA10" s="948">
        <v>33</v>
      </c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</row>
    <row r="11" spans="1:52" s="17" customFormat="1" ht="14.25" customHeight="1">
      <c r="A11" s="1696"/>
      <c r="B11" s="1694"/>
      <c r="C11" s="924">
        <v>3</v>
      </c>
      <c r="D11" s="925">
        <v>0</v>
      </c>
      <c r="E11" s="925">
        <v>0</v>
      </c>
      <c r="F11" s="925">
        <v>0</v>
      </c>
      <c r="G11" s="925">
        <v>0</v>
      </c>
      <c r="H11" s="925">
        <v>0</v>
      </c>
      <c r="I11" s="925">
        <v>1</v>
      </c>
      <c r="J11" s="925">
        <v>0</v>
      </c>
      <c r="K11" s="925">
        <v>0</v>
      </c>
      <c r="L11" s="925">
        <v>0</v>
      </c>
      <c r="M11" s="925">
        <v>1</v>
      </c>
      <c r="N11" s="925">
        <v>1</v>
      </c>
      <c r="O11" s="925">
        <v>0</v>
      </c>
      <c r="P11" s="925">
        <v>1</v>
      </c>
      <c r="Q11" s="925">
        <v>12</v>
      </c>
      <c r="R11" s="925">
        <v>2</v>
      </c>
      <c r="S11" s="925">
        <v>0</v>
      </c>
      <c r="T11" s="925">
        <v>3</v>
      </c>
      <c r="U11" s="925">
        <v>1</v>
      </c>
      <c r="V11" s="925">
        <v>0</v>
      </c>
      <c r="W11" s="933">
        <v>0</v>
      </c>
      <c r="X11" s="933">
        <v>6</v>
      </c>
      <c r="Y11" s="934">
        <v>31</v>
      </c>
      <c r="Z11" s="933">
        <v>0</v>
      </c>
      <c r="AA11" s="949">
        <v>0</v>
      </c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</row>
    <row r="12" spans="1:52" s="17" customFormat="1" ht="14.25" customHeight="1">
      <c r="A12" s="1695" t="s">
        <v>15</v>
      </c>
      <c r="B12" s="1693">
        <f>VLOOKUP(A12,'-59-'!$A$8:$C$20,3,FALSE)</f>
        <v>581</v>
      </c>
      <c r="C12" s="927">
        <v>14</v>
      </c>
      <c r="D12" s="928">
        <v>4</v>
      </c>
      <c r="E12" s="928">
        <v>4</v>
      </c>
      <c r="F12" s="929">
        <v>12</v>
      </c>
      <c r="G12" s="930">
        <v>0</v>
      </c>
      <c r="H12" s="930">
        <v>0</v>
      </c>
      <c r="I12" s="929">
        <v>7</v>
      </c>
      <c r="J12" s="929">
        <v>2</v>
      </c>
      <c r="K12" s="929">
        <v>0</v>
      </c>
      <c r="L12" s="929">
        <v>2</v>
      </c>
      <c r="M12" s="929">
        <v>7</v>
      </c>
      <c r="N12" s="929">
        <v>12</v>
      </c>
      <c r="O12" s="929">
        <v>1</v>
      </c>
      <c r="P12" s="929">
        <v>4</v>
      </c>
      <c r="Q12" s="929">
        <v>32</v>
      </c>
      <c r="R12" s="929">
        <v>19</v>
      </c>
      <c r="S12" s="929">
        <v>4</v>
      </c>
      <c r="T12" s="929">
        <v>0</v>
      </c>
      <c r="U12" s="929">
        <v>3</v>
      </c>
      <c r="V12" s="929">
        <v>4</v>
      </c>
      <c r="W12" s="929">
        <v>3</v>
      </c>
      <c r="X12" s="929">
        <v>7</v>
      </c>
      <c r="Y12" s="935">
        <v>141</v>
      </c>
      <c r="Z12" s="929">
        <v>29</v>
      </c>
      <c r="AA12" s="950">
        <v>217</v>
      </c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</row>
    <row r="13" spans="1:52" s="17" customFormat="1" ht="14.25" customHeight="1">
      <c r="A13" s="1696"/>
      <c r="B13" s="1694"/>
      <c r="C13" s="924">
        <v>1</v>
      </c>
      <c r="D13" s="925">
        <v>0</v>
      </c>
      <c r="E13" s="925">
        <v>0</v>
      </c>
      <c r="F13" s="925">
        <v>0</v>
      </c>
      <c r="G13" s="925">
        <v>0</v>
      </c>
      <c r="H13" s="925">
        <v>0</v>
      </c>
      <c r="I13" s="925">
        <v>5</v>
      </c>
      <c r="J13" s="925">
        <v>0</v>
      </c>
      <c r="K13" s="925">
        <v>1</v>
      </c>
      <c r="L13" s="925">
        <v>1</v>
      </c>
      <c r="M13" s="925">
        <v>0</v>
      </c>
      <c r="N13" s="925">
        <v>0</v>
      </c>
      <c r="O13" s="925">
        <v>0</v>
      </c>
      <c r="P13" s="925">
        <v>1</v>
      </c>
      <c r="Q13" s="925">
        <v>2</v>
      </c>
      <c r="R13" s="925">
        <v>0</v>
      </c>
      <c r="S13" s="925">
        <v>2</v>
      </c>
      <c r="T13" s="925">
        <v>1</v>
      </c>
      <c r="U13" s="925">
        <v>1</v>
      </c>
      <c r="V13" s="925">
        <v>0</v>
      </c>
      <c r="W13" s="925">
        <v>0</v>
      </c>
      <c r="X13" s="925">
        <v>1</v>
      </c>
      <c r="Y13" s="926">
        <v>16</v>
      </c>
      <c r="Z13" s="925">
        <v>0</v>
      </c>
      <c r="AA13" s="947">
        <v>0</v>
      </c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</row>
    <row r="14" spans="1:52" s="17" customFormat="1" ht="14.25" customHeight="1">
      <c r="A14" s="1695" t="s">
        <v>46</v>
      </c>
      <c r="B14" s="1693">
        <f>VLOOKUP(A14,'-59-'!$A$8:$C$20,3,FALSE)</f>
        <v>1073</v>
      </c>
      <c r="C14" s="927">
        <v>49</v>
      </c>
      <c r="D14" s="928">
        <v>12</v>
      </c>
      <c r="E14" s="928">
        <v>0</v>
      </c>
      <c r="F14" s="929">
        <v>35</v>
      </c>
      <c r="G14" s="930">
        <v>2</v>
      </c>
      <c r="H14" s="930">
        <v>0</v>
      </c>
      <c r="I14" s="929">
        <v>1</v>
      </c>
      <c r="J14" s="929">
        <v>3</v>
      </c>
      <c r="K14" s="929">
        <v>1</v>
      </c>
      <c r="L14" s="929">
        <v>3</v>
      </c>
      <c r="M14" s="929">
        <v>5</v>
      </c>
      <c r="N14" s="929">
        <v>0</v>
      </c>
      <c r="O14" s="929">
        <v>1</v>
      </c>
      <c r="P14" s="929">
        <v>5</v>
      </c>
      <c r="Q14" s="929">
        <v>11</v>
      </c>
      <c r="R14" s="929">
        <v>5</v>
      </c>
      <c r="S14" s="929">
        <v>4</v>
      </c>
      <c r="T14" s="929">
        <v>2</v>
      </c>
      <c r="U14" s="929">
        <v>4</v>
      </c>
      <c r="V14" s="929">
        <v>2</v>
      </c>
      <c r="W14" s="929">
        <v>0</v>
      </c>
      <c r="X14" s="929">
        <v>12</v>
      </c>
      <c r="Y14" s="932">
        <v>157</v>
      </c>
      <c r="Z14" s="929">
        <v>6</v>
      </c>
      <c r="AA14" s="950">
        <v>60</v>
      </c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</row>
    <row r="15" spans="1:52" s="17" customFormat="1" ht="14.25" customHeight="1">
      <c r="A15" s="1696"/>
      <c r="B15" s="1694"/>
      <c r="C15" s="924">
        <v>2</v>
      </c>
      <c r="D15" s="925">
        <v>0</v>
      </c>
      <c r="E15" s="925">
        <v>0</v>
      </c>
      <c r="F15" s="925">
        <v>1</v>
      </c>
      <c r="G15" s="925">
        <v>0</v>
      </c>
      <c r="H15" s="925">
        <v>0</v>
      </c>
      <c r="I15" s="925">
        <v>2</v>
      </c>
      <c r="J15" s="925">
        <v>3</v>
      </c>
      <c r="K15" s="925">
        <v>0</v>
      </c>
      <c r="L15" s="925">
        <v>5</v>
      </c>
      <c r="M15" s="925">
        <v>0</v>
      </c>
      <c r="N15" s="925">
        <v>1</v>
      </c>
      <c r="O15" s="925">
        <v>0</v>
      </c>
      <c r="P15" s="925">
        <v>0</v>
      </c>
      <c r="Q15" s="925">
        <v>0</v>
      </c>
      <c r="R15" s="925">
        <v>4</v>
      </c>
      <c r="S15" s="925">
        <v>2</v>
      </c>
      <c r="T15" s="925">
        <v>17</v>
      </c>
      <c r="U15" s="925">
        <v>3</v>
      </c>
      <c r="V15" s="925">
        <v>0</v>
      </c>
      <c r="W15" s="925">
        <v>0</v>
      </c>
      <c r="X15" s="925">
        <v>3</v>
      </c>
      <c r="Y15" s="936">
        <v>43</v>
      </c>
      <c r="Z15" s="925">
        <v>0</v>
      </c>
      <c r="AA15" s="947">
        <v>0</v>
      </c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</row>
    <row r="16" spans="1:52" s="17" customFormat="1" ht="14.25" customHeight="1">
      <c r="A16" s="1695" t="s">
        <v>16</v>
      </c>
      <c r="B16" s="1693">
        <f>VLOOKUP(A16,'-59-'!$A$8:$C$20,3,FALSE)</f>
        <v>733</v>
      </c>
      <c r="C16" s="927">
        <v>3</v>
      </c>
      <c r="D16" s="928">
        <v>2</v>
      </c>
      <c r="E16" s="928">
        <v>3</v>
      </c>
      <c r="F16" s="929">
        <v>28</v>
      </c>
      <c r="G16" s="930">
        <v>1</v>
      </c>
      <c r="H16" s="930">
        <v>0</v>
      </c>
      <c r="I16" s="929">
        <v>6</v>
      </c>
      <c r="J16" s="929">
        <v>0</v>
      </c>
      <c r="K16" s="929">
        <v>0</v>
      </c>
      <c r="L16" s="929">
        <v>1</v>
      </c>
      <c r="M16" s="929">
        <v>4</v>
      </c>
      <c r="N16" s="929">
        <v>4</v>
      </c>
      <c r="O16" s="929">
        <v>2</v>
      </c>
      <c r="P16" s="929">
        <v>8</v>
      </c>
      <c r="Q16" s="929">
        <v>25</v>
      </c>
      <c r="R16" s="929">
        <v>15</v>
      </c>
      <c r="S16" s="929">
        <v>4</v>
      </c>
      <c r="T16" s="929">
        <v>0</v>
      </c>
      <c r="U16" s="929">
        <v>1</v>
      </c>
      <c r="V16" s="929">
        <v>1</v>
      </c>
      <c r="W16" s="929">
        <v>1</v>
      </c>
      <c r="X16" s="929">
        <v>2</v>
      </c>
      <c r="Y16" s="932">
        <v>111</v>
      </c>
      <c r="Z16" s="929">
        <v>1</v>
      </c>
      <c r="AA16" s="950">
        <v>32</v>
      </c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</row>
    <row r="17" spans="1:52" s="17" customFormat="1" ht="14.25" customHeight="1">
      <c r="A17" s="1696"/>
      <c r="B17" s="1694"/>
      <c r="C17" s="924">
        <v>0</v>
      </c>
      <c r="D17" s="925">
        <v>0</v>
      </c>
      <c r="E17" s="925">
        <v>0</v>
      </c>
      <c r="F17" s="925">
        <v>0</v>
      </c>
      <c r="G17" s="925">
        <v>0</v>
      </c>
      <c r="H17" s="925">
        <v>0</v>
      </c>
      <c r="I17" s="925">
        <v>3</v>
      </c>
      <c r="J17" s="925">
        <v>1</v>
      </c>
      <c r="K17" s="925">
        <v>0</v>
      </c>
      <c r="L17" s="925">
        <v>1</v>
      </c>
      <c r="M17" s="925">
        <v>2</v>
      </c>
      <c r="N17" s="925">
        <v>0</v>
      </c>
      <c r="O17" s="925">
        <v>1</v>
      </c>
      <c r="P17" s="925">
        <v>4</v>
      </c>
      <c r="Q17" s="925">
        <v>14</v>
      </c>
      <c r="R17" s="925">
        <v>6</v>
      </c>
      <c r="S17" s="925">
        <v>0</v>
      </c>
      <c r="T17" s="925">
        <v>5</v>
      </c>
      <c r="U17" s="925">
        <v>0</v>
      </c>
      <c r="V17" s="925">
        <v>0</v>
      </c>
      <c r="W17" s="925">
        <v>0</v>
      </c>
      <c r="X17" s="925">
        <v>0</v>
      </c>
      <c r="Y17" s="936">
        <v>37</v>
      </c>
      <c r="Z17" s="925">
        <v>0</v>
      </c>
      <c r="AA17" s="947">
        <v>0</v>
      </c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</row>
    <row r="18" spans="1:52" s="17" customFormat="1" ht="14.25" customHeight="1">
      <c r="A18" s="1695" t="s">
        <v>17</v>
      </c>
      <c r="B18" s="1693">
        <f>VLOOKUP(A18,'-59-'!$A$8:$C$20,3,FALSE)</f>
        <v>206</v>
      </c>
      <c r="C18" s="927">
        <v>13</v>
      </c>
      <c r="D18" s="928">
        <v>7</v>
      </c>
      <c r="E18" s="928">
        <v>1</v>
      </c>
      <c r="F18" s="929">
        <v>59</v>
      </c>
      <c r="G18" s="930">
        <v>1</v>
      </c>
      <c r="H18" s="930">
        <v>0</v>
      </c>
      <c r="I18" s="929">
        <v>4</v>
      </c>
      <c r="J18" s="929">
        <v>1</v>
      </c>
      <c r="K18" s="929">
        <v>2</v>
      </c>
      <c r="L18" s="929">
        <v>1</v>
      </c>
      <c r="M18" s="929">
        <v>9</v>
      </c>
      <c r="N18" s="929">
        <v>0</v>
      </c>
      <c r="O18" s="929">
        <v>4</v>
      </c>
      <c r="P18" s="929">
        <v>7</v>
      </c>
      <c r="Q18" s="929">
        <v>24</v>
      </c>
      <c r="R18" s="929">
        <v>25</v>
      </c>
      <c r="S18" s="929">
        <v>0</v>
      </c>
      <c r="T18" s="929">
        <v>0</v>
      </c>
      <c r="U18" s="929">
        <v>1</v>
      </c>
      <c r="V18" s="929">
        <v>17</v>
      </c>
      <c r="W18" s="929">
        <v>54</v>
      </c>
      <c r="X18" s="929">
        <v>35</v>
      </c>
      <c r="Y18" s="932">
        <v>265</v>
      </c>
      <c r="Z18" s="929">
        <v>23</v>
      </c>
      <c r="AA18" s="950">
        <v>153</v>
      </c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</row>
    <row r="19" spans="1:52" s="17" customFormat="1" ht="14.25" customHeight="1">
      <c r="A19" s="1696"/>
      <c r="B19" s="1694"/>
      <c r="C19" s="924">
        <v>0</v>
      </c>
      <c r="D19" s="925">
        <v>0</v>
      </c>
      <c r="E19" s="925">
        <v>0</v>
      </c>
      <c r="F19" s="925">
        <v>0</v>
      </c>
      <c r="G19" s="925">
        <v>0</v>
      </c>
      <c r="H19" s="925">
        <v>0</v>
      </c>
      <c r="I19" s="925">
        <v>2</v>
      </c>
      <c r="J19" s="925">
        <v>1</v>
      </c>
      <c r="K19" s="925">
        <v>0</v>
      </c>
      <c r="L19" s="925">
        <v>0</v>
      </c>
      <c r="M19" s="925">
        <v>1</v>
      </c>
      <c r="N19" s="925">
        <v>0</v>
      </c>
      <c r="O19" s="925">
        <v>0</v>
      </c>
      <c r="P19" s="925">
        <v>1</v>
      </c>
      <c r="Q19" s="925">
        <v>0</v>
      </c>
      <c r="R19" s="925">
        <v>1</v>
      </c>
      <c r="S19" s="925">
        <v>0</v>
      </c>
      <c r="T19" s="925">
        <v>0</v>
      </c>
      <c r="U19" s="925">
        <v>0</v>
      </c>
      <c r="V19" s="925">
        <v>0</v>
      </c>
      <c r="W19" s="925">
        <v>0</v>
      </c>
      <c r="X19" s="925">
        <v>1</v>
      </c>
      <c r="Y19" s="936">
        <v>7</v>
      </c>
      <c r="Z19" s="925">
        <v>0</v>
      </c>
      <c r="AA19" s="947">
        <v>0</v>
      </c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</row>
    <row r="20" spans="1:52" s="17" customFormat="1" ht="14.25" customHeight="1">
      <c r="A20" s="1695" t="s">
        <v>27</v>
      </c>
      <c r="B20" s="1693">
        <f>VLOOKUP(A20,'-59-'!$A$8:$C$20,3,FALSE)</f>
        <v>1909</v>
      </c>
      <c r="C20" s="927">
        <v>29</v>
      </c>
      <c r="D20" s="928">
        <v>1</v>
      </c>
      <c r="E20" s="928">
        <v>4</v>
      </c>
      <c r="F20" s="929">
        <v>31</v>
      </c>
      <c r="G20" s="930">
        <v>1</v>
      </c>
      <c r="H20" s="930">
        <v>0</v>
      </c>
      <c r="I20" s="929">
        <v>5</v>
      </c>
      <c r="J20" s="929">
        <v>4</v>
      </c>
      <c r="K20" s="929">
        <v>4</v>
      </c>
      <c r="L20" s="929">
        <v>16</v>
      </c>
      <c r="M20" s="929">
        <v>11</v>
      </c>
      <c r="N20" s="929">
        <v>25</v>
      </c>
      <c r="O20" s="929">
        <v>3</v>
      </c>
      <c r="P20" s="929">
        <v>5</v>
      </c>
      <c r="Q20" s="929">
        <v>79</v>
      </c>
      <c r="R20" s="929">
        <v>29</v>
      </c>
      <c r="S20" s="929">
        <v>20</v>
      </c>
      <c r="T20" s="929">
        <v>12</v>
      </c>
      <c r="U20" s="929">
        <v>5</v>
      </c>
      <c r="V20" s="929">
        <v>2</v>
      </c>
      <c r="W20" s="929">
        <v>2</v>
      </c>
      <c r="X20" s="929">
        <v>4</v>
      </c>
      <c r="Y20" s="932">
        <v>292</v>
      </c>
      <c r="Z20" s="929">
        <v>7</v>
      </c>
      <c r="AA20" s="950">
        <v>19</v>
      </c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</row>
    <row r="21" spans="1:52" s="17" customFormat="1" ht="14.25" customHeight="1">
      <c r="A21" s="1696"/>
      <c r="B21" s="1694"/>
      <c r="C21" s="924">
        <v>7</v>
      </c>
      <c r="D21" s="925">
        <v>1</v>
      </c>
      <c r="E21" s="925">
        <v>1</v>
      </c>
      <c r="F21" s="925">
        <v>2</v>
      </c>
      <c r="G21" s="925">
        <v>0</v>
      </c>
      <c r="H21" s="925">
        <v>0</v>
      </c>
      <c r="I21" s="925">
        <v>6</v>
      </c>
      <c r="J21" s="925">
        <v>0</v>
      </c>
      <c r="K21" s="925">
        <v>0</v>
      </c>
      <c r="L21" s="925">
        <v>4</v>
      </c>
      <c r="M21" s="925">
        <v>2</v>
      </c>
      <c r="N21" s="925">
        <v>0</v>
      </c>
      <c r="O21" s="925">
        <v>0</v>
      </c>
      <c r="P21" s="925">
        <v>2</v>
      </c>
      <c r="Q21" s="925">
        <v>14</v>
      </c>
      <c r="R21" s="925">
        <v>3</v>
      </c>
      <c r="S21" s="925">
        <v>5</v>
      </c>
      <c r="T21" s="925">
        <v>92</v>
      </c>
      <c r="U21" s="925">
        <v>6</v>
      </c>
      <c r="V21" s="925">
        <v>0</v>
      </c>
      <c r="W21" s="925">
        <v>0</v>
      </c>
      <c r="X21" s="925">
        <v>3</v>
      </c>
      <c r="Y21" s="937">
        <v>148</v>
      </c>
      <c r="Z21" s="925">
        <v>0</v>
      </c>
      <c r="AA21" s="947">
        <v>0</v>
      </c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</row>
    <row r="22" spans="1:52" s="17" customFormat="1" ht="14.25" customHeight="1">
      <c r="A22" s="1695" t="s">
        <v>18</v>
      </c>
      <c r="B22" s="1693">
        <f>VLOOKUP(A22,'-59-'!$A$8:$C$20,3,FALSE)</f>
        <v>640</v>
      </c>
      <c r="C22" s="927">
        <v>5</v>
      </c>
      <c r="D22" s="928">
        <v>1</v>
      </c>
      <c r="E22" s="928">
        <v>9</v>
      </c>
      <c r="F22" s="929">
        <v>2</v>
      </c>
      <c r="G22" s="930">
        <v>2</v>
      </c>
      <c r="H22" s="930">
        <v>1</v>
      </c>
      <c r="I22" s="929">
        <v>3</v>
      </c>
      <c r="J22" s="929">
        <v>3</v>
      </c>
      <c r="K22" s="929">
        <v>2</v>
      </c>
      <c r="L22" s="929">
        <v>1</v>
      </c>
      <c r="M22" s="929">
        <v>6</v>
      </c>
      <c r="N22" s="929">
        <v>5</v>
      </c>
      <c r="O22" s="929">
        <v>2</v>
      </c>
      <c r="P22" s="929">
        <v>9</v>
      </c>
      <c r="Q22" s="929">
        <v>13</v>
      </c>
      <c r="R22" s="929">
        <v>6</v>
      </c>
      <c r="S22" s="929">
        <v>1</v>
      </c>
      <c r="T22" s="929">
        <v>2</v>
      </c>
      <c r="U22" s="929">
        <v>2</v>
      </c>
      <c r="V22" s="929">
        <v>1</v>
      </c>
      <c r="W22" s="929">
        <v>1</v>
      </c>
      <c r="X22" s="929">
        <v>4</v>
      </c>
      <c r="Y22" s="938">
        <v>81</v>
      </c>
      <c r="Z22" s="929">
        <v>9</v>
      </c>
      <c r="AA22" s="950">
        <v>251</v>
      </c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</row>
    <row r="23" spans="1:52" s="17" customFormat="1" ht="14.25" customHeight="1">
      <c r="A23" s="1696"/>
      <c r="B23" s="1694"/>
      <c r="C23" s="924">
        <v>0</v>
      </c>
      <c r="D23" s="925">
        <v>0</v>
      </c>
      <c r="E23" s="925">
        <v>0</v>
      </c>
      <c r="F23" s="925">
        <v>0</v>
      </c>
      <c r="G23" s="925">
        <v>1</v>
      </c>
      <c r="H23" s="925">
        <v>0</v>
      </c>
      <c r="I23" s="925">
        <v>0</v>
      </c>
      <c r="J23" s="925">
        <v>0</v>
      </c>
      <c r="K23" s="925">
        <v>1</v>
      </c>
      <c r="L23" s="925">
        <v>0</v>
      </c>
      <c r="M23" s="925">
        <v>0</v>
      </c>
      <c r="N23" s="925">
        <v>0</v>
      </c>
      <c r="O23" s="925">
        <v>0</v>
      </c>
      <c r="P23" s="925">
        <v>4</v>
      </c>
      <c r="Q23" s="925">
        <v>2</v>
      </c>
      <c r="R23" s="925">
        <v>1</v>
      </c>
      <c r="S23" s="925">
        <v>5</v>
      </c>
      <c r="T23" s="925">
        <v>5</v>
      </c>
      <c r="U23" s="925">
        <v>1</v>
      </c>
      <c r="V23" s="925">
        <v>0</v>
      </c>
      <c r="W23" s="925">
        <v>0</v>
      </c>
      <c r="X23" s="925">
        <v>0</v>
      </c>
      <c r="Y23" s="936">
        <v>20</v>
      </c>
      <c r="Z23" s="925">
        <v>0</v>
      </c>
      <c r="AA23" s="947">
        <v>0</v>
      </c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</row>
    <row r="24" spans="1:52" s="17" customFormat="1" ht="14.25" customHeight="1">
      <c r="A24" s="1695" t="s">
        <v>19</v>
      </c>
      <c r="B24" s="1693">
        <f>VLOOKUP(A24,'-59-'!$A$8:$C$20,3,FALSE)</f>
        <v>1383</v>
      </c>
      <c r="C24" s="927">
        <v>13</v>
      </c>
      <c r="D24" s="928">
        <v>0</v>
      </c>
      <c r="E24" s="928">
        <v>1</v>
      </c>
      <c r="F24" s="929">
        <v>27</v>
      </c>
      <c r="G24" s="930">
        <v>0</v>
      </c>
      <c r="H24" s="930">
        <v>1</v>
      </c>
      <c r="I24" s="929">
        <v>9</v>
      </c>
      <c r="J24" s="929">
        <v>1</v>
      </c>
      <c r="K24" s="929">
        <v>5</v>
      </c>
      <c r="L24" s="929">
        <v>15</v>
      </c>
      <c r="M24" s="929">
        <v>12</v>
      </c>
      <c r="N24" s="929">
        <v>18</v>
      </c>
      <c r="O24" s="929">
        <v>1</v>
      </c>
      <c r="P24" s="929">
        <v>13</v>
      </c>
      <c r="Q24" s="929">
        <v>75</v>
      </c>
      <c r="R24" s="929">
        <v>29</v>
      </c>
      <c r="S24" s="929">
        <v>13</v>
      </c>
      <c r="T24" s="929">
        <v>11</v>
      </c>
      <c r="U24" s="929">
        <v>6</v>
      </c>
      <c r="V24" s="929">
        <v>2</v>
      </c>
      <c r="W24" s="929">
        <v>5</v>
      </c>
      <c r="X24" s="929">
        <v>41</v>
      </c>
      <c r="Y24" s="932">
        <v>298</v>
      </c>
      <c r="Z24" s="929">
        <v>0</v>
      </c>
      <c r="AA24" s="950">
        <v>17</v>
      </c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</row>
    <row r="25" spans="1:52" s="17" customFormat="1" ht="14.25" customHeight="1">
      <c r="A25" s="1696"/>
      <c r="B25" s="1694"/>
      <c r="C25" s="924">
        <v>0</v>
      </c>
      <c r="D25" s="925">
        <v>0</v>
      </c>
      <c r="E25" s="925">
        <v>0</v>
      </c>
      <c r="F25" s="925">
        <v>2</v>
      </c>
      <c r="G25" s="925">
        <v>0</v>
      </c>
      <c r="H25" s="925">
        <v>0</v>
      </c>
      <c r="I25" s="925">
        <v>5</v>
      </c>
      <c r="J25" s="925">
        <v>1</v>
      </c>
      <c r="K25" s="925">
        <v>1</v>
      </c>
      <c r="L25" s="925">
        <v>13</v>
      </c>
      <c r="M25" s="925">
        <v>3</v>
      </c>
      <c r="N25" s="925">
        <v>1</v>
      </c>
      <c r="O25" s="925">
        <v>1</v>
      </c>
      <c r="P25" s="925">
        <v>3</v>
      </c>
      <c r="Q25" s="925">
        <v>14</v>
      </c>
      <c r="R25" s="925">
        <v>3</v>
      </c>
      <c r="S25" s="925">
        <v>0</v>
      </c>
      <c r="T25" s="925">
        <v>28</v>
      </c>
      <c r="U25" s="925">
        <v>6</v>
      </c>
      <c r="V25" s="925">
        <v>0</v>
      </c>
      <c r="W25" s="925">
        <v>0</v>
      </c>
      <c r="X25" s="925">
        <v>1</v>
      </c>
      <c r="Y25" s="936">
        <v>82</v>
      </c>
      <c r="Z25" s="925">
        <v>0</v>
      </c>
      <c r="AA25" s="947">
        <v>0</v>
      </c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</row>
    <row r="26" spans="1:52" s="17" customFormat="1" ht="14.25" customHeight="1">
      <c r="A26" s="1695" t="s">
        <v>20</v>
      </c>
      <c r="B26" s="1693">
        <f>VLOOKUP(A26,'-59-'!$A$8:$C$20,3,FALSE)</f>
        <v>225</v>
      </c>
      <c r="C26" s="927">
        <v>3</v>
      </c>
      <c r="D26" s="928">
        <v>1</v>
      </c>
      <c r="E26" s="928">
        <v>0</v>
      </c>
      <c r="F26" s="929">
        <v>2</v>
      </c>
      <c r="G26" s="930">
        <v>0</v>
      </c>
      <c r="H26" s="930">
        <v>0</v>
      </c>
      <c r="I26" s="929">
        <v>0</v>
      </c>
      <c r="J26" s="929">
        <v>0</v>
      </c>
      <c r="K26" s="929">
        <v>0</v>
      </c>
      <c r="L26" s="929">
        <v>0</v>
      </c>
      <c r="M26" s="929">
        <v>1</v>
      </c>
      <c r="N26" s="929">
        <v>0</v>
      </c>
      <c r="O26" s="929">
        <v>1</v>
      </c>
      <c r="P26" s="929">
        <v>1</v>
      </c>
      <c r="Q26" s="929">
        <v>5</v>
      </c>
      <c r="R26" s="929">
        <v>6</v>
      </c>
      <c r="S26" s="929">
        <v>2</v>
      </c>
      <c r="T26" s="929">
        <v>0</v>
      </c>
      <c r="U26" s="929">
        <v>0</v>
      </c>
      <c r="V26" s="929">
        <v>1</v>
      </c>
      <c r="W26" s="929">
        <v>1</v>
      </c>
      <c r="X26" s="929">
        <v>1</v>
      </c>
      <c r="Y26" s="932">
        <v>25</v>
      </c>
      <c r="Z26" s="929">
        <v>0</v>
      </c>
      <c r="AA26" s="950">
        <v>0</v>
      </c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</row>
    <row r="27" spans="1:52" s="17" customFormat="1" ht="14.25" customHeight="1">
      <c r="A27" s="1696"/>
      <c r="B27" s="1694"/>
      <c r="C27" s="924">
        <v>0</v>
      </c>
      <c r="D27" s="925">
        <v>0</v>
      </c>
      <c r="E27" s="925">
        <v>0</v>
      </c>
      <c r="F27" s="925">
        <v>1</v>
      </c>
      <c r="G27" s="925">
        <v>0</v>
      </c>
      <c r="H27" s="925">
        <v>1</v>
      </c>
      <c r="I27" s="925">
        <v>0</v>
      </c>
      <c r="J27" s="925">
        <v>0</v>
      </c>
      <c r="K27" s="925">
        <v>0</v>
      </c>
      <c r="L27" s="925">
        <v>1</v>
      </c>
      <c r="M27" s="925">
        <v>0</v>
      </c>
      <c r="N27" s="925">
        <v>0</v>
      </c>
      <c r="O27" s="925">
        <v>0</v>
      </c>
      <c r="P27" s="925">
        <v>1</v>
      </c>
      <c r="Q27" s="925">
        <v>4</v>
      </c>
      <c r="R27" s="925">
        <v>0</v>
      </c>
      <c r="S27" s="925">
        <v>0</v>
      </c>
      <c r="T27" s="925">
        <v>0</v>
      </c>
      <c r="U27" s="925">
        <v>1</v>
      </c>
      <c r="V27" s="925">
        <v>0</v>
      </c>
      <c r="W27" s="925">
        <v>0</v>
      </c>
      <c r="X27" s="925">
        <v>0</v>
      </c>
      <c r="Y27" s="936">
        <v>9</v>
      </c>
      <c r="Z27" s="925">
        <v>0</v>
      </c>
      <c r="AA27" s="947">
        <v>0</v>
      </c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</row>
    <row r="28" spans="1:52" s="17" customFormat="1" ht="14.25" customHeight="1">
      <c r="A28" s="1695" t="s">
        <v>21</v>
      </c>
      <c r="B28" s="1693">
        <f>VLOOKUP(A28,'-59-'!$A$8:$C$20,3,FALSE)</f>
        <v>106</v>
      </c>
      <c r="C28" s="927">
        <v>2</v>
      </c>
      <c r="D28" s="928">
        <v>0</v>
      </c>
      <c r="E28" s="928">
        <v>1</v>
      </c>
      <c r="F28" s="929">
        <v>9</v>
      </c>
      <c r="G28" s="930">
        <v>2</v>
      </c>
      <c r="H28" s="930">
        <v>0</v>
      </c>
      <c r="I28" s="929">
        <v>3</v>
      </c>
      <c r="J28" s="929">
        <v>0</v>
      </c>
      <c r="K28" s="929">
        <v>0</v>
      </c>
      <c r="L28" s="929">
        <v>0</v>
      </c>
      <c r="M28" s="929">
        <v>1</v>
      </c>
      <c r="N28" s="929">
        <v>7</v>
      </c>
      <c r="O28" s="929">
        <v>0</v>
      </c>
      <c r="P28" s="929">
        <v>3</v>
      </c>
      <c r="Q28" s="929">
        <v>7</v>
      </c>
      <c r="R28" s="929">
        <v>1</v>
      </c>
      <c r="S28" s="929">
        <v>1</v>
      </c>
      <c r="T28" s="929">
        <v>0</v>
      </c>
      <c r="U28" s="929">
        <v>2</v>
      </c>
      <c r="V28" s="929">
        <v>0</v>
      </c>
      <c r="W28" s="929">
        <v>0</v>
      </c>
      <c r="X28" s="929">
        <v>0</v>
      </c>
      <c r="Y28" s="932">
        <v>39</v>
      </c>
      <c r="Z28" s="929">
        <v>15</v>
      </c>
      <c r="AA28" s="950">
        <v>0</v>
      </c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</row>
    <row r="29" spans="1:52" s="17" customFormat="1" ht="14.25" customHeight="1">
      <c r="A29" s="1696"/>
      <c r="B29" s="1694"/>
      <c r="C29" s="924">
        <v>0</v>
      </c>
      <c r="D29" s="925">
        <v>0</v>
      </c>
      <c r="E29" s="925">
        <v>0</v>
      </c>
      <c r="F29" s="925">
        <v>0</v>
      </c>
      <c r="G29" s="925">
        <v>0</v>
      </c>
      <c r="H29" s="925">
        <v>0</v>
      </c>
      <c r="I29" s="925">
        <v>0</v>
      </c>
      <c r="J29" s="925">
        <v>0</v>
      </c>
      <c r="K29" s="925">
        <v>0</v>
      </c>
      <c r="L29" s="925">
        <v>1</v>
      </c>
      <c r="M29" s="925">
        <v>0</v>
      </c>
      <c r="N29" s="925">
        <v>0</v>
      </c>
      <c r="O29" s="925">
        <v>0</v>
      </c>
      <c r="P29" s="925">
        <v>0</v>
      </c>
      <c r="Q29" s="925">
        <v>2</v>
      </c>
      <c r="R29" s="925">
        <v>0</v>
      </c>
      <c r="S29" s="925">
        <v>0</v>
      </c>
      <c r="T29" s="925">
        <v>1</v>
      </c>
      <c r="U29" s="925">
        <v>0</v>
      </c>
      <c r="V29" s="925">
        <v>0</v>
      </c>
      <c r="W29" s="925">
        <v>0</v>
      </c>
      <c r="X29" s="925">
        <v>0</v>
      </c>
      <c r="Y29" s="936">
        <v>4</v>
      </c>
      <c r="Z29" s="925">
        <v>0</v>
      </c>
      <c r="AA29" s="947">
        <v>0</v>
      </c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</row>
    <row r="30" spans="1:52" s="17" customFormat="1" ht="14.25" customHeight="1">
      <c r="A30" s="1695" t="s">
        <v>22</v>
      </c>
      <c r="B30" s="1693">
        <f>VLOOKUP(A30,'-59-'!$A$8:$C$20,3,FALSE)</f>
        <v>577</v>
      </c>
      <c r="C30" s="927">
        <v>7</v>
      </c>
      <c r="D30" s="928">
        <v>2</v>
      </c>
      <c r="E30" s="928">
        <v>3</v>
      </c>
      <c r="F30" s="929">
        <v>96</v>
      </c>
      <c r="G30" s="930">
        <v>1</v>
      </c>
      <c r="H30" s="930">
        <v>1</v>
      </c>
      <c r="I30" s="929">
        <v>4</v>
      </c>
      <c r="J30" s="929">
        <v>3</v>
      </c>
      <c r="K30" s="929">
        <v>1</v>
      </c>
      <c r="L30" s="929">
        <v>8</v>
      </c>
      <c r="M30" s="929">
        <v>7</v>
      </c>
      <c r="N30" s="929">
        <v>12</v>
      </c>
      <c r="O30" s="929">
        <v>2</v>
      </c>
      <c r="P30" s="929">
        <v>7</v>
      </c>
      <c r="Q30" s="929">
        <v>32</v>
      </c>
      <c r="R30" s="929">
        <v>19</v>
      </c>
      <c r="S30" s="929">
        <v>11</v>
      </c>
      <c r="T30" s="929">
        <v>1</v>
      </c>
      <c r="U30" s="929">
        <v>3</v>
      </c>
      <c r="V30" s="929">
        <v>17</v>
      </c>
      <c r="W30" s="929">
        <v>3</v>
      </c>
      <c r="X30" s="929">
        <v>19</v>
      </c>
      <c r="Y30" s="932">
        <v>259</v>
      </c>
      <c r="Z30" s="929">
        <v>3</v>
      </c>
      <c r="AA30" s="950">
        <v>11</v>
      </c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</row>
    <row r="31" spans="1:52" s="17" customFormat="1" ht="14.25" customHeight="1">
      <c r="A31" s="1696"/>
      <c r="B31" s="1694"/>
      <c r="C31" s="924">
        <v>0</v>
      </c>
      <c r="D31" s="925">
        <v>1</v>
      </c>
      <c r="E31" s="925">
        <v>0</v>
      </c>
      <c r="F31" s="925">
        <v>0</v>
      </c>
      <c r="G31" s="925">
        <v>0</v>
      </c>
      <c r="H31" s="925">
        <v>0</v>
      </c>
      <c r="I31" s="925">
        <v>1</v>
      </c>
      <c r="J31" s="925">
        <v>0</v>
      </c>
      <c r="K31" s="925">
        <v>0</v>
      </c>
      <c r="L31" s="925">
        <v>0</v>
      </c>
      <c r="M31" s="925">
        <v>1</v>
      </c>
      <c r="N31" s="925">
        <v>0</v>
      </c>
      <c r="O31" s="925">
        <v>0</v>
      </c>
      <c r="P31" s="925">
        <v>0</v>
      </c>
      <c r="Q31" s="925">
        <v>1</v>
      </c>
      <c r="R31" s="925">
        <v>1</v>
      </c>
      <c r="S31" s="925">
        <v>0</v>
      </c>
      <c r="T31" s="925">
        <v>4</v>
      </c>
      <c r="U31" s="925">
        <v>3</v>
      </c>
      <c r="V31" s="925">
        <v>3</v>
      </c>
      <c r="W31" s="925">
        <v>1</v>
      </c>
      <c r="X31" s="925">
        <v>3</v>
      </c>
      <c r="Y31" s="936">
        <v>19</v>
      </c>
      <c r="Z31" s="925">
        <v>0</v>
      </c>
      <c r="AA31" s="947">
        <v>0</v>
      </c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</row>
    <row r="32" spans="1:52" s="17" customFormat="1" ht="14.25" customHeight="1">
      <c r="A32" s="1695" t="s">
        <v>23</v>
      </c>
      <c r="B32" s="1693">
        <f>VLOOKUP(A32,'-59-'!$A$8:$C$20,3,FALSE)</f>
        <v>382</v>
      </c>
      <c r="C32" s="927">
        <v>7</v>
      </c>
      <c r="D32" s="928">
        <v>0</v>
      </c>
      <c r="E32" s="928">
        <v>1</v>
      </c>
      <c r="F32" s="929">
        <v>26</v>
      </c>
      <c r="G32" s="930">
        <v>1</v>
      </c>
      <c r="H32" s="930">
        <v>0</v>
      </c>
      <c r="I32" s="929">
        <v>5</v>
      </c>
      <c r="J32" s="929">
        <v>0</v>
      </c>
      <c r="K32" s="929">
        <v>0</v>
      </c>
      <c r="L32" s="929">
        <v>6</v>
      </c>
      <c r="M32" s="929">
        <v>0</v>
      </c>
      <c r="N32" s="929">
        <v>5</v>
      </c>
      <c r="O32" s="929">
        <v>0</v>
      </c>
      <c r="P32" s="929">
        <v>5</v>
      </c>
      <c r="Q32" s="929">
        <v>20</v>
      </c>
      <c r="R32" s="929">
        <v>4</v>
      </c>
      <c r="S32" s="929">
        <v>1</v>
      </c>
      <c r="T32" s="929">
        <v>6</v>
      </c>
      <c r="U32" s="929">
        <v>1</v>
      </c>
      <c r="V32" s="929">
        <v>2</v>
      </c>
      <c r="W32" s="929">
        <v>0</v>
      </c>
      <c r="X32" s="929">
        <v>1</v>
      </c>
      <c r="Y32" s="932">
        <v>91</v>
      </c>
      <c r="Z32" s="929">
        <v>6</v>
      </c>
      <c r="AA32" s="950">
        <v>25</v>
      </c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</row>
    <row r="33" spans="1:52" s="17" customFormat="1" ht="14.25" customHeight="1" thickBot="1">
      <c r="A33" s="1697"/>
      <c r="B33" s="1701"/>
      <c r="C33" s="939">
        <v>0</v>
      </c>
      <c r="D33" s="940">
        <v>0</v>
      </c>
      <c r="E33" s="940">
        <v>0</v>
      </c>
      <c r="F33" s="940">
        <v>0</v>
      </c>
      <c r="G33" s="940">
        <v>0</v>
      </c>
      <c r="H33" s="940">
        <v>0</v>
      </c>
      <c r="I33" s="940">
        <v>2</v>
      </c>
      <c r="J33" s="940">
        <v>0</v>
      </c>
      <c r="K33" s="940">
        <v>0</v>
      </c>
      <c r="L33" s="940">
        <v>1</v>
      </c>
      <c r="M33" s="940">
        <v>1</v>
      </c>
      <c r="N33" s="940">
        <v>0</v>
      </c>
      <c r="O33" s="940">
        <v>0</v>
      </c>
      <c r="P33" s="940">
        <v>2</v>
      </c>
      <c r="Q33" s="940">
        <v>4</v>
      </c>
      <c r="R33" s="940">
        <v>0</v>
      </c>
      <c r="S33" s="940">
        <v>1</v>
      </c>
      <c r="T33" s="940">
        <v>4</v>
      </c>
      <c r="U33" s="940">
        <v>0</v>
      </c>
      <c r="V33" s="940">
        <v>0</v>
      </c>
      <c r="W33" s="940">
        <v>0</v>
      </c>
      <c r="X33" s="940">
        <v>0</v>
      </c>
      <c r="Y33" s="941">
        <v>15</v>
      </c>
      <c r="Z33" s="940">
        <v>0</v>
      </c>
      <c r="AA33" s="951">
        <v>0</v>
      </c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</row>
    <row r="34" spans="1:52" s="17" customFormat="1" ht="14.25" customHeight="1">
      <c r="A34" s="1699" t="s">
        <v>11</v>
      </c>
      <c r="B34" s="1702">
        <f>SUM(B8:B33)</f>
        <v>8766</v>
      </c>
      <c r="C34" s="942">
        <f>SUM(C8,C10,C12,C14,C16,C18,C20,C22,C24,C26,C28,C30,C32,)</f>
        <v>156</v>
      </c>
      <c r="D34" s="943">
        <f aca="true" t="shared" si="0" ref="D34:X34">SUM(D8,D10,D12,D14,D16,D18,D20,D22,D24,D26,D28,D30,D32,)</f>
        <v>32</v>
      </c>
      <c r="E34" s="943">
        <f t="shared" si="0"/>
        <v>35</v>
      </c>
      <c r="F34" s="943">
        <f t="shared" si="0"/>
        <v>377</v>
      </c>
      <c r="G34" s="943">
        <f t="shared" si="0"/>
        <v>14</v>
      </c>
      <c r="H34" s="943">
        <f t="shared" si="0"/>
        <v>3</v>
      </c>
      <c r="I34" s="943">
        <f t="shared" si="0"/>
        <v>54</v>
      </c>
      <c r="J34" s="943">
        <f t="shared" si="0"/>
        <v>20</v>
      </c>
      <c r="K34" s="943">
        <f t="shared" si="0"/>
        <v>17</v>
      </c>
      <c r="L34" s="943">
        <f t="shared" si="0"/>
        <v>56</v>
      </c>
      <c r="M34" s="943">
        <f t="shared" si="0"/>
        <v>90</v>
      </c>
      <c r="N34" s="943">
        <f t="shared" si="0"/>
        <v>108</v>
      </c>
      <c r="O34" s="943">
        <f t="shared" si="0"/>
        <v>17</v>
      </c>
      <c r="P34" s="943">
        <f t="shared" si="0"/>
        <v>74</v>
      </c>
      <c r="Q34" s="943">
        <f t="shared" si="0"/>
        <v>357</v>
      </c>
      <c r="R34" s="943">
        <f t="shared" si="0"/>
        <v>180</v>
      </c>
      <c r="S34" s="943">
        <f t="shared" si="0"/>
        <v>78</v>
      </c>
      <c r="T34" s="943">
        <f t="shared" si="0"/>
        <v>41</v>
      </c>
      <c r="U34" s="943">
        <f t="shared" si="0"/>
        <v>30</v>
      </c>
      <c r="V34" s="943">
        <f t="shared" si="0"/>
        <v>52</v>
      </c>
      <c r="W34" s="943">
        <f t="shared" si="0"/>
        <v>70</v>
      </c>
      <c r="X34" s="943">
        <f t="shared" si="0"/>
        <v>132</v>
      </c>
      <c r="Y34" s="943">
        <f>SUM(Y8,Y10,Y12,Y14,Y16,Y18,Y20,Y22,Y24,Y26,Y28,Y30,Y32,)</f>
        <v>1993</v>
      </c>
      <c r="Z34" s="943">
        <f>SUM(Z8,Z10,Z12,Z14,Z16,Z18,Z20,Z22,Z24,Z26,Z28,Z30,Z32,)</f>
        <v>126</v>
      </c>
      <c r="AA34" s="952">
        <f>SUM(AA8,AA10,AA12,AA14,AA16,AA18,AA20,AA22,AA24,AA26,AA28,AA30,AA32,)</f>
        <v>862</v>
      </c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</row>
    <row r="35" spans="1:52" s="17" customFormat="1" ht="14.25" customHeight="1" thickBot="1">
      <c r="A35" s="1700"/>
      <c r="B35" s="1703"/>
      <c r="C35" s="944">
        <f>SUM(C9,C11,C13,C15,C17,C19,C21,C23,C25,C27,C29,C31,C33,)</f>
        <v>13</v>
      </c>
      <c r="D35" s="945">
        <f aca="true" t="shared" si="1" ref="D35:AA35">SUM(D9,D11,D13,D15,D17,D19,D21,D23,D25,D27,D29,D31,D33,)</f>
        <v>2</v>
      </c>
      <c r="E35" s="945">
        <f t="shared" si="1"/>
        <v>1</v>
      </c>
      <c r="F35" s="945">
        <f t="shared" si="1"/>
        <v>6</v>
      </c>
      <c r="G35" s="945">
        <f t="shared" si="1"/>
        <v>1</v>
      </c>
      <c r="H35" s="945">
        <f t="shared" si="1"/>
        <v>1</v>
      </c>
      <c r="I35" s="945">
        <f t="shared" si="1"/>
        <v>30</v>
      </c>
      <c r="J35" s="945">
        <f t="shared" si="1"/>
        <v>6</v>
      </c>
      <c r="K35" s="945">
        <f t="shared" si="1"/>
        <v>3</v>
      </c>
      <c r="L35" s="945">
        <f t="shared" si="1"/>
        <v>27</v>
      </c>
      <c r="M35" s="945">
        <f t="shared" si="1"/>
        <v>13</v>
      </c>
      <c r="N35" s="945">
        <f t="shared" si="1"/>
        <v>3</v>
      </c>
      <c r="O35" s="945">
        <f t="shared" si="1"/>
        <v>2</v>
      </c>
      <c r="P35" s="945">
        <f t="shared" si="1"/>
        <v>20</v>
      </c>
      <c r="Q35" s="945">
        <f t="shared" si="1"/>
        <v>77</v>
      </c>
      <c r="R35" s="945">
        <f t="shared" si="1"/>
        <v>22</v>
      </c>
      <c r="S35" s="945">
        <f t="shared" si="1"/>
        <v>15</v>
      </c>
      <c r="T35" s="945">
        <f t="shared" si="1"/>
        <v>161</v>
      </c>
      <c r="U35" s="945">
        <f t="shared" si="1"/>
        <v>23</v>
      </c>
      <c r="V35" s="945">
        <f t="shared" si="1"/>
        <v>3</v>
      </c>
      <c r="W35" s="945">
        <f t="shared" si="1"/>
        <v>1</v>
      </c>
      <c r="X35" s="945">
        <f t="shared" si="1"/>
        <v>18</v>
      </c>
      <c r="Y35" s="945">
        <f t="shared" si="1"/>
        <v>448</v>
      </c>
      <c r="Z35" s="945">
        <f>SUM(Z9,Z11,Z13,Z15,Z17,Z19,Z21,Z23,Z25,Z27,Z29,Z31,Z33,)</f>
        <v>0</v>
      </c>
      <c r="AA35" s="953">
        <f t="shared" si="1"/>
        <v>0</v>
      </c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</row>
    <row r="36" spans="1:27" s="17" customFormat="1" ht="13.5">
      <c r="A36" s="19"/>
      <c r="B36" s="18"/>
      <c r="C36" s="1685" t="s">
        <v>238</v>
      </c>
      <c r="D36" s="1685"/>
      <c r="E36" s="1685"/>
      <c r="F36" s="1685"/>
      <c r="G36" s="1685"/>
      <c r="H36" s="1685"/>
      <c r="I36" s="1685"/>
      <c r="J36" s="1685"/>
      <c r="K36" s="1685"/>
      <c r="L36" s="1685"/>
      <c r="M36" s="1685"/>
      <c r="N36" s="1685"/>
      <c r="O36" s="1685"/>
      <c r="P36" s="1685"/>
      <c r="Q36" s="1685"/>
      <c r="R36" s="1685"/>
      <c r="S36" s="1685"/>
      <c r="T36" s="1685"/>
      <c r="U36" s="1685"/>
      <c r="V36" s="1685"/>
      <c r="W36" s="1685"/>
      <c r="X36" s="1685"/>
      <c r="Y36" s="1685"/>
      <c r="Z36" s="1685"/>
      <c r="AA36" s="1685"/>
    </row>
    <row r="37" spans="1:27" s="17" customFormat="1" ht="13.5">
      <c r="A37" s="19"/>
      <c r="B37" s="18"/>
      <c r="C37" s="1686" t="s">
        <v>34</v>
      </c>
      <c r="D37" s="1686"/>
      <c r="E37" s="1686"/>
      <c r="F37" s="1686"/>
      <c r="G37" s="1686"/>
      <c r="H37" s="1686"/>
      <c r="I37" s="1686"/>
      <c r="J37" s="1686"/>
      <c r="K37" s="1686"/>
      <c r="L37" s="1686"/>
      <c r="M37" s="1686"/>
      <c r="N37" s="1686"/>
      <c r="O37" s="1686"/>
      <c r="P37" s="1686"/>
      <c r="Q37" s="1686"/>
      <c r="R37" s="1686"/>
      <c r="S37" s="1686"/>
      <c r="T37" s="1686"/>
      <c r="U37" s="1686"/>
      <c r="V37" s="1686"/>
      <c r="W37" s="1686"/>
      <c r="X37" s="1686"/>
      <c r="Y37" s="1686"/>
      <c r="Z37" s="1686"/>
      <c r="AA37" s="1686"/>
    </row>
    <row r="38" spans="1:27" s="17" customFormat="1" ht="13.5" customHeight="1">
      <c r="A38" s="19"/>
      <c r="B38" s="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</sheetData>
  <sheetProtection/>
  <protectedRanges>
    <protectedRange sqref="B8:B33" name="範囲2"/>
    <protectedRange sqref="C8:X33 Z8:AA33" name="範囲1"/>
  </protectedRanges>
  <mergeCells count="38">
    <mergeCell ref="A12:A13"/>
    <mergeCell ref="C4:AA5"/>
    <mergeCell ref="C6:Y6"/>
    <mergeCell ref="A14:A15"/>
    <mergeCell ref="B8:B9"/>
    <mergeCell ref="B10:B11"/>
    <mergeCell ref="A8:A9"/>
    <mergeCell ref="A10:A11"/>
    <mergeCell ref="Z6:AA6"/>
    <mergeCell ref="B12:B13"/>
    <mergeCell ref="B14:B15"/>
    <mergeCell ref="B26:B27"/>
    <mergeCell ref="A18:A19"/>
    <mergeCell ref="A20:A21"/>
    <mergeCell ref="A22:A23"/>
    <mergeCell ref="A24:A25"/>
    <mergeCell ref="A16:A17"/>
    <mergeCell ref="B16:B17"/>
    <mergeCell ref="A30:A31"/>
    <mergeCell ref="A2:O2"/>
    <mergeCell ref="A34:A35"/>
    <mergeCell ref="B18:B19"/>
    <mergeCell ref="B30:B31"/>
    <mergeCell ref="B32:B33"/>
    <mergeCell ref="B34:B35"/>
    <mergeCell ref="B20:B21"/>
    <mergeCell ref="B22:B23"/>
    <mergeCell ref="B24:B25"/>
    <mergeCell ref="A3:B3"/>
    <mergeCell ref="Y3:AA3"/>
    <mergeCell ref="C36:AA36"/>
    <mergeCell ref="C37:AA37"/>
    <mergeCell ref="A4:A7"/>
    <mergeCell ref="B4:B7"/>
    <mergeCell ref="B28:B29"/>
    <mergeCell ref="A26:A27"/>
    <mergeCell ref="A28:A29"/>
    <mergeCell ref="A32:A33"/>
  </mergeCells>
  <printOptions horizontalCentered="1"/>
  <pageMargins left="0.5905511811023623" right="0.55" top="0.5905511811023623" bottom="0.5905511811023623" header="0.3937007874015748" footer="0.3937007874015748"/>
  <pageSetup fitToHeight="2" horizontalDpi="600" verticalDpi="600" orientation="landscape" paperSize="9" r:id="rId1"/>
  <headerFooter alignWithMargins="0">
    <oddFooter>&amp;C&amp;"ＭＳ Ｐ明朝,標準"&amp;10&amp;A</oddFooter>
  </headerFooter>
  <rowBreaks count="1" manualBreakCount="1">
    <brk id="3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BA37"/>
  <sheetViews>
    <sheetView view="pageBreakPreview" zoomScale="130" zoomScaleSheetLayoutView="130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5" sqref="C35:AA35"/>
    </sheetView>
  </sheetViews>
  <sheetFormatPr defaultColWidth="6.50390625" defaultRowHeight="13.5"/>
  <cols>
    <col min="1" max="1" width="7.50390625" style="9" bestFit="1" customWidth="1"/>
    <col min="2" max="2" width="7.75390625" style="9" bestFit="1" customWidth="1"/>
    <col min="3" max="27" width="4.875" style="9" customWidth="1"/>
    <col min="28" max="28" width="6.50390625" style="9" customWidth="1"/>
    <col min="29" max="29" width="6.25390625" style="9" customWidth="1"/>
    <col min="30" max="16384" width="6.50390625" style="9" customWidth="1"/>
  </cols>
  <sheetData>
    <row r="1" spans="1:53" s="3" customFormat="1" ht="38.25" customHeight="1">
      <c r="A1" s="1698"/>
      <c r="B1" s="1698"/>
      <c r="C1" s="1698"/>
      <c r="D1" s="1698"/>
      <c r="E1" s="1698"/>
      <c r="F1" s="1698"/>
      <c r="G1" s="1698"/>
      <c r="H1" s="1698"/>
      <c r="I1" s="1698"/>
      <c r="J1" s="1698"/>
      <c r="K1" s="1698"/>
      <c r="L1" s="1698"/>
      <c r="M1" s="1698"/>
      <c r="N1" s="1698"/>
      <c r="O1" s="1698"/>
      <c r="P1" s="61"/>
      <c r="Q1" s="61"/>
      <c r="R1" s="61"/>
      <c r="S1" s="61"/>
      <c r="T1" s="61"/>
      <c r="U1" s="61"/>
      <c r="V1" s="61"/>
      <c r="W1" s="61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</row>
    <row r="2" spans="1:53" s="3" customFormat="1" ht="15" customHeight="1" thickBot="1">
      <c r="A2" s="1721" t="s">
        <v>242</v>
      </c>
      <c r="B2" s="1683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Y2" s="1684" t="s">
        <v>395</v>
      </c>
      <c r="Z2" s="1684"/>
      <c r="AA2" s="1684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</row>
    <row r="3" spans="1:53" s="3" customFormat="1" ht="13.5" customHeight="1">
      <c r="A3" s="1715" t="s">
        <v>213</v>
      </c>
      <c r="B3" s="1718" t="s">
        <v>166</v>
      </c>
      <c r="C3" s="1704" t="s">
        <v>295</v>
      </c>
      <c r="D3" s="1704"/>
      <c r="E3" s="1704"/>
      <c r="F3" s="1704"/>
      <c r="G3" s="1704"/>
      <c r="H3" s="1704"/>
      <c r="I3" s="1704"/>
      <c r="J3" s="1704"/>
      <c r="K3" s="1704"/>
      <c r="L3" s="1704"/>
      <c r="M3" s="1704"/>
      <c r="N3" s="1704"/>
      <c r="O3" s="1704"/>
      <c r="P3" s="1704"/>
      <c r="Q3" s="1704"/>
      <c r="R3" s="1704"/>
      <c r="S3" s="1704"/>
      <c r="T3" s="1704"/>
      <c r="U3" s="1704"/>
      <c r="V3" s="1704"/>
      <c r="W3" s="1704"/>
      <c r="X3" s="1704"/>
      <c r="Y3" s="1704"/>
      <c r="Z3" s="1704"/>
      <c r="AA3" s="1705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</row>
    <row r="4" spans="1:53" s="3" customFormat="1" ht="13.5" customHeight="1">
      <c r="A4" s="1716"/>
      <c r="B4" s="1719"/>
      <c r="C4" s="1706"/>
      <c r="D4" s="1706"/>
      <c r="E4" s="1706"/>
      <c r="F4" s="1706"/>
      <c r="G4" s="1706"/>
      <c r="H4" s="1706"/>
      <c r="I4" s="1706"/>
      <c r="J4" s="1706"/>
      <c r="K4" s="1706"/>
      <c r="L4" s="1706"/>
      <c r="M4" s="1706"/>
      <c r="N4" s="1706"/>
      <c r="O4" s="1706"/>
      <c r="P4" s="1706"/>
      <c r="Q4" s="1706"/>
      <c r="R4" s="1706"/>
      <c r="S4" s="1706"/>
      <c r="T4" s="1706"/>
      <c r="U4" s="1706"/>
      <c r="V4" s="1706"/>
      <c r="W4" s="1706"/>
      <c r="X4" s="1706"/>
      <c r="Y4" s="1706"/>
      <c r="Z4" s="1706"/>
      <c r="AA4" s="1707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</row>
    <row r="5" spans="1:53" s="3" customFormat="1" ht="18" customHeight="1">
      <c r="A5" s="1716"/>
      <c r="B5" s="1719"/>
      <c r="C5" s="1708" t="s">
        <v>239</v>
      </c>
      <c r="D5" s="1709"/>
      <c r="E5" s="1709"/>
      <c r="F5" s="1709"/>
      <c r="G5" s="1709"/>
      <c r="H5" s="1709"/>
      <c r="I5" s="1709"/>
      <c r="J5" s="1709"/>
      <c r="K5" s="1709"/>
      <c r="L5" s="1709"/>
      <c r="M5" s="1709"/>
      <c r="N5" s="1709"/>
      <c r="O5" s="1709"/>
      <c r="P5" s="1709"/>
      <c r="Q5" s="1709"/>
      <c r="R5" s="1709"/>
      <c r="S5" s="1709"/>
      <c r="T5" s="1709"/>
      <c r="U5" s="1709"/>
      <c r="V5" s="1709"/>
      <c r="W5" s="1709"/>
      <c r="X5" s="1709"/>
      <c r="Y5" s="1710"/>
      <c r="Z5" s="1713" t="s">
        <v>384</v>
      </c>
      <c r="AA5" s="1714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</row>
    <row r="6" spans="1:53" s="17" customFormat="1" ht="39" customHeight="1" thickBot="1">
      <c r="A6" s="1717"/>
      <c r="B6" s="1720"/>
      <c r="C6" s="242" t="s">
        <v>35</v>
      </c>
      <c r="D6" s="189" t="s">
        <v>282</v>
      </c>
      <c r="E6" s="190" t="s">
        <v>279</v>
      </c>
      <c r="F6" s="190" t="s">
        <v>28</v>
      </c>
      <c r="G6" s="191" t="s">
        <v>29</v>
      </c>
      <c r="H6" s="191" t="s">
        <v>280</v>
      </c>
      <c r="I6" s="191" t="s">
        <v>36</v>
      </c>
      <c r="J6" s="191" t="s">
        <v>281</v>
      </c>
      <c r="K6" s="191" t="s">
        <v>30</v>
      </c>
      <c r="L6" s="191" t="s">
        <v>31</v>
      </c>
      <c r="M6" s="191" t="s">
        <v>37</v>
      </c>
      <c r="N6" s="191" t="s">
        <v>311</v>
      </c>
      <c r="O6" s="191" t="s">
        <v>38</v>
      </c>
      <c r="P6" s="191" t="s">
        <v>39</v>
      </c>
      <c r="Q6" s="191" t="s">
        <v>32</v>
      </c>
      <c r="R6" s="191" t="s">
        <v>40</v>
      </c>
      <c r="S6" s="190" t="s">
        <v>41</v>
      </c>
      <c r="T6" s="190" t="s">
        <v>42</v>
      </c>
      <c r="U6" s="190" t="s">
        <v>43</v>
      </c>
      <c r="V6" s="190" t="s">
        <v>33</v>
      </c>
      <c r="W6" s="192" t="s">
        <v>44</v>
      </c>
      <c r="X6" s="193" t="s">
        <v>45</v>
      </c>
      <c r="Y6" s="194" t="s">
        <v>283</v>
      </c>
      <c r="Z6" s="954" t="s">
        <v>319</v>
      </c>
      <c r="AA6" s="956" t="s">
        <v>382</v>
      </c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</row>
    <row r="7" spans="1:53" s="17" customFormat="1" ht="14.25" customHeight="1">
      <c r="A7" s="1726" t="s">
        <v>13</v>
      </c>
      <c r="B7" s="1711">
        <f>VLOOKUP(A7,'-59-'!$A$8:$C$20,3,FALSE)</f>
        <v>353</v>
      </c>
      <c r="C7" s="601">
        <f>ROUND('-60-'!C8/'-61-'!$B$7*100,1)</f>
        <v>1.4</v>
      </c>
      <c r="D7" s="605">
        <f>ROUND('-60-'!D8/'-61-'!$B$7*100,1)</f>
        <v>0</v>
      </c>
      <c r="E7" s="605">
        <f>ROUND('-60-'!E8/'-61-'!$B$7*100,1)</f>
        <v>2.3</v>
      </c>
      <c r="F7" s="605">
        <f>ROUND('-60-'!F8/'-61-'!$B$7*100,1)</f>
        <v>14.2</v>
      </c>
      <c r="G7" s="605">
        <f>ROUND('-60-'!G8/'-61-'!$B$7*100,1)</f>
        <v>0.8</v>
      </c>
      <c r="H7" s="605">
        <f>ROUND('-60-'!H8/'-61-'!$B$7*100,1)</f>
        <v>0</v>
      </c>
      <c r="I7" s="605">
        <f>ROUND('-60-'!I8/'-61-'!$B$7*100,1)</f>
        <v>2</v>
      </c>
      <c r="J7" s="605">
        <f>ROUND('-60-'!J8/'-61-'!$B$7*100,1)</f>
        <v>0.6</v>
      </c>
      <c r="K7" s="605">
        <f>ROUND('-60-'!K8/'-61-'!$B$7*100,1)</f>
        <v>0.3</v>
      </c>
      <c r="L7" s="605">
        <f>ROUND('-60-'!L8/'-61-'!$B$7*100,1)</f>
        <v>0.6</v>
      </c>
      <c r="M7" s="605">
        <f>ROUND('-60-'!M8/'-61-'!$B$7*100,1)</f>
        <v>6.8</v>
      </c>
      <c r="N7" s="605">
        <f>ROUND('-60-'!N8/'-61-'!$B$7*100,1)</f>
        <v>3.1</v>
      </c>
      <c r="O7" s="605">
        <f>ROUND('-60-'!O8/'-61-'!$B$7*100,1)</f>
        <v>0</v>
      </c>
      <c r="P7" s="605">
        <f>ROUND('-60-'!P8/'-61-'!$B$7*100,1)</f>
        <v>0.8</v>
      </c>
      <c r="Q7" s="605">
        <f>ROUND('-60-'!Q8/'-61-'!$B$7*100,1)</f>
        <v>5.4</v>
      </c>
      <c r="R7" s="605">
        <f>ROUND('-60-'!R8/'-61-'!$B$7*100,1)</f>
        <v>3.7</v>
      </c>
      <c r="S7" s="605">
        <f>ROUND('-60-'!S8/'-61-'!$B$7*100,1)</f>
        <v>4.5</v>
      </c>
      <c r="T7" s="605">
        <f>ROUND('-60-'!T8/'-61-'!$B$7*100,1)</f>
        <v>0.3</v>
      </c>
      <c r="U7" s="605">
        <f>ROUND('-60-'!U8/'-61-'!$B$7*100,1)</f>
        <v>0.3</v>
      </c>
      <c r="V7" s="605">
        <f>ROUND('-60-'!V8/'-61-'!$B$7*100,1)</f>
        <v>0.8</v>
      </c>
      <c r="W7" s="605">
        <f>ROUND('-60-'!W8/'-61-'!$B$7*100,1)</f>
        <v>0</v>
      </c>
      <c r="X7" s="605">
        <f>ROUND('-60-'!X8/'-61-'!$B$7*100,1)</f>
        <v>0.8</v>
      </c>
      <c r="Y7" s="1107">
        <f>ROUND('-60-'!Y8/'-61-'!$B$7*100,1)</f>
        <v>48.7</v>
      </c>
      <c r="Z7" s="969">
        <f>ROUND('-60-'!Z8/'-61-'!$B$7*100,1)</f>
        <v>3.1</v>
      </c>
      <c r="AA7" s="611">
        <f>ROUND('-60-'!AA8/'-61-'!$B$7*100,1)</f>
        <v>12.5</v>
      </c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</row>
    <row r="8" spans="1:53" s="17" customFormat="1" ht="14.25" customHeight="1">
      <c r="A8" s="1727"/>
      <c r="B8" s="1694"/>
      <c r="C8" s="602">
        <f>ROUND('-60-'!C9/'-61-'!$B$7*100,1)</f>
        <v>0</v>
      </c>
      <c r="D8" s="606">
        <f>ROUND('-60-'!D9/'-61-'!$B$7*100,1)</f>
        <v>0</v>
      </c>
      <c r="E8" s="606">
        <f>ROUND('-60-'!E9/'-61-'!$B$7*100,1)</f>
        <v>0</v>
      </c>
      <c r="F8" s="606">
        <f>ROUND('-60-'!F9/'-61-'!$B$7*100,1)</f>
        <v>0</v>
      </c>
      <c r="G8" s="606">
        <f>ROUND('-60-'!G9/'-61-'!$B$7*100,1)</f>
        <v>0</v>
      </c>
      <c r="H8" s="606">
        <f>ROUND('-60-'!H9/'-61-'!$B$7*100,1)</f>
        <v>0</v>
      </c>
      <c r="I8" s="606">
        <f>ROUND('-60-'!I9/'-61-'!$B$7*100,1)</f>
        <v>0.8</v>
      </c>
      <c r="J8" s="606">
        <f>ROUND('-60-'!J9/'-61-'!$B$7*100,1)</f>
        <v>0</v>
      </c>
      <c r="K8" s="606">
        <f>ROUND('-60-'!K9/'-61-'!$B$7*100,1)</f>
        <v>0</v>
      </c>
      <c r="L8" s="606">
        <f>ROUND('-60-'!L9/'-61-'!$B$7*100,1)</f>
        <v>0</v>
      </c>
      <c r="M8" s="606">
        <f>ROUND('-60-'!M9/'-61-'!$B$7*100,1)</f>
        <v>0.6</v>
      </c>
      <c r="N8" s="606">
        <f>ROUND('-60-'!N9/'-61-'!$B$7*100,1)</f>
        <v>0</v>
      </c>
      <c r="O8" s="606">
        <f>ROUND('-60-'!O9/'-61-'!$B$7*100,1)</f>
        <v>0</v>
      </c>
      <c r="P8" s="606">
        <f>ROUND('-60-'!P9/'-61-'!$B$7*100,1)</f>
        <v>0.3</v>
      </c>
      <c r="Q8" s="606">
        <f>ROUND('-60-'!Q9/'-61-'!$B$7*100,1)</f>
        <v>2.3</v>
      </c>
      <c r="R8" s="606">
        <f>ROUND('-60-'!R9/'-61-'!$B$7*100,1)</f>
        <v>0.3</v>
      </c>
      <c r="S8" s="606">
        <f>ROUND('-60-'!S9/'-61-'!$B$7*100,1)</f>
        <v>0</v>
      </c>
      <c r="T8" s="606">
        <f>ROUND('-60-'!T9/'-61-'!$B$7*100,1)</f>
        <v>0.3</v>
      </c>
      <c r="U8" s="606">
        <f>ROUND('-60-'!U9/'-61-'!$B$7*100,1)</f>
        <v>0.3</v>
      </c>
      <c r="V8" s="606">
        <f>ROUND('-60-'!V9/'-61-'!$B$7*100,1)</f>
        <v>0</v>
      </c>
      <c r="W8" s="606">
        <f>ROUND('-60-'!W9/'-61-'!$B$7*100,1)</f>
        <v>0</v>
      </c>
      <c r="X8" s="606">
        <f>ROUND('-60-'!X9/'-61-'!$B$7*100,1)</f>
        <v>0</v>
      </c>
      <c r="Y8" s="1113">
        <f>ROUND('-60-'!Y9/'-61-'!$B$7*100,1)</f>
        <v>4.8</v>
      </c>
      <c r="Z8" s="970">
        <f>ROUND('-60-'!Z9/'-61-'!$B$7*100,1)</f>
        <v>0</v>
      </c>
      <c r="AA8" s="612">
        <f>ROUND('-60-'!AA9/'-61-'!$B$7*100,1)</f>
        <v>0</v>
      </c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</row>
    <row r="9" spans="1:53" s="17" customFormat="1" ht="14.25" customHeight="1">
      <c r="A9" s="1726" t="s">
        <v>14</v>
      </c>
      <c r="B9" s="1693">
        <f>VLOOKUP(A9,'-59-'!$A$8:$C$20,3,FALSE)</f>
        <v>598</v>
      </c>
      <c r="C9" s="243">
        <f>ROUND('-60-'!C10/'-61-'!$B$9*100,1)</f>
        <v>1</v>
      </c>
      <c r="D9" s="607">
        <f>ROUND('-60-'!D10/'-61-'!$B$9*100,1)</f>
        <v>0.3</v>
      </c>
      <c r="E9" s="607">
        <f>ROUND('-60-'!E10/'-61-'!$B$9*100,1)</f>
        <v>0</v>
      </c>
      <c r="F9" s="607">
        <f>ROUND('-60-'!F10/'-61-'!$B$9*100,1)</f>
        <v>0</v>
      </c>
      <c r="G9" s="607">
        <f>ROUND('-60-'!G10/'-61-'!$B$9*100,1)</f>
        <v>0</v>
      </c>
      <c r="H9" s="607">
        <f>ROUND('-60-'!H10/'-61-'!$B$9*100,1)</f>
        <v>0</v>
      </c>
      <c r="I9" s="607">
        <f>ROUND('-60-'!I10/'-61-'!$B$9*100,1)</f>
        <v>0</v>
      </c>
      <c r="J9" s="607">
        <f>ROUND('-60-'!J10/'-61-'!$B$9*100,1)</f>
        <v>0.2</v>
      </c>
      <c r="K9" s="607">
        <f>ROUND('-60-'!K10/'-61-'!$B$9*100,1)</f>
        <v>0.2</v>
      </c>
      <c r="L9" s="607">
        <f>ROUND('-60-'!L10/'-61-'!$B$9*100,1)</f>
        <v>0.2</v>
      </c>
      <c r="M9" s="607">
        <f>ROUND('-60-'!M10/'-61-'!$B$9*100,1)</f>
        <v>0.5</v>
      </c>
      <c r="N9" s="607">
        <f>ROUND('-60-'!N10/'-61-'!$B$9*100,1)</f>
        <v>1.5</v>
      </c>
      <c r="O9" s="607">
        <f>ROUND('-60-'!O10/'-61-'!$B$9*100,1)</f>
        <v>0</v>
      </c>
      <c r="P9" s="607">
        <f>ROUND('-60-'!P10/'-61-'!$B$9*100,1)</f>
        <v>0.7</v>
      </c>
      <c r="Q9" s="607">
        <f>ROUND('-60-'!Q10/'-61-'!$B$9*100,1)</f>
        <v>2.5</v>
      </c>
      <c r="R9" s="607">
        <f>ROUND('-60-'!R10/'-61-'!$B$9*100,1)</f>
        <v>1.5</v>
      </c>
      <c r="S9" s="607">
        <f>ROUND('-60-'!S10/'-61-'!$B$9*100,1)</f>
        <v>0.2</v>
      </c>
      <c r="T9" s="607">
        <f>ROUND('-60-'!T10/'-61-'!$B$9*100,1)</f>
        <v>1</v>
      </c>
      <c r="U9" s="607">
        <f>ROUND('-60-'!U10/'-61-'!$B$9*100,1)</f>
        <v>0.2</v>
      </c>
      <c r="V9" s="607">
        <f>ROUND('-60-'!V10/'-61-'!$B$9*100,1)</f>
        <v>0</v>
      </c>
      <c r="W9" s="607">
        <f>ROUND('-60-'!W10/'-61-'!$B$9*100,1)</f>
        <v>0</v>
      </c>
      <c r="X9" s="607">
        <f>ROUND('-60-'!X10/'-61-'!$B$9*100,1)</f>
        <v>0.5</v>
      </c>
      <c r="Y9" s="1109">
        <f>ROUND('-60-'!Y10/'-61-'!$B$9*100,1)</f>
        <v>10.4</v>
      </c>
      <c r="Z9" s="962">
        <f>ROUND('-60-'!Z10/'-61-'!$B$9*100,1)</f>
        <v>2.7</v>
      </c>
      <c r="AA9" s="613">
        <f>ROUND('-60-'!AA10/'-61-'!$B$9*100,1)</f>
        <v>5.5</v>
      </c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</row>
    <row r="10" spans="1:53" s="17" customFormat="1" ht="14.25" customHeight="1">
      <c r="A10" s="1727"/>
      <c r="B10" s="1694"/>
      <c r="C10" s="602">
        <f>ROUND('-60-'!C11/'-61-'!$B$9*100,1)</f>
        <v>0.5</v>
      </c>
      <c r="D10" s="606">
        <f>ROUND('-60-'!D11/'-61-'!$B$9*100,1)</f>
        <v>0</v>
      </c>
      <c r="E10" s="606">
        <f>ROUND('-60-'!E11/'-61-'!$B$9*100,1)</f>
        <v>0</v>
      </c>
      <c r="F10" s="606">
        <f>ROUND('-60-'!F11/'-61-'!$B$9*100,1)</f>
        <v>0</v>
      </c>
      <c r="G10" s="606">
        <f>ROUND('-60-'!G11/'-61-'!$B$9*100,1)</f>
        <v>0</v>
      </c>
      <c r="H10" s="606">
        <f>ROUND('-60-'!H11/'-61-'!$B$9*100,1)</f>
        <v>0</v>
      </c>
      <c r="I10" s="606">
        <f>ROUND('-60-'!I11/'-61-'!$B$9*100,1)</f>
        <v>0.2</v>
      </c>
      <c r="J10" s="606">
        <f>ROUND('-60-'!J11/'-61-'!$B$9*100,1)</f>
        <v>0</v>
      </c>
      <c r="K10" s="606">
        <f>ROUND('-60-'!K11/'-61-'!$B$9*100,1)</f>
        <v>0</v>
      </c>
      <c r="L10" s="606">
        <f>ROUND('-60-'!L11/'-61-'!$B$9*100,1)</f>
        <v>0</v>
      </c>
      <c r="M10" s="606">
        <f>ROUND('-60-'!M11/'-61-'!$B$9*100,1)</f>
        <v>0.2</v>
      </c>
      <c r="N10" s="606">
        <f>ROUND('-60-'!N11/'-61-'!$B$9*100,1)</f>
        <v>0.2</v>
      </c>
      <c r="O10" s="606">
        <f>ROUND('-60-'!O11/'-61-'!$B$9*100,1)</f>
        <v>0</v>
      </c>
      <c r="P10" s="606">
        <f>ROUND('-60-'!P11/'-61-'!$B$9*100,1)</f>
        <v>0.2</v>
      </c>
      <c r="Q10" s="606">
        <f>ROUND('-60-'!Q11/'-61-'!$B$9*100,1)</f>
        <v>2</v>
      </c>
      <c r="R10" s="606">
        <f>ROUND('-60-'!R11/'-61-'!$B$9*100,1)</f>
        <v>0.3</v>
      </c>
      <c r="S10" s="606">
        <f>ROUND('-60-'!S11/'-61-'!$B$9*100,1)</f>
        <v>0</v>
      </c>
      <c r="T10" s="606">
        <f>ROUND('-60-'!T11/'-61-'!$B$9*100,1)</f>
        <v>0.5</v>
      </c>
      <c r="U10" s="606">
        <f>ROUND('-60-'!U11/'-61-'!$B$9*100,1)</f>
        <v>0.2</v>
      </c>
      <c r="V10" s="606">
        <f>ROUND('-60-'!V11/'-61-'!$B$9*100,1)</f>
        <v>0</v>
      </c>
      <c r="W10" s="606">
        <f>ROUND('-60-'!W11/'-61-'!$B$9*100,1)</f>
        <v>0</v>
      </c>
      <c r="X10" s="606">
        <f>ROUND('-60-'!X11/'-61-'!$B$9*100,1)</f>
        <v>1</v>
      </c>
      <c r="Y10" s="1113">
        <f>ROUND('-60-'!Y11/'-61-'!$B$9*100,1)</f>
        <v>5.2</v>
      </c>
      <c r="Z10" s="970">
        <f>ROUND('-60-'!Z11/'-61-'!$B$9*100,1)</f>
        <v>0</v>
      </c>
      <c r="AA10" s="612">
        <f>ROUND('-60-'!AA11/'-61-'!$B$9*100,1)</f>
        <v>0</v>
      </c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</row>
    <row r="11" spans="1:53" s="17" customFormat="1" ht="14.25" customHeight="1">
      <c r="A11" s="1726" t="s">
        <v>15</v>
      </c>
      <c r="B11" s="1693">
        <f>VLOOKUP(A11,'-59-'!$A$8:$C$20,3,FALSE)</f>
        <v>581</v>
      </c>
      <c r="C11" s="243">
        <f>ROUND('-60-'!C12/'-61-'!$B$11*100,1)</f>
        <v>2.4</v>
      </c>
      <c r="D11" s="607">
        <f>ROUND('-60-'!D12/'-61-'!$B$11*100,1)</f>
        <v>0.7</v>
      </c>
      <c r="E11" s="607">
        <f>ROUND('-60-'!E12/'-61-'!$B$11*100,1)</f>
        <v>0.7</v>
      </c>
      <c r="F11" s="607">
        <f>ROUND('-60-'!F12/'-61-'!$B$11*100,1)</f>
        <v>2.1</v>
      </c>
      <c r="G11" s="607">
        <f>ROUND('-60-'!G12/'-61-'!$B$11*100,1)</f>
        <v>0</v>
      </c>
      <c r="H11" s="607">
        <f>ROUND('-60-'!H12/'-61-'!$B$11*100,1)</f>
        <v>0</v>
      </c>
      <c r="I11" s="607">
        <f>ROUND('-60-'!I12/'-61-'!$B$11*100,1)</f>
        <v>1.2</v>
      </c>
      <c r="J11" s="607">
        <f>ROUND('-60-'!J12/'-61-'!$B$11*100,1)</f>
        <v>0.3</v>
      </c>
      <c r="K11" s="607">
        <f>ROUND('-60-'!K12/'-61-'!$B$11*100,1)</f>
        <v>0</v>
      </c>
      <c r="L11" s="607">
        <f>ROUND('-60-'!L12/'-61-'!$B$11*100,1)</f>
        <v>0.3</v>
      </c>
      <c r="M11" s="607">
        <f>ROUND('-60-'!M12/'-61-'!$B$11*100,1)</f>
        <v>1.2</v>
      </c>
      <c r="N11" s="607">
        <f>ROUND('-60-'!N12/'-61-'!$B$11*100,1)</f>
        <v>2.1</v>
      </c>
      <c r="O11" s="607">
        <f>ROUND('-60-'!O12/'-61-'!$B$11*100,1)</f>
        <v>0.2</v>
      </c>
      <c r="P11" s="607">
        <f>ROUND('-60-'!P12/'-61-'!$B$11*100,1)</f>
        <v>0.7</v>
      </c>
      <c r="Q11" s="607">
        <f>ROUND('-60-'!Q12/'-61-'!$B$11*100,1)</f>
        <v>5.5</v>
      </c>
      <c r="R11" s="607">
        <f>ROUND('-60-'!R12/'-61-'!$B$11*100,1)</f>
        <v>3.3</v>
      </c>
      <c r="S11" s="607">
        <f>ROUND('-60-'!S12/'-61-'!$B$11*100,1)</f>
        <v>0.7</v>
      </c>
      <c r="T11" s="607">
        <f>ROUND('-60-'!T12/'-61-'!$B$11*100,1)</f>
        <v>0</v>
      </c>
      <c r="U11" s="607">
        <f>ROUND('-60-'!U12/'-61-'!$B$11*100,1)</f>
        <v>0.5</v>
      </c>
      <c r="V11" s="607">
        <f>ROUND('-60-'!V12/'-61-'!$B$11*100,1)</f>
        <v>0.7</v>
      </c>
      <c r="W11" s="607">
        <f>ROUND('-60-'!W12/'-61-'!$B$11*100,1)</f>
        <v>0.5</v>
      </c>
      <c r="X11" s="607">
        <f>ROUND('-60-'!X12/'-61-'!$B$11*100,1)</f>
        <v>1.2</v>
      </c>
      <c r="Y11" s="1109">
        <f>ROUND('-60-'!Y12/'-61-'!$B$11*100,1)</f>
        <v>24.3</v>
      </c>
      <c r="Z11" s="962">
        <f>ROUND('-60-'!Z12/'-61-'!$B$11*100,1)</f>
        <v>5</v>
      </c>
      <c r="AA11" s="613">
        <f>ROUND('-60-'!AA12/'-61-'!$B$11*100,1)</f>
        <v>37.3</v>
      </c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</row>
    <row r="12" spans="1:53" s="17" customFormat="1" ht="14.25" customHeight="1">
      <c r="A12" s="1727"/>
      <c r="B12" s="1694"/>
      <c r="C12" s="602">
        <f>ROUND('-60-'!C13/'-61-'!$B$11*100,1)</f>
        <v>0.2</v>
      </c>
      <c r="D12" s="606">
        <f>ROUND('-60-'!D13/'-61-'!$B$11*100,1)</f>
        <v>0</v>
      </c>
      <c r="E12" s="606">
        <f>ROUND('-60-'!E13/'-61-'!$B$11*100,1)</f>
        <v>0</v>
      </c>
      <c r="F12" s="606">
        <f>ROUND('-60-'!F13/'-61-'!$B$11*100,1)</f>
        <v>0</v>
      </c>
      <c r="G12" s="606">
        <f>ROUND('-60-'!G13/'-61-'!$B$11*100,1)</f>
        <v>0</v>
      </c>
      <c r="H12" s="606">
        <f>ROUND('-60-'!H13/'-61-'!$B$11*100,1)</f>
        <v>0</v>
      </c>
      <c r="I12" s="606">
        <f>ROUND('-60-'!I13/'-61-'!$B$11*100,1)</f>
        <v>0.9</v>
      </c>
      <c r="J12" s="606">
        <f>ROUND('-60-'!J13/'-61-'!$B$11*100,1)</f>
        <v>0</v>
      </c>
      <c r="K12" s="606">
        <f>ROUND('-60-'!K13/'-61-'!$B$11*100,1)</f>
        <v>0.2</v>
      </c>
      <c r="L12" s="606">
        <f>ROUND('-60-'!L13/'-61-'!$B$11*100,1)</f>
        <v>0.2</v>
      </c>
      <c r="M12" s="606">
        <f>ROUND('-60-'!M13/'-61-'!$B$11*100,1)</f>
        <v>0</v>
      </c>
      <c r="N12" s="606">
        <f>ROUND('-60-'!N13/'-61-'!$B$11*100,1)</f>
        <v>0</v>
      </c>
      <c r="O12" s="606">
        <f>ROUND('-60-'!O13/'-61-'!$B$11*100,1)</f>
        <v>0</v>
      </c>
      <c r="P12" s="606">
        <f>ROUND('-60-'!P13/'-61-'!$B$11*100,1)</f>
        <v>0.2</v>
      </c>
      <c r="Q12" s="606">
        <f>ROUND('-60-'!Q13/'-61-'!$B$11*100,1)</f>
        <v>0.3</v>
      </c>
      <c r="R12" s="606">
        <f>ROUND('-60-'!R13/'-61-'!$B$11*100,1)</f>
        <v>0</v>
      </c>
      <c r="S12" s="606">
        <f>ROUND('-60-'!S13/'-61-'!$B$11*100,1)</f>
        <v>0.3</v>
      </c>
      <c r="T12" s="606">
        <f>ROUND('-60-'!T13/'-61-'!$B$11*100,1)</f>
        <v>0.2</v>
      </c>
      <c r="U12" s="606">
        <f>ROUND('-60-'!U13/'-61-'!$B$11*100,1)</f>
        <v>0.2</v>
      </c>
      <c r="V12" s="606">
        <f>ROUND('-60-'!V13/'-61-'!$B$11*100,1)</f>
        <v>0</v>
      </c>
      <c r="W12" s="606">
        <f>ROUND('-60-'!W13/'-61-'!$B$11*100,1)</f>
        <v>0</v>
      </c>
      <c r="X12" s="606">
        <f>ROUND('-60-'!X13/'-61-'!$B$11*100,1)</f>
        <v>0.2</v>
      </c>
      <c r="Y12" s="1113">
        <f>ROUND('-60-'!Y13/'-61-'!$B$11*100,1)</f>
        <v>2.8</v>
      </c>
      <c r="Z12" s="970">
        <f>ROUND('-60-'!Z13/'-61-'!$B$11*100,1)</f>
        <v>0</v>
      </c>
      <c r="AA12" s="612">
        <f>ROUND('-60-'!AA13/'-61-'!$B$11*100,1)</f>
        <v>0</v>
      </c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</row>
    <row r="13" spans="1:53" s="17" customFormat="1" ht="14.25" customHeight="1">
      <c r="A13" s="1726" t="s">
        <v>46</v>
      </c>
      <c r="B13" s="1693">
        <f>VLOOKUP(A13,'-59-'!$A$8:$C$20,3,FALSE)</f>
        <v>1073</v>
      </c>
      <c r="C13" s="243">
        <f>ROUND('-60-'!C14/'-61-'!$B$13*100,1)</f>
        <v>4.6</v>
      </c>
      <c r="D13" s="607">
        <f>ROUND('-60-'!D14/'-61-'!$B$13*100,1)</f>
        <v>1.1</v>
      </c>
      <c r="E13" s="607">
        <f>ROUND('-60-'!E14/'-61-'!$B$13*100,1)</f>
        <v>0</v>
      </c>
      <c r="F13" s="607">
        <f>ROUND('-60-'!F14/'-61-'!$B$13*100,1)</f>
        <v>3.3</v>
      </c>
      <c r="G13" s="607">
        <f>ROUND('-60-'!G14/'-61-'!$B$13*100,1)</f>
        <v>0.2</v>
      </c>
      <c r="H13" s="607">
        <f>ROUND('-60-'!H14/'-61-'!$B$13*100,1)</f>
        <v>0</v>
      </c>
      <c r="I13" s="607">
        <f>ROUND('-60-'!I14/'-61-'!$B$13*100,1)</f>
        <v>0.1</v>
      </c>
      <c r="J13" s="607">
        <f>ROUND('-60-'!J14/'-61-'!$B$13*100,1)</f>
        <v>0.3</v>
      </c>
      <c r="K13" s="607">
        <f>ROUND('-60-'!K14/'-61-'!$B$13*100,1)</f>
        <v>0.1</v>
      </c>
      <c r="L13" s="607">
        <f>ROUND('-60-'!L14/'-61-'!$B$13*100,1)</f>
        <v>0.3</v>
      </c>
      <c r="M13" s="607">
        <f>ROUND('-60-'!M14/'-61-'!$B$13*100,1)</f>
        <v>0.5</v>
      </c>
      <c r="N13" s="607">
        <f>ROUND('-60-'!N14/'-61-'!$B$13*100,1)</f>
        <v>0</v>
      </c>
      <c r="O13" s="607">
        <f>ROUND('-60-'!O14/'-61-'!$B$13*100,1)</f>
        <v>0.1</v>
      </c>
      <c r="P13" s="607">
        <f>ROUND('-60-'!P14/'-61-'!$B$13*100,1)</f>
        <v>0.5</v>
      </c>
      <c r="Q13" s="607">
        <f>ROUND('-60-'!Q14/'-61-'!$B$13*100,1)</f>
        <v>1</v>
      </c>
      <c r="R13" s="607">
        <f>ROUND('-60-'!R14/'-61-'!$B$13*100,1)</f>
        <v>0.5</v>
      </c>
      <c r="S13" s="607">
        <f>ROUND('-60-'!S14/'-61-'!$B$13*100,1)</f>
        <v>0.4</v>
      </c>
      <c r="T13" s="607">
        <f>ROUND('-60-'!T14/'-61-'!$B$13*100,1)</f>
        <v>0.2</v>
      </c>
      <c r="U13" s="607">
        <f>ROUND('-60-'!U14/'-61-'!$B$13*100,1)</f>
        <v>0.4</v>
      </c>
      <c r="V13" s="607">
        <f>ROUND('-60-'!V14/'-61-'!$B$13*100,1)</f>
        <v>0.2</v>
      </c>
      <c r="W13" s="607">
        <f>ROUND('-60-'!W14/'-61-'!$B$13*100,1)</f>
        <v>0</v>
      </c>
      <c r="X13" s="607">
        <f>ROUND('-60-'!X14/'-61-'!$B$13*100,1)</f>
        <v>1.1</v>
      </c>
      <c r="Y13" s="1109">
        <f>ROUND('-60-'!Y14/'-61-'!$B$13*100,1)</f>
        <v>14.6</v>
      </c>
      <c r="Z13" s="962">
        <f>ROUND('-60-'!Z14/'-61-'!$B$13*100,1)</f>
        <v>0.6</v>
      </c>
      <c r="AA13" s="613">
        <f>ROUND('-60-'!AA14/'-61-'!$B$13*100,1)</f>
        <v>5.6</v>
      </c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</row>
    <row r="14" spans="1:53" s="17" customFormat="1" ht="14.25" customHeight="1">
      <c r="A14" s="1727"/>
      <c r="B14" s="1694"/>
      <c r="C14" s="602">
        <f>ROUND('-60-'!C15/'-61-'!$B$13*100,1)</f>
        <v>0.2</v>
      </c>
      <c r="D14" s="606">
        <f>ROUND('-60-'!D15/'-61-'!$B$13*100,1)</f>
        <v>0</v>
      </c>
      <c r="E14" s="606">
        <f>ROUND('-60-'!E15/'-61-'!$B$13*100,1)</f>
        <v>0</v>
      </c>
      <c r="F14" s="606">
        <f>ROUND('-60-'!F15/'-61-'!$B$13*100,1)</f>
        <v>0.1</v>
      </c>
      <c r="G14" s="606">
        <f>ROUND('-60-'!G15/'-61-'!$B$13*100,1)</f>
        <v>0</v>
      </c>
      <c r="H14" s="606">
        <f>ROUND('-60-'!H15/'-61-'!$B$13*100,1)</f>
        <v>0</v>
      </c>
      <c r="I14" s="606">
        <f>ROUND('-60-'!I15/'-61-'!$B$13*100,1)</f>
        <v>0.2</v>
      </c>
      <c r="J14" s="606">
        <f>ROUND('-60-'!J15/'-61-'!$B$13*100,1)</f>
        <v>0.3</v>
      </c>
      <c r="K14" s="606">
        <f>ROUND('-60-'!K15/'-61-'!$B$13*100,1)</f>
        <v>0</v>
      </c>
      <c r="L14" s="606">
        <f>ROUND('-60-'!L15/'-61-'!$B$13*100,1)</f>
        <v>0.5</v>
      </c>
      <c r="M14" s="606">
        <f>ROUND('-60-'!M15/'-61-'!$B$13*100,1)</f>
        <v>0</v>
      </c>
      <c r="N14" s="606">
        <f>ROUND('-60-'!N15/'-61-'!$B$13*100,1)</f>
        <v>0.1</v>
      </c>
      <c r="O14" s="606">
        <f>ROUND('-60-'!O15/'-61-'!$B$13*100,1)</f>
        <v>0</v>
      </c>
      <c r="P14" s="606">
        <f>ROUND('-60-'!P15/'-61-'!$B$13*100,1)</f>
        <v>0</v>
      </c>
      <c r="Q14" s="606">
        <f>ROUND('-60-'!Q15/'-61-'!$B$13*100,1)</f>
        <v>0</v>
      </c>
      <c r="R14" s="606">
        <f>ROUND('-60-'!R15/'-61-'!$B$13*100,1)</f>
        <v>0.4</v>
      </c>
      <c r="S14" s="606">
        <f>ROUND('-60-'!S15/'-61-'!$B$13*100,1)</f>
        <v>0.2</v>
      </c>
      <c r="T14" s="606">
        <f>ROUND('-60-'!T15/'-61-'!$B$13*100,1)</f>
        <v>1.6</v>
      </c>
      <c r="U14" s="606">
        <f>ROUND('-60-'!U15/'-61-'!$B$13*100,1)</f>
        <v>0.3</v>
      </c>
      <c r="V14" s="606">
        <f>ROUND('-60-'!V15/'-61-'!$B$13*100,1)</f>
        <v>0</v>
      </c>
      <c r="W14" s="606">
        <f>ROUND('-60-'!W15/'-61-'!$B$13*100,1)</f>
        <v>0</v>
      </c>
      <c r="X14" s="606">
        <f>ROUND('-60-'!X15/'-61-'!$B$13*100,1)</f>
        <v>0.3</v>
      </c>
      <c r="Y14" s="1113">
        <f>ROUND('-60-'!Y15/'-61-'!$B$13*100,1)</f>
        <v>4</v>
      </c>
      <c r="Z14" s="970">
        <f>ROUND('-60-'!Z15/'-61-'!$B$13*100,1)</f>
        <v>0</v>
      </c>
      <c r="AA14" s="612">
        <f>ROUND('-60-'!AA15/'-61-'!$B$13*100,1)</f>
        <v>0</v>
      </c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</row>
    <row r="15" spans="1:53" s="17" customFormat="1" ht="14.25" customHeight="1">
      <c r="A15" s="1726" t="s">
        <v>16</v>
      </c>
      <c r="B15" s="1693">
        <f>VLOOKUP(A15,'-59-'!$A$8:$C$20,3,FALSE)</f>
        <v>733</v>
      </c>
      <c r="C15" s="243">
        <f>ROUND('-60-'!C16/'-61-'!$B$15*100,1)</f>
        <v>0.4</v>
      </c>
      <c r="D15" s="607">
        <f>ROUND('-60-'!D16/'-61-'!$B$15*100,1)</f>
        <v>0.3</v>
      </c>
      <c r="E15" s="607">
        <f>ROUND('-60-'!E16/'-61-'!$B$15*100,1)</f>
        <v>0.4</v>
      </c>
      <c r="F15" s="607">
        <f>ROUND('-60-'!F16/'-61-'!$B$15*100,1)</f>
        <v>3.8</v>
      </c>
      <c r="G15" s="607">
        <f>ROUND('-60-'!G16/'-61-'!$B$15*100,1)</f>
        <v>0.1</v>
      </c>
      <c r="H15" s="607">
        <f>ROUND('-60-'!H16/'-61-'!$B$15*100,1)</f>
        <v>0</v>
      </c>
      <c r="I15" s="607">
        <f>ROUND('-60-'!I16/'-61-'!$B$15*100,1)</f>
        <v>0.8</v>
      </c>
      <c r="J15" s="607">
        <f>ROUND('-60-'!J16/'-61-'!$B$15*100,1)</f>
        <v>0</v>
      </c>
      <c r="K15" s="607">
        <f>ROUND('-60-'!K16/'-61-'!$B$15*100,1)</f>
        <v>0</v>
      </c>
      <c r="L15" s="607">
        <f>ROUND('-60-'!L16/'-61-'!$B$15*100,1)</f>
        <v>0.1</v>
      </c>
      <c r="M15" s="607">
        <f>ROUND('-60-'!M16/'-61-'!$B$15*100,1)</f>
        <v>0.5</v>
      </c>
      <c r="N15" s="607">
        <f>ROUND('-60-'!N16/'-61-'!$B$15*100,1)</f>
        <v>0.5</v>
      </c>
      <c r="O15" s="607">
        <f>ROUND('-60-'!O16/'-61-'!$B$15*100,1)</f>
        <v>0.3</v>
      </c>
      <c r="P15" s="607">
        <f>ROUND('-60-'!P16/'-61-'!$B$15*100,1)</f>
        <v>1.1</v>
      </c>
      <c r="Q15" s="607">
        <f>ROUND('-60-'!Q16/'-61-'!$B$15*100,1)</f>
        <v>3.4</v>
      </c>
      <c r="R15" s="607">
        <f>ROUND('-60-'!R16/'-61-'!$B$15*100,1)</f>
        <v>2</v>
      </c>
      <c r="S15" s="607">
        <f>ROUND('-60-'!S16/'-61-'!$B$15*100,1)</f>
        <v>0.5</v>
      </c>
      <c r="T15" s="607">
        <f>ROUND('-60-'!T16/'-61-'!$B$15*100,1)</f>
        <v>0</v>
      </c>
      <c r="U15" s="607">
        <f>ROUND('-60-'!U16/'-61-'!$B$15*100,1)</f>
        <v>0.1</v>
      </c>
      <c r="V15" s="607">
        <f>ROUND('-60-'!V16/'-61-'!$B$15*100,1)</f>
        <v>0.1</v>
      </c>
      <c r="W15" s="607">
        <f>ROUND('-60-'!W16/'-61-'!$B$15*100,1)</f>
        <v>0.1</v>
      </c>
      <c r="X15" s="607">
        <f>ROUND('-60-'!X16/'-61-'!$B$15*100,1)</f>
        <v>0.3</v>
      </c>
      <c r="Y15" s="1109">
        <f>ROUND('-60-'!Y16/'-61-'!$B$15*100,1)</f>
        <v>15.1</v>
      </c>
      <c r="Z15" s="962">
        <f>ROUND('-60-'!Z16/'-61-'!$B$15*100,1)</f>
        <v>0.1</v>
      </c>
      <c r="AA15" s="613">
        <f>ROUND('-60-'!AA16/'-61-'!$B$15*100,1)</f>
        <v>4.4</v>
      </c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</row>
    <row r="16" spans="1:53" s="17" customFormat="1" ht="14.25" customHeight="1">
      <c r="A16" s="1727"/>
      <c r="B16" s="1694"/>
      <c r="C16" s="602">
        <f>ROUND('-60-'!C17/'-61-'!$B$15*100,1)</f>
        <v>0</v>
      </c>
      <c r="D16" s="606">
        <f>ROUND('-60-'!D17/'-61-'!$B$15*100,1)</f>
        <v>0</v>
      </c>
      <c r="E16" s="606">
        <f>ROUND('-60-'!E17/'-61-'!$B$15*100,1)</f>
        <v>0</v>
      </c>
      <c r="F16" s="606">
        <f>ROUND('-60-'!F17/'-61-'!$B$15*100,1)</f>
        <v>0</v>
      </c>
      <c r="G16" s="606">
        <f>ROUND('-60-'!G17/'-61-'!$B$15*100,1)</f>
        <v>0</v>
      </c>
      <c r="H16" s="606">
        <f>ROUND('-60-'!H17/'-61-'!$B$15*100,1)</f>
        <v>0</v>
      </c>
      <c r="I16" s="606">
        <f>ROUND('-60-'!I17/'-61-'!$B$15*100,1)</f>
        <v>0.4</v>
      </c>
      <c r="J16" s="606">
        <f>ROUND('-60-'!J17/'-61-'!$B$15*100,1)</f>
        <v>0.1</v>
      </c>
      <c r="K16" s="606">
        <f>ROUND('-60-'!K17/'-61-'!$B$15*100,1)</f>
        <v>0</v>
      </c>
      <c r="L16" s="606">
        <f>ROUND('-60-'!L17/'-61-'!$B$15*100,1)</f>
        <v>0.1</v>
      </c>
      <c r="M16" s="606">
        <f>ROUND('-60-'!M17/'-61-'!$B$15*100,1)</f>
        <v>0.3</v>
      </c>
      <c r="N16" s="606">
        <f>ROUND('-60-'!N17/'-61-'!$B$15*100,1)</f>
        <v>0</v>
      </c>
      <c r="O16" s="606">
        <f>ROUND('-60-'!O17/'-61-'!$B$15*100,1)</f>
        <v>0.1</v>
      </c>
      <c r="P16" s="606">
        <f>ROUND('-60-'!P17/'-61-'!$B$15*100,1)</f>
        <v>0.5</v>
      </c>
      <c r="Q16" s="606">
        <f>ROUND('-60-'!Q17/'-61-'!$B$15*100,1)</f>
        <v>1.9</v>
      </c>
      <c r="R16" s="606">
        <f>ROUND('-60-'!R17/'-61-'!$B$15*100,1)</f>
        <v>0.8</v>
      </c>
      <c r="S16" s="606">
        <f>ROUND('-60-'!S17/'-61-'!$B$15*100,1)</f>
        <v>0</v>
      </c>
      <c r="T16" s="606">
        <f>ROUND('-60-'!T17/'-61-'!$B$15*100,1)</f>
        <v>0.7</v>
      </c>
      <c r="U16" s="606">
        <f>ROUND('-60-'!U17/'-61-'!$B$15*100,1)</f>
        <v>0</v>
      </c>
      <c r="V16" s="606">
        <f>ROUND('-60-'!V17/'-61-'!$B$15*100,1)</f>
        <v>0</v>
      </c>
      <c r="W16" s="606">
        <f>ROUND('-60-'!W17/'-61-'!$B$15*100,1)</f>
        <v>0</v>
      </c>
      <c r="X16" s="606">
        <f>ROUND('-60-'!X17/'-61-'!$B$15*100,1)</f>
        <v>0</v>
      </c>
      <c r="Y16" s="1113">
        <f>ROUND('-60-'!Y17/'-61-'!$B$15*100,1)</f>
        <v>5</v>
      </c>
      <c r="Z16" s="970">
        <f>ROUND('-60-'!Z17/'-61-'!$B$15*100,1)</f>
        <v>0</v>
      </c>
      <c r="AA16" s="612">
        <f>ROUND('-60-'!AA17/'-61-'!$B$15*100,1)</f>
        <v>0</v>
      </c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</row>
    <row r="17" spans="1:53" s="17" customFormat="1" ht="14.25" customHeight="1">
      <c r="A17" s="1726" t="s">
        <v>17</v>
      </c>
      <c r="B17" s="1693">
        <f>VLOOKUP(A17,'-59-'!$A$8:$C$20,3,FALSE)</f>
        <v>206</v>
      </c>
      <c r="C17" s="243">
        <f>ROUND('-60-'!C18/'-61-'!$B$17*100,1)</f>
        <v>6.3</v>
      </c>
      <c r="D17" s="607">
        <f>ROUND('-60-'!D18/'-61-'!$B$17*100,1)</f>
        <v>3.4</v>
      </c>
      <c r="E17" s="607">
        <f>ROUND('-60-'!E18/'-61-'!$B$17*100,1)</f>
        <v>0.5</v>
      </c>
      <c r="F17" s="607">
        <f>ROUND('-60-'!F18/'-61-'!$B$17*100,1)</f>
        <v>28.6</v>
      </c>
      <c r="G17" s="607">
        <f>ROUND('-60-'!G18/'-61-'!$B$17*100,1)</f>
        <v>0.5</v>
      </c>
      <c r="H17" s="607">
        <f>ROUND('-60-'!H18/'-61-'!$B$17*100,1)</f>
        <v>0</v>
      </c>
      <c r="I17" s="607">
        <f>ROUND('-60-'!I18/'-61-'!$B$17*100,1)</f>
        <v>1.9</v>
      </c>
      <c r="J17" s="607">
        <f>ROUND('-60-'!J18/'-61-'!$B$17*100,1)</f>
        <v>0.5</v>
      </c>
      <c r="K17" s="607">
        <f>ROUND('-60-'!K18/'-61-'!$B$17*100,1)</f>
        <v>1</v>
      </c>
      <c r="L17" s="607">
        <f>ROUND('-60-'!L18/'-61-'!$B$17*100,1)</f>
        <v>0.5</v>
      </c>
      <c r="M17" s="607">
        <f>ROUND('-60-'!M18/'-61-'!$B$17*100,1)</f>
        <v>4.4</v>
      </c>
      <c r="N17" s="607">
        <f>ROUND('-60-'!N18/'-61-'!$B$17*100,1)</f>
        <v>0</v>
      </c>
      <c r="O17" s="607">
        <f>ROUND('-60-'!O18/'-61-'!$B$17*100,1)</f>
        <v>1.9</v>
      </c>
      <c r="P17" s="607">
        <f>ROUND('-60-'!P18/'-61-'!$B$17*100,1)</f>
        <v>3.4</v>
      </c>
      <c r="Q17" s="607">
        <f>ROUND('-60-'!Q18/'-61-'!$B$17*100,1)</f>
        <v>11.7</v>
      </c>
      <c r="R17" s="607">
        <f>ROUND('-60-'!R18/'-61-'!$B$17*100,1)</f>
        <v>12.1</v>
      </c>
      <c r="S17" s="607">
        <f>ROUND('-60-'!S18/'-61-'!$B$17*100,1)</f>
        <v>0</v>
      </c>
      <c r="T17" s="607">
        <f>ROUND('-60-'!T18/'-61-'!$B$17*100,1)</f>
        <v>0</v>
      </c>
      <c r="U17" s="607">
        <f>ROUND('-60-'!U18/'-61-'!$B$17*100,1)</f>
        <v>0.5</v>
      </c>
      <c r="V17" s="607">
        <f>ROUND('-60-'!V18/'-61-'!$B$17*100,1)</f>
        <v>8.3</v>
      </c>
      <c r="W17" s="607">
        <f>ROUND('-60-'!W18/'-61-'!$B$17*100,1)</f>
        <v>26.2</v>
      </c>
      <c r="X17" s="607">
        <f>ROUND('-60-'!X18/'-61-'!$B$17*100,1)</f>
        <v>17</v>
      </c>
      <c r="Y17" s="1109">
        <f>ROUND('-60-'!Y18/'-61-'!$B$17*100,1)</f>
        <v>128.6</v>
      </c>
      <c r="Z17" s="962">
        <f>ROUND('-60-'!Z18/'-61-'!$B$17*100,1)</f>
        <v>11.2</v>
      </c>
      <c r="AA17" s="613">
        <f>ROUND('-60-'!AA18/'-61-'!$B$17*100,1)</f>
        <v>74.3</v>
      </c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</row>
    <row r="18" spans="1:53" s="17" customFormat="1" ht="14.25" customHeight="1">
      <c r="A18" s="1727"/>
      <c r="B18" s="1694"/>
      <c r="C18" s="602">
        <f>ROUND('-60-'!C19/'-61-'!$B$17*100,1)</f>
        <v>0</v>
      </c>
      <c r="D18" s="606">
        <f>ROUND('-60-'!D19/'-61-'!$B$17*100,1)</f>
        <v>0</v>
      </c>
      <c r="E18" s="606">
        <f>ROUND('-60-'!E19/'-61-'!$B$17*100,1)</f>
        <v>0</v>
      </c>
      <c r="F18" s="606">
        <f>ROUND('-60-'!F19/'-61-'!$B$17*100,1)</f>
        <v>0</v>
      </c>
      <c r="G18" s="606">
        <f>ROUND('-60-'!G19/'-61-'!$B$17*100,1)</f>
        <v>0</v>
      </c>
      <c r="H18" s="606">
        <f>ROUND('-60-'!H19/'-61-'!$B$17*100,1)</f>
        <v>0</v>
      </c>
      <c r="I18" s="606">
        <f>ROUND('-60-'!I19/'-61-'!$B$17*100,1)</f>
        <v>1</v>
      </c>
      <c r="J18" s="606">
        <f>ROUND('-60-'!J19/'-61-'!$B$17*100,1)</f>
        <v>0.5</v>
      </c>
      <c r="K18" s="606">
        <f>ROUND('-60-'!K19/'-61-'!$B$17*100,1)</f>
        <v>0</v>
      </c>
      <c r="L18" s="606">
        <f>ROUND('-60-'!L19/'-61-'!$B$17*100,1)</f>
        <v>0</v>
      </c>
      <c r="M18" s="606">
        <f>ROUND('-60-'!M19/'-61-'!$B$17*100,1)</f>
        <v>0.5</v>
      </c>
      <c r="N18" s="606">
        <f>ROUND('-60-'!N19/'-61-'!$B$17*100,1)</f>
        <v>0</v>
      </c>
      <c r="O18" s="606">
        <f>ROUND('-60-'!O19/'-61-'!$B$17*100,1)</f>
        <v>0</v>
      </c>
      <c r="P18" s="606">
        <f>ROUND('-60-'!P19/'-61-'!$B$17*100,1)</f>
        <v>0.5</v>
      </c>
      <c r="Q18" s="606">
        <f>ROUND('-60-'!Q19/'-61-'!$B$17*100,1)</f>
        <v>0</v>
      </c>
      <c r="R18" s="606">
        <f>ROUND('-60-'!R19/'-61-'!$B$17*100,1)</f>
        <v>0.5</v>
      </c>
      <c r="S18" s="606">
        <f>ROUND('-60-'!S19/'-61-'!$B$17*100,1)</f>
        <v>0</v>
      </c>
      <c r="T18" s="606">
        <f>ROUND('-60-'!T19/'-61-'!$B$17*100,1)</f>
        <v>0</v>
      </c>
      <c r="U18" s="606">
        <f>ROUND('-60-'!U19/'-61-'!$B$17*100,1)</f>
        <v>0</v>
      </c>
      <c r="V18" s="606">
        <f>ROUND('-60-'!V19/'-61-'!$B$17*100,1)</f>
        <v>0</v>
      </c>
      <c r="W18" s="606">
        <f>ROUND('-60-'!W19/'-61-'!$B$17*100,1)</f>
        <v>0</v>
      </c>
      <c r="X18" s="606">
        <f>ROUND('-60-'!X19/'-61-'!$B$17*100,1)</f>
        <v>0.5</v>
      </c>
      <c r="Y18" s="1113">
        <f>ROUND('-60-'!Y19/'-61-'!$B$17*100,1)</f>
        <v>3.4</v>
      </c>
      <c r="Z18" s="970">
        <f>ROUND('-60-'!Z19/'-61-'!$B$17*100,1)</f>
        <v>0</v>
      </c>
      <c r="AA18" s="612">
        <f>ROUND('-60-'!AA19/'-61-'!$B$17*100,1)</f>
        <v>0</v>
      </c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</row>
    <row r="19" spans="1:53" s="17" customFormat="1" ht="14.25" customHeight="1">
      <c r="A19" s="1726" t="s">
        <v>27</v>
      </c>
      <c r="B19" s="1693">
        <f>VLOOKUP(A19,'-59-'!$A$8:$C$20,3,FALSE)</f>
        <v>1909</v>
      </c>
      <c r="C19" s="243">
        <f>ROUND('-60-'!C20/'-61-'!$B$19*100,1)</f>
        <v>1.5</v>
      </c>
      <c r="D19" s="607">
        <f>ROUND('-60-'!D20/'-61-'!$B$19*100,1)</f>
        <v>0.1</v>
      </c>
      <c r="E19" s="607">
        <f>ROUND('-60-'!E20/'-61-'!$B$19*100,1)</f>
        <v>0.2</v>
      </c>
      <c r="F19" s="607">
        <f>ROUND('-60-'!F20/'-61-'!$B$19*100,1)</f>
        <v>1.6</v>
      </c>
      <c r="G19" s="607">
        <f>ROUND('-60-'!G20/'-61-'!$B$19*100,1)</f>
        <v>0.1</v>
      </c>
      <c r="H19" s="607">
        <f>ROUND('-60-'!H20/'-61-'!$B$19*100,1)</f>
        <v>0</v>
      </c>
      <c r="I19" s="607">
        <f>ROUND('-60-'!I20/'-61-'!$B$19*100,1)</f>
        <v>0.3</v>
      </c>
      <c r="J19" s="607">
        <f>ROUND('-60-'!J20/'-61-'!$B$19*100,1)</f>
        <v>0.2</v>
      </c>
      <c r="K19" s="607">
        <f>ROUND('-60-'!K20/'-61-'!$B$19*100,1)</f>
        <v>0.2</v>
      </c>
      <c r="L19" s="607">
        <f>ROUND('-60-'!L20/'-61-'!$B$19*100,1)</f>
        <v>0.8</v>
      </c>
      <c r="M19" s="607">
        <f>ROUND('-60-'!M20/'-61-'!$B$19*100,1)</f>
        <v>0.6</v>
      </c>
      <c r="N19" s="607">
        <f>ROUND('-60-'!N20/'-61-'!$B$19*100,1)</f>
        <v>1.3</v>
      </c>
      <c r="O19" s="607">
        <f>ROUND('-60-'!O20/'-61-'!$B$19*100,1)</f>
        <v>0.2</v>
      </c>
      <c r="P19" s="607">
        <f>ROUND('-60-'!P20/'-61-'!$B$19*100,1)</f>
        <v>0.3</v>
      </c>
      <c r="Q19" s="607">
        <f>ROUND('-60-'!Q20/'-61-'!$B$19*100,1)</f>
        <v>4.1</v>
      </c>
      <c r="R19" s="607">
        <f>ROUND('-60-'!R20/'-61-'!$B$19*100,1)</f>
        <v>1.5</v>
      </c>
      <c r="S19" s="607">
        <f>ROUND('-60-'!S20/'-61-'!$B$19*100,1)</f>
        <v>1</v>
      </c>
      <c r="T19" s="607">
        <f>ROUND('-60-'!T20/'-61-'!$B$19*100,1)</f>
        <v>0.6</v>
      </c>
      <c r="U19" s="607">
        <f>ROUND('-60-'!U20/'-61-'!$B$19*100,1)</f>
        <v>0.3</v>
      </c>
      <c r="V19" s="607">
        <f>ROUND('-60-'!V20/'-61-'!$B$19*100,1)</f>
        <v>0.1</v>
      </c>
      <c r="W19" s="607">
        <f>ROUND('-60-'!W20/'-61-'!$B$19*100,1)</f>
        <v>0.1</v>
      </c>
      <c r="X19" s="607">
        <f>ROUND('-60-'!X20/'-61-'!$B$19*100,1)</f>
        <v>0.2</v>
      </c>
      <c r="Y19" s="1109">
        <f>ROUND('-60-'!Y20/'-61-'!$B$19*100,1)</f>
        <v>15.3</v>
      </c>
      <c r="Z19" s="962">
        <f>ROUND('-60-'!Z20/'-61-'!$B$19*100,1)</f>
        <v>0.4</v>
      </c>
      <c r="AA19" s="613">
        <f>ROUND('-60-'!AA20/'-61-'!$B$19*100,1)</f>
        <v>1</v>
      </c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</row>
    <row r="20" spans="1:53" s="17" customFormat="1" ht="14.25" customHeight="1">
      <c r="A20" s="1727"/>
      <c r="B20" s="1694"/>
      <c r="C20" s="602">
        <f>ROUND('-60-'!C21/'-61-'!$B$19*100,1)</f>
        <v>0.4</v>
      </c>
      <c r="D20" s="606">
        <f>ROUND('-60-'!D21/'-61-'!$B$19*100,1)</f>
        <v>0.1</v>
      </c>
      <c r="E20" s="606">
        <f>ROUND('-60-'!E21/'-61-'!$B$19*100,1)</f>
        <v>0.1</v>
      </c>
      <c r="F20" s="606">
        <f>ROUND('-60-'!F21/'-61-'!$B$19*100,1)</f>
        <v>0.1</v>
      </c>
      <c r="G20" s="606">
        <f>ROUND('-60-'!G21/'-61-'!$B$19*100,1)</f>
        <v>0</v>
      </c>
      <c r="H20" s="606">
        <f>ROUND('-60-'!H21/'-61-'!$B$19*100,1)</f>
        <v>0</v>
      </c>
      <c r="I20" s="606">
        <f>ROUND('-60-'!I21/'-61-'!$B$19*100,1)</f>
        <v>0.3</v>
      </c>
      <c r="J20" s="606">
        <f>ROUND('-60-'!J21/'-61-'!$B$19*100,1)</f>
        <v>0</v>
      </c>
      <c r="K20" s="606">
        <f>ROUND('-60-'!K21/'-61-'!$B$19*100,1)</f>
        <v>0</v>
      </c>
      <c r="L20" s="606">
        <f>ROUND('-60-'!L21/'-61-'!$B$19*100,1)</f>
        <v>0.2</v>
      </c>
      <c r="M20" s="606">
        <f>ROUND('-60-'!M21/'-61-'!$B$19*100,1)</f>
        <v>0.1</v>
      </c>
      <c r="N20" s="606">
        <f>ROUND('-60-'!N21/'-61-'!$B$19*100,1)</f>
        <v>0</v>
      </c>
      <c r="O20" s="606">
        <f>ROUND('-60-'!O21/'-61-'!$B$19*100,1)</f>
        <v>0</v>
      </c>
      <c r="P20" s="606">
        <f>ROUND('-60-'!P21/'-61-'!$B$19*100,1)</f>
        <v>0.1</v>
      </c>
      <c r="Q20" s="606">
        <f>ROUND('-60-'!Q21/'-61-'!$B$19*100,1)</f>
        <v>0.7</v>
      </c>
      <c r="R20" s="606">
        <f>ROUND('-60-'!R21/'-61-'!$B$19*100,1)</f>
        <v>0.2</v>
      </c>
      <c r="S20" s="606">
        <f>ROUND('-60-'!S21/'-61-'!$B$19*100,1)</f>
        <v>0.3</v>
      </c>
      <c r="T20" s="606">
        <f>ROUND('-60-'!T21/'-61-'!$B$19*100,1)</f>
        <v>4.8</v>
      </c>
      <c r="U20" s="606">
        <f>ROUND('-60-'!U21/'-61-'!$B$19*100,1)</f>
        <v>0.3</v>
      </c>
      <c r="V20" s="606">
        <f>ROUND('-60-'!V21/'-61-'!$B$19*100,1)</f>
        <v>0</v>
      </c>
      <c r="W20" s="606">
        <f>ROUND('-60-'!W21/'-61-'!$B$19*100,1)</f>
        <v>0</v>
      </c>
      <c r="X20" s="606">
        <f>ROUND('-60-'!X21/'-61-'!$B$19*100,1)</f>
        <v>0.2</v>
      </c>
      <c r="Y20" s="1113">
        <f>ROUND('-60-'!Y21/'-61-'!$B$19*100,1)</f>
        <v>7.8</v>
      </c>
      <c r="Z20" s="970">
        <f>ROUND('-60-'!Z21/'-61-'!$B$19*100,1)</f>
        <v>0</v>
      </c>
      <c r="AA20" s="612">
        <f>ROUND('-60-'!AA21/'-61-'!$B$19*100,1)</f>
        <v>0</v>
      </c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</row>
    <row r="21" spans="1:53" s="17" customFormat="1" ht="14.25" customHeight="1">
      <c r="A21" s="1726" t="s">
        <v>18</v>
      </c>
      <c r="B21" s="1693">
        <f>VLOOKUP(A21,'-59-'!$A$8:$C$20,3,FALSE)</f>
        <v>640</v>
      </c>
      <c r="C21" s="243">
        <f>ROUND('-60-'!C22/'-61-'!$B$21*100,1)</f>
        <v>0.8</v>
      </c>
      <c r="D21" s="607">
        <f>ROUND('-60-'!D22/'-61-'!$B$21*100,1)</f>
        <v>0.2</v>
      </c>
      <c r="E21" s="607">
        <f>ROUND('-60-'!E22/'-61-'!$B$21*100,1)</f>
        <v>1.4</v>
      </c>
      <c r="F21" s="607">
        <f>ROUND('-60-'!F22/'-61-'!$B$21*100,1)</f>
        <v>0.3</v>
      </c>
      <c r="G21" s="607">
        <f>ROUND('-60-'!G22/'-61-'!$B$21*100,1)</f>
        <v>0.3</v>
      </c>
      <c r="H21" s="607">
        <f>ROUND('-60-'!H22/'-61-'!$B$21*100,1)</f>
        <v>0.2</v>
      </c>
      <c r="I21" s="607">
        <f>ROUND('-60-'!I22/'-61-'!$B$21*100,1)</f>
        <v>0.5</v>
      </c>
      <c r="J21" s="607">
        <f>ROUND('-60-'!J22/'-61-'!$B$21*100,1)</f>
        <v>0.5</v>
      </c>
      <c r="K21" s="607">
        <f>ROUND('-60-'!K22/'-61-'!$B$21*100,1)</f>
        <v>0.3</v>
      </c>
      <c r="L21" s="607">
        <f>ROUND('-60-'!L22/'-61-'!$B$21*100,1)</f>
        <v>0.2</v>
      </c>
      <c r="M21" s="607">
        <f>ROUND('-60-'!M22/'-61-'!$B$21*100,1)</f>
        <v>0.9</v>
      </c>
      <c r="N21" s="607">
        <f>ROUND('-60-'!N22/'-61-'!$B$21*100,1)</f>
        <v>0.8</v>
      </c>
      <c r="O21" s="607">
        <f>ROUND('-60-'!O22/'-61-'!$B$21*100,1)</f>
        <v>0.3</v>
      </c>
      <c r="P21" s="607">
        <f>ROUND('-60-'!P22/'-61-'!$B$21*100,1)</f>
        <v>1.4</v>
      </c>
      <c r="Q21" s="607">
        <f>ROUND('-60-'!Q22/'-61-'!$B$21*100,1)</f>
        <v>2</v>
      </c>
      <c r="R21" s="607">
        <f>ROUND('-60-'!R22/'-61-'!$B$21*100,1)</f>
        <v>0.9</v>
      </c>
      <c r="S21" s="607">
        <f>ROUND('-60-'!S22/'-61-'!$B$21*100,1)</f>
        <v>0.2</v>
      </c>
      <c r="T21" s="607">
        <f>ROUND('-60-'!T22/'-61-'!$B$21*100,1)</f>
        <v>0.3</v>
      </c>
      <c r="U21" s="607">
        <f>ROUND('-60-'!U22/'-61-'!$B$21*100,1)</f>
        <v>0.3</v>
      </c>
      <c r="V21" s="607">
        <f>ROUND('-60-'!V22/'-61-'!$B$21*100,1)</f>
        <v>0.2</v>
      </c>
      <c r="W21" s="607">
        <f>ROUND('-60-'!W22/'-61-'!$B$21*100,1)</f>
        <v>0.2</v>
      </c>
      <c r="X21" s="607">
        <f>ROUND('-60-'!X22/'-61-'!$B$21*100,1)</f>
        <v>0.6</v>
      </c>
      <c r="Y21" s="1109">
        <f>ROUND('-60-'!Y22/'-61-'!$B$21*100,1)</f>
        <v>12.7</v>
      </c>
      <c r="Z21" s="962">
        <f>ROUND('-60-'!Z22/'-61-'!$B$21*100,1)</f>
        <v>1.4</v>
      </c>
      <c r="AA21" s="613">
        <f>ROUND('-60-'!AA22/'-61-'!$B$21*100,1)</f>
        <v>39.2</v>
      </c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</row>
    <row r="22" spans="1:53" s="17" customFormat="1" ht="14.25" customHeight="1">
      <c r="A22" s="1727"/>
      <c r="B22" s="1694"/>
      <c r="C22" s="602">
        <f>ROUND('-60-'!C23/'-61-'!$B$21*100,1)</f>
        <v>0</v>
      </c>
      <c r="D22" s="606">
        <f>ROUND('-60-'!D23/'-61-'!$B$21*100,1)</f>
        <v>0</v>
      </c>
      <c r="E22" s="606">
        <f>ROUND('-60-'!E23/'-61-'!$B$21*100,1)</f>
        <v>0</v>
      </c>
      <c r="F22" s="606">
        <f>ROUND('-60-'!F23/'-61-'!$B$21*100,1)</f>
        <v>0</v>
      </c>
      <c r="G22" s="606">
        <f>ROUND('-60-'!G23/'-61-'!$B$21*100,1)</f>
        <v>0.2</v>
      </c>
      <c r="H22" s="606">
        <f>ROUND('-60-'!H23/'-61-'!$B$21*100,1)</f>
        <v>0</v>
      </c>
      <c r="I22" s="606">
        <f>ROUND('-60-'!I23/'-61-'!$B$21*100,1)</f>
        <v>0</v>
      </c>
      <c r="J22" s="606">
        <f>ROUND('-60-'!J23/'-61-'!$B$21*100,1)</f>
        <v>0</v>
      </c>
      <c r="K22" s="606">
        <f>ROUND('-60-'!K23/'-61-'!$B$21*100,1)</f>
        <v>0.2</v>
      </c>
      <c r="L22" s="606">
        <f>ROUND('-60-'!L23/'-61-'!$B$21*100,1)</f>
        <v>0</v>
      </c>
      <c r="M22" s="606">
        <f>ROUND('-60-'!M23/'-61-'!$B$21*100,1)</f>
        <v>0</v>
      </c>
      <c r="N22" s="606">
        <f>ROUND('-60-'!N23/'-61-'!$B$21*100,1)</f>
        <v>0</v>
      </c>
      <c r="O22" s="606">
        <f>ROUND('-60-'!O23/'-61-'!$B$21*100,1)</f>
        <v>0</v>
      </c>
      <c r="P22" s="606">
        <f>ROUND('-60-'!P23/'-61-'!$B$21*100,1)</f>
        <v>0.6</v>
      </c>
      <c r="Q22" s="606">
        <f>ROUND('-60-'!Q23/'-61-'!$B$21*100,1)</f>
        <v>0.3</v>
      </c>
      <c r="R22" s="606">
        <f>ROUND('-60-'!R23/'-61-'!$B$21*100,1)</f>
        <v>0.2</v>
      </c>
      <c r="S22" s="606">
        <f>ROUND('-60-'!S23/'-61-'!$B$21*100,1)</f>
        <v>0.8</v>
      </c>
      <c r="T22" s="606">
        <f>ROUND('-60-'!T23/'-61-'!$B$21*100,1)</f>
        <v>0.8</v>
      </c>
      <c r="U22" s="606">
        <f>ROUND('-60-'!U23/'-61-'!$B$21*100,1)</f>
        <v>0.2</v>
      </c>
      <c r="V22" s="606">
        <f>ROUND('-60-'!V23/'-61-'!$B$21*100,1)</f>
        <v>0</v>
      </c>
      <c r="W22" s="606">
        <f>ROUND('-60-'!W23/'-61-'!$B$21*100,1)</f>
        <v>0</v>
      </c>
      <c r="X22" s="606">
        <f>ROUND('-60-'!X23/'-61-'!$B$21*100,1)</f>
        <v>0</v>
      </c>
      <c r="Y22" s="1113">
        <f>ROUND('-60-'!Y23/'-61-'!$B$21*100,1)</f>
        <v>3.1</v>
      </c>
      <c r="Z22" s="970">
        <f>ROUND('-60-'!Z23/'-61-'!$B$21*100,1)</f>
        <v>0</v>
      </c>
      <c r="AA22" s="612">
        <f>ROUND('-60-'!AA23/'-61-'!$B$21*100,1)</f>
        <v>0</v>
      </c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</row>
    <row r="23" spans="1:53" s="17" customFormat="1" ht="14.25" customHeight="1">
      <c r="A23" s="1726" t="s">
        <v>312</v>
      </c>
      <c r="B23" s="1693">
        <f>VLOOKUP(A23,'-59-'!$A$8:$C$20,3,FALSE)</f>
        <v>1383</v>
      </c>
      <c r="C23" s="243">
        <f>ROUND('-60-'!C24/'-61-'!$B$23*100,1)</f>
        <v>0.9</v>
      </c>
      <c r="D23" s="607">
        <f>ROUND('-60-'!D24/'-61-'!$B$23*100,1)</f>
        <v>0</v>
      </c>
      <c r="E23" s="607">
        <f>ROUND('-60-'!E24/'-61-'!$B$23*100,1)</f>
        <v>0.1</v>
      </c>
      <c r="F23" s="607">
        <f>ROUND('-60-'!F24/'-61-'!$B$23*100,1)</f>
        <v>2</v>
      </c>
      <c r="G23" s="607">
        <f>ROUND('-60-'!G24/'-61-'!$B$23*100,1)</f>
        <v>0</v>
      </c>
      <c r="H23" s="607">
        <f>ROUND('-60-'!H24/'-61-'!$B$23*100,1)</f>
        <v>0.1</v>
      </c>
      <c r="I23" s="607">
        <f>ROUND('-60-'!I24/'-61-'!$B$23*100,1)</f>
        <v>0.7</v>
      </c>
      <c r="J23" s="607">
        <f>ROUND('-60-'!J24/'-61-'!$B$23*100,1)</f>
        <v>0.1</v>
      </c>
      <c r="K23" s="607">
        <f>ROUND('-60-'!K24/'-61-'!$B$23*100,1)</f>
        <v>0.4</v>
      </c>
      <c r="L23" s="607">
        <f>ROUND('-60-'!L24/'-61-'!$B$23*100,1)</f>
        <v>1.1</v>
      </c>
      <c r="M23" s="607">
        <f>ROUND('-60-'!M24/'-61-'!$B$23*100,1)</f>
        <v>0.9</v>
      </c>
      <c r="N23" s="607">
        <f>ROUND('-60-'!N24/'-61-'!$B$23*100,1)</f>
        <v>1.3</v>
      </c>
      <c r="O23" s="607">
        <f>ROUND('-60-'!O24/'-61-'!$B$23*100,1)</f>
        <v>0.1</v>
      </c>
      <c r="P23" s="607">
        <f>ROUND('-60-'!P24/'-61-'!$B$23*100,1)</f>
        <v>0.9</v>
      </c>
      <c r="Q23" s="607">
        <f>ROUND('-60-'!Q24/'-61-'!$B$23*100,1)</f>
        <v>5.4</v>
      </c>
      <c r="R23" s="607">
        <f>ROUND('-60-'!R24/'-61-'!$B$23*100,1)</f>
        <v>2.1</v>
      </c>
      <c r="S23" s="607">
        <f>ROUND('-60-'!S24/'-61-'!$B$23*100,1)</f>
        <v>0.9</v>
      </c>
      <c r="T23" s="607">
        <f>ROUND('-60-'!T24/'-61-'!$B$23*100,1)</f>
        <v>0.8</v>
      </c>
      <c r="U23" s="607">
        <f>ROUND('-60-'!U24/'-61-'!$B$23*100,1)</f>
        <v>0.4</v>
      </c>
      <c r="V23" s="607">
        <f>ROUND('-60-'!V24/'-61-'!$B$23*100,1)</f>
        <v>0.1</v>
      </c>
      <c r="W23" s="607">
        <f>ROUND('-60-'!W24/'-61-'!$B$23*100,1)</f>
        <v>0.4</v>
      </c>
      <c r="X23" s="607">
        <f>ROUND('-60-'!X24/'-61-'!$B$23*100,1)</f>
        <v>3</v>
      </c>
      <c r="Y23" s="1109">
        <f>ROUND('-60-'!Y24/'-61-'!$B$23*100,1)</f>
        <v>21.5</v>
      </c>
      <c r="Z23" s="962">
        <f>ROUND('-60-'!Z24/'-61-'!$B$23*100,1)</f>
        <v>0</v>
      </c>
      <c r="AA23" s="613">
        <f>ROUND('-60-'!AA24/'-61-'!$B$23*100,1)</f>
        <v>1.2</v>
      </c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</row>
    <row r="24" spans="1:53" s="17" customFormat="1" ht="14.25" customHeight="1">
      <c r="A24" s="1727"/>
      <c r="B24" s="1694"/>
      <c r="C24" s="602">
        <f>ROUND('-60-'!C25/'-61-'!$B$23*100,1)</f>
        <v>0</v>
      </c>
      <c r="D24" s="606">
        <f>ROUND('-60-'!D25/'-61-'!$B$23*100,1)</f>
        <v>0</v>
      </c>
      <c r="E24" s="606">
        <f>ROUND('-60-'!E25/'-61-'!$B$23*100,1)</f>
        <v>0</v>
      </c>
      <c r="F24" s="606">
        <f>ROUND('-60-'!F25/'-61-'!$B$23*100,1)</f>
        <v>0.1</v>
      </c>
      <c r="G24" s="606">
        <f>ROUND('-60-'!G25/'-61-'!$B$23*100,1)</f>
        <v>0</v>
      </c>
      <c r="H24" s="606">
        <f>ROUND('-60-'!H25/'-61-'!$B$23*100,1)</f>
        <v>0</v>
      </c>
      <c r="I24" s="606">
        <f>ROUND('-60-'!I25/'-61-'!$B$23*100,1)</f>
        <v>0.4</v>
      </c>
      <c r="J24" s="606">
        <f>ROUND('-60-'!J25/'-61-'!$B$23*100,1)</f>
        <v>0.1</v>
      </c>
      <c r="K24" s="606">
        <f>ROUND('-60-'!K25/'-61-'!$B$23*100,1)</f>
        <v>0.1</v>
      </c>
      <c r="L24" s="606">
        <f>ROUND('-60-'!L25/'-61-'!$B$23*100,1)</f>
        <v>0.9</v>
      </c>
      <c r="M24" s="606">
        <f>ROUND('-60-'!M25/'-61-'!$B$23*100,1)</f>
        <v>0.2</v>
      </c>
      <c r="N24" s="606">
        <f>ROUND('-60-'!N25/'-61-'!$B$23*100,1)</f>
        <v>0.1</v>
      </c>
      <c r="O24" s="606">
        <f>ROUND('-60-'!O25/'-61-'!$B$23*100,1)</f>
        <v>0.1</v>
      </c>
      <c r="P24" s="606">
        <f>ROUND('-60-'!P25/'-61-'!$B$23*100,1)</f>
        <v>0.2</v>
      </c>
      <c r="Q24" s="606">
        <f>ROUND('-60-'!Q25/'-61-'!$B$23*100,1)</f>
        <v>1</v>
      </c>
      <c r="R24" s="606">
        <f>ROUND('-60-'!R25/'-61-'!$B$23*100,1)</f>
        <v>0.2</v>
      </c>
      <c r="S24" s="606">
        <f>ROUND('-60-'!S25/'-61-'!$B$23*100,1)</f>
        <v>0</v>
      </c>
      <c r="T24" s="606">
        <f>ROUND('-60-'!T25/'-61-'!$B$23*100,1)</f>
        <v>2</v>
      </c>
      <c r="U24" s="606">
        <f>ROUND('-60-'!U25/'-61-'!$B$23*100,1)</f>
        <v>0.4</v>
      </c>
      <c r="V24" s="606">
        <f>ROUND('-60-'!V25/'-61-'!$B$23*100,1)</f>
        <v>0</v>
      </c>
      <c r="W24" s="606">
        <f>ROUND('-60-'!W25/'-61-'!$B$23*100,1)</f>
        <v>0</v>
      </c>
      <c r="X24" s="606">
        <f>ROUND('-60-'!X25/'-61-'!$B$23*100,1)</f>
        <v>0.1</v>
      </c>
      <c r="Y24" s="1113">
        <f>ROUND('-60-'!Y25/'-61-'!$B$23*100,1)</f>
        <v>5.9</v>
      </c>
      <c r="Z24" s="970">
        <f>ROUND('-60-'!Z25/'-61-'!$B$23*100,1)</f>
        <v>0</v>
      </c>
      <c r="AA24" s="612">
        <f>ROUND('-60-'!AA25/'-61-'!$B$23*100,1)</f>
        <v>0</v>
      </c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</row>
    <row r="25" spans="1:53" s="17" customFormat="1" ht="14.25" customHeight="1">
      <c r="A25" s="1726" t="s">
        <v>20</v>
      </c>
      <c r="B25" s="1693">
        <f>VLOOKUP(A25,'-59-'!$A$8:$C$20,3,FALSE)</f>
        <v>225</v>
      </c>
      <c r="C25" s="243">
        <f>ROUND('-60-'!C26/'-61-'!$B$25*100,1)</f>
        <v>1.3</v>
      </c>
      <c r="D25" s="607">
        <f>ROUND('-60-'!D26/'-61-'!$B$25*100,1)</f>
        <v>0.4</v>
      </c>
      <c r="E25" s="607">
        <f>ROUND('-60-'!E26/'-61-'!$B$25*100,1)</f>
        <v>0</v>
      </c>
      <c r="F25" s="607">
        <f>ROUND('-60-'!F26/'-61-'!$B$25*100,1)</f>
        <v>0.9</v>
      </c>
      <c r="G25" s="607">
        <f>ROUND('-60-'!G26/'-61-'!$B$25*100,1)</f>
        <v>0</v>
      </c>
      <c r="H25" s="607">
        <f>ROUND('-60-'!H26/'-61-'!$B$25*100,1)</f>
        <v>0</v>
      </c>
      <c r="I25" s="607">
        <f>ROUND('-60-'!I26/'-61-'!$B$25*100,1)</f>
        <v>0</v>
      </c>
      <c r="J25" s="607">
        <f>ROUND('-60-'!J26/'-61-'!$B$25*100,1)</f>
        <v>0</v>
      </c>
      <c r="K25" s="607">
        <f>ROUND('-60-'!K26/'-61-'!$B$25*100,1)</f>
        <v>0</v>
      </c>
      <c r="L25" s="607">
        <f>ROUND('-60-'!L26/'-61-'!$B$25*100,1)</f>
        <v>0</v>
      </c>
      <c r="M25" s="607">
        <f>ROUND('-60-'!M26/'-61-'!$B$25*100,1)</f>
        <v>0.4</v>
      </c>
      <c r="N25" s="607">
        <f>ROUND('-60-'!N26/'-61-'!$B$25*100,1)</f>
        <v>0</v>
      </c>
      <c r="O25" s="607">
        <f>ROUND('-60-'!O26/'-61-'!$B$25*100,1)</f>
        <v>0.4</v>
      </c>
      <c r="P25" s="607">
        <f>ROUND('-60-'!P26/'-61-'!$B$25*100,1)</f>
        <v>0.4</v>
      </c>
      <c r="Q25" s="607">
        <f>ROUND('-60-'!Q26/'-61-'!$B$25*100,1)</f>
        <v>2.2</v>
      </c>
      <c r="R25" s="607">
        <f>ROUND('-60-'!R26/'-61-'!$B$25*100,1)</f>
        <v>2.7</v>
      </c>
      <c r="S25" s="607">
        <f>ROUND('-60-'!S26/'-61-'!$B$25*100,1)</f>
        <v>0.9</v>
      </c>
      <c r="T25" s="607">
        <f>ROUND('-60-'!T26/'-61-'!$B$25*100,1)</f>
        <v>0</v>
      </c>
      <c r="U25" s="607">
        <f>ROUND('-60-'!U26/'-61-'!$B$25*100,1)</f>
        <v>0</v>
      </c>
      <c r="V25" s="607">
        <f>ROUND('-60-'!V26/'-61-'!$B$25*100,1)</f>
        <v>0.4</v>
      </c>
      <c r="W25" s="607">
        <f>ROUND('-60-'!W26/'-61-'!$B$25*100,1)</f>
        <v>0.4</v>
      </c>
      <c r="X25" s="607">
        <f>ROUND('-60-'!X26/'-61-'!$B$25*100,1)</f>
        <v>0.4</v>
      </c>
      <c r="Y25" s="1109">
        <f>ROUND('-60-'!Y26/'-61-'!$B$25*100,1)</f>
        <v>11.1</v>
      </c>
      <c r="Z25" s="962">
        <f>ROUND('-60-'!Z26/'-61-'!$B$25*100,1)</f>
        <v>0</v>
      </c>
      <c r="AA25" s="613">
        <f>ROUND('-60-'!AA26/'-61-'!$B$25*100,1)</f>
        <v>0</v>
      </c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</row>
    <row r="26" spans="1:53" s="17" customFormat="1" ht="14.25" customHeight="1">
      <c r="A26" s="1727"/>
      <c r="B26" s="1694"/>
      <c r="C26" s="602">
        <f>ROUND('-60-'!C27/'-61-'!$B$25*100,1)</f>
        <v>0</v>
      </c>
      <c r="D26" s="606">
        <f>ROUND('-60-'!D27/'-61-'!$B$25*100,1)</f>
        <v>0</v>
      </c>
      <c r="E26" s="606">
        <f>ROUND('-60-'!E27/'-61-'!$B$25*100,1)</f>
        <v>0</v>
      </c>
      <c r="F26" s="606">
        <f>ROUND('-60-'!F27/'-61-'!$B$25*100,1)</f>
        <v>0.4</v>
      </c>
      <c r="G26" s="606">
        <f>ROUND('-60-'!G27/'-61-'!$B$25*100,1)</f>
        <v>0</v>
      </c>
      <c r="H26" s="606">
        <f>ROUND('-60-'!H27/'-61-'!$B$25*100,1)</f>
        <v>0.4</v>
      </c>
      <c r="I26" s="606">
        <f>ROUND('-60-'!I27/'-61-'!$B$25*100,1)</f>
        <v>0</v>
      </c>
      <c r="J26" s="606">
        <f>ROUND('-60-'!J27/'-61-'!$B$25*100,1)</f>
        <v>0</v>
      </c>
      <c r="K26" s="606">
        <f>ROUND('-60-'!K27/'-61-'!$B$25*100,1)</f>
        <v>0</v>
      </c>
      <c r="L26" s="606">
        <f>ROUND('-60-'!L27/'-61-'!$B$25*100,1)</f>
        <v>0.4</v>
      </c>
      <c r="M26" s="606">
        <f>ROUND('-60-'!M27/'-61-'!$B$25*100,1)</f>
        <v>0</v>
      </c>
      <c r="N26" s="606">
        <f>ROUND('-60-'!N27/'-61-'!$B$25*100,1)</f>
        <v>0</v>
      </c>
      <c r="O26" s="606">
        <f>ROUND('-60-'!O27/'-61-'!$B$25*100,1)</f>
        <v>0</v>
      </c>
      <c r="P26" s="606">
        <f>ROUND('-60-'!P27/'-61-'!$B$25*100,1)</f>
        <v>0.4</v>
      </c>
      <c r="Q26" s="606">
        <f>ROUND('-60-'!Q27/'-61-'!$B$25*100,1)</f>
        <v>1.8</v>
      </c>
      <c r="R26" s="606">
        <f>ROUND('-60-'!R27/'-61-'!$B$25*100,1)</f>
        <v>0</v>
      </c>
      <c r="S26" s="606">
        <f>ROUND('-60-'!S27/'-61-'!$B$25*100,1)</f>
        <v>0</v>
      </c>
      <c r="T26" s="606">
        <f>ROUND('-60-'!T27/'-61-'!$B$25*100,1)</f>
        <v>0</v>
      </c>
      <c r="U26" s="606">
        <f>ROUND('-60-'!U27/'-61-'!$B$25*100,1)</f>
        <v>0.4</v>
      </c>
      <c r="V26" s="606">
        <f>ROUND('-60-'!V27/'-61-'!$B$25*100,1)</f>
        <v>0</v>
      </c>
      <c r="W26" s="606">
        <f>ROUND('-60-'!W27/'-61-'!$B$25*100,1)</f>
        <v>0</v>
      </c>
      <c r="X26" s="606">
        <f>ROUND('-60-'!X27/'-61-'!$B$25*100,1)</f>
        <v>0</v>
      </c>
      <c r="Y26" s="1113">
        <f>ROUND('-60-'!Y27/'-61-'!$B$25*100,1)</f>
        <v>4</v>
      </c>
      <c r="Z26" s="970">
        <f>ROUND('-60-'!Z27/'-61-'!$B$25*100,1)</f>
        <v>0</v>
      </c>
      <c r="AA26" s="612">
        <f>ROUND('-60-'!AA27/'-61-'!$B$25*100,1)</f>
        <v>0</v>
      </c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</row>
    <row r="27" spans="1:53" s="17" customFormat="1" ht="14.25" customHeight="1">
      <c r="A27" s="1726" t="s">
        <v>21</v>
      </c>
      <c r="B27" s="1693">
        <f>VLOOKUP(A27,'-59-'!$A$8:$C$20,3,FALSE)</f>
        <v>106</v>
      </c>
      <c r="C27" s="243">
        <f>ROUND('-60-'!C28/'-61-'!$B$27*100,1)</f>
        <v>1.9</v>
      </c>
      <c r="D27" s="607">
        <f>ROUND('-60-'!D28/'-61-'!$B$27*100,1)</f>
        <v>0</v>
      </c>
      <c r="E27" s="607">
        <f>ROUND('-60-'!E28/'-61-'!$B$27*100,1)</f>
        <v>0.9</v>
      </c>
      <c r="F27" s="607">
        <f>ROUND('-60-'!F28/'-61-'!$B$27*100,1)</f>
        <v>8.5</v>
      </c>
      <c r="G27" s="607">
        <f>ROUND('-60-'!G28/'-61-'!$B$27*100,1)</f>
        <v>1.9</v>
      </c>
      <c r="H27" s="607">
        <f>ROUND('-60-'!H28/'-61-'!$B$27*100,1)</f>
        <v>0</v>
      </c>
      <c r="I27" s="607">
        <f>ROUND('-60-'!I28/'-61-'!$B$27*100,1)</f>
        <v>2.8</v>
      </c>
      <c r="J27" s="607">
        <f>ROUND('-60-'!J28/'-61-'!$B$27*100,1)</f>
        <v>0</v>
      </c>
      <c r="K27" s="607">
        <f>ROUND('-60-'!K28/'-61-'!$B$27*100,1)</f>
        <v>0</v>
      </c>
      <c r="L27" s="607">
        <f>ROUND('-60-'!L28/'-61-'!$B$27*100,1)</f>
        <v>0</v>
      </c>
      <c r="M27" s="607">
        <f>ROUND('-60-'!M28/'-61-'!$B$27*100,1)</f>
        <v>0.9</v>
      </c>
      <c r="N27" s="607">
        <f>ROUND('-60-'!N28/'-61-'!$B$27*100,1)</f>
        <v>6.6</v>
      </c>
      <c r="O27" s="607">
        <f>ROUND('-60-'!O28/'-61-'!$B$27*100,1)</f>
        <v>0</v>
      </c>
      <c r="P27" s="607">
        <f>ROUND('-60-'!P28/'-61-'!$B$27*100,1)</f>
        <v>2.8</v>
      </c>
      <c r="Q27" s="607">
        <f>ROUND('-60-'!Q28/'-61-'!$B$27*100,1)</f>
        <v>6.6</v>
      </c>
      <c r="R27" s="607">
        <f>ROUND('-60-'!R28/'-61-'!$B$27*100,1)</f>
        <v>0.9</v>
      </c>
      <c r="S27" s="607">
        <f>ROUND('-60-'!S28/'-61-'!$B$27*100,1)</f>
        <v>0.9</v>
      </c>
      <c r="T27" s="607">
        <f>ROUND('-60-'!T28/'-61-'!$B$27*100,1)</f>
        <v>0</v>
      </c>
      <c r="U27" s="607">
        <f>ROUND('-60-'!U28/'-61-'!$B$27*100,1)</f>
        <v>1.9</v>
      </c>
      <c r="V27" s="607">
        <f>ROUND('-60-'!V28/'-61-'!$B$27*100,1)</f>
        <v>0</v>
      </c>
      <c r="W27" s="607">
        <f>ROUND('-60-'!W28/'-61-'!$B$27*100,1)</f>
        <v>0</v>
      </c>
      <c r="X27" s="607">
        <f>ROUND('-60-'!X28/'-61-'!$B$27*100,1)</f>
        <v>0</v>
      </c>
      <c r="Y27" s="1109">
        <f>ROUND('-60-'!Y28/'-61-'!$B$27*100,1)</f>
        <v>36.8</v>
      </c>
      <c r="Z27" s="962">
        <f>ROUND('-60-'!Z28/'-61-'!$B$27*100,1)</f>
        <v>14.2</v>
      </c>
      <c r="AA27" s="613">
        <f>ROUND('-60-'!AA28/'-61-'!$B$27*100,1)</f>
        <v>0</v>
      </c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</row>
    <row r="28" spans="1:53" s="17" customFormat="1" ht="14.25" customHeight="1">
      <c r="A28" s="1727"/>
      <c r="B28" s="1694"/>
      <c r="C28" s="602">
        <f>ROUND('-60-'!C29/'-61-'!$B$27*100,1)</f>
        <v>0</v>
      </c>
      <c r="D28" s="606">
        <f>ROUND('-60-'!D29/'-61-'!$B$27*100,1)</f>
        <v>0</v>
      </c>
      <c r="E28" s="606">
        <f>ROUND('-60-'!E29/'-61-'!$B$27*100,1)</f>
        <v>0</v>
      </c>
      <c r="F28" s="606">
        <f>ROUND('-60-'!F29/'-61-'!$B$27*100,1)</f>
        <v>0</v>
      </c>
      <c r="G28" s="606">
        <f>ROUND('-60-'!G29/'-61-'!$B$27*100,1)</f>
        <v>0</v>
      </c>
      <c r="H28" s="606">
        <f>ROUND('-60-'!H29/'-61-'!$B$27*100,1)</f>
        <v>0</v>
      </c>
      <c r="I28" s="606">
        <f>ROUND('-60-'!I29/'-61-'!$B$27*100,1)</f>
        <v>0</v>
      </c>
      <c r="J28" s="606">
        <f>ROUND('-60-'!J29/'-61-'!$B$27*100,1)</f>
        <v>0</v>
      </c>
      <c r="K28" s="606">
        <f>ROUND('-60-'!K29/'-61-'!$B$27*100,1)</f>
        <v>0</v>
      </c>
      <c r="L28" s="606">
        <f>ROUND('-60-'!L29/'-61-'!$B$27*100,1)</f>
        <v>0.9</v>
      </c>
      <c r="M28" s="606">
        <f>ROUND('-60-'!M29/'-61-'!$B$27*100,1)</f>
        <v>0</v>
      </c>
      <c r="N28" s="606">
        <f>ROUND('-60-'!N29/'-61-'!$B$27*100,1)</f>
        <v>0</v>
      </c>
      <c r="O28" s="606">
        <f>ROUND('-60-'!O29/'-61-'!$B$27*100,1)</f>
        <v>0</v>
      </c>
      <c r="P28" s="606">
        <f>ROUND('-60-'!P29/'-61-'!$B$27*100,1)</f>
        <v>0</v>
      </c>
      <c r="Q28" s="606">
        <f>ROUND('-60-'!Q29/'-61-'!$B$27*100,1)</f>
        <v>1.9</v>
      </c>
      <c r="R28" s="606">
        <f>ROUND('-60-'!R29/'-61-'!$B$27*100,1)</f>
        <v>0</v>
      </c>
      <c r="S28" s="606">
        <f>ROUND('-60-'!S29/'-61-'!$B$27*100,1)</f>
        <v>0</v>
      </c>
      <c r="T28" s="606">
        <f>ROUND('-60-'!T29/'-61-'!$B$27*100,1)</f>
        <v>0.9</v>
      </c>
      <c r="U28" s="606">
        <f>ROUND('-60-'!U29/'-61-'!$B$27*100,1)</f>
        <v>0</v>
      </c>
      <c r="V28" s="606">
        <f>ROUND('-60-'!V29/'-61-'!$B$27*100,1)</f>
        <v>0</v>
      </c>
      <c r="W28" s="606">
        <f>ROUND('-60-'!W29/'-61-'!$B$27*100,1)</f>
        <v>0</v>
      </c>
      <c r="X28" s="606">
        <f>ROUND('-60-'!X29/'-61-'!$B$27*100,1)</f>
        <v>0</v>
      </c>
      <c r="Y28" s="1113">
        <f>ROUND('-60-'!Y29/'-61-'!$B$27*100,1)</f>
        <v>3.8</v>
      </c>
      <c r="Z28" s="970">
        <f>ROUND('-60-'!Z29/'-61-'!$B$27*100,1)</f>
        <v>0</v>
      </c>
      <c r="AA28" s="612">
        <f>ROUND('-60-'!AA29/'-61-'!$B$27*100,1)</f>
        <v>0</v>
      </c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</row>
    <row r="29" spans="1:53" s="17" customFormat="1" ht="14.25" customHeight="1">
      <c r="A29" s="1726" t="s">
        <v>22</v>
      </c>
      <c r="B29" s="1693">
        <f>VLOOKUP(A29,'-59-'!$A$8:$C$20,3,FALSE)</f>
        <v>577</v>
      </c>
      <c r="C29" s="243">
        <f>ROUND('-60-'!C30/'-61-'!$B$29*100,1)</f>
        <v>1.2</v>
      </c>
      <c r="D29" s="607">
        <f>ROUND('-60-'!D30/'-61-'!$B$29*100,1)</f>
        <v>0.3</v>
      </c>
      <c r="E29" s="607">
        <f>ROUND('-60-'!E30/'-61-'!$B$29*100,1)</f>
        <v>0.5</v>
      </c>
      <c r="F29" s="607">
        <f>ROUND('-60-'!F30/'-61-'!$B$29*100,1)</f>
        <v>16.6</v>
      </c>
      <c r="G29" s="607">
        <f>ROUND('-60-'!G30/'-61-'!$B$29*100,1)</f>
        <v>0.2</v>
      </c>
      <c r="H29" s="607">
        <f>ROUND('-60-'!H30/'-61-'!$B$29*100,1)</f>
        <v>0.2</v>
      </c>
      <c r="I29" s="607">
        <f>ROUND('-60-'!I30/'-61-'!$B$29*100,1)</f>
        <v>0.7</v>
      </c>
      <c r="J29" s="607">
        <f>ROUND('-60-'!J30/'-61-'!$B$29*100,1)</f>
        <v>0.5</v>
      </c>
      <c r="K29" s="607">
        <f>ROUND('-60-'!K30/'-61-'!$B$29*100,1)</f>
        <v>0.2</v>
      </c>
      <c r="L29" s="607">
        <f>ROUND('-60-'!L30/'-61-'!$B$29*100,1)</f>
        <v>1.4</v>
      </c>
      <c r="M29" s="607">
        <f>ROUND('-60-'!M30/'-61-'!$B$29*100,1)</f>
        <v>1.2</v>
      </c>
      <c r="N29" s="607">
        <f>ROUND('-60-'!N30/'-61-'!$B$29*100,1)</f>
        <v>2.1</v>
      </c>
      <c r="O29" s="607">
        <f>ROUND('-60-'!O30/'-61-'!$B$29*100,1)</f>
        <v>0.3</v>
      </c>
      <c r="P29" s="607">
        <f>ROUND('-60-'!P30/'-61-'!$B$29*100,1)</f>
        <v>1.2</v>
      </c>
      <c r="Q29" s="607">
        <f>ROUND('-60-'!Q30/'-61-'!$B$29*100,1)</f>
        <v>5.5</v>
      </c>
      <c r="R29" s="607">
        <f>ROUND('-60-'!R30/'-61-'!$B$29*100,1)</f>
        <v>3.3</v>
      </c>
      <c r="S29" s="607">
        <f>ROUND('-60-'!S30/'-61-'!$B$29*100,1)</f>
        <v>1.9</v>
      </c>
      <c r="T29" s="607">
        <f>ROUND('-60-'!T30/'-61-'!$B$29*100,1)</f>
        <v>0.2</v>
      </c>
      <c r="U29" s="607">
        <f>ROUND('-60-'!U30/'-61-'!$B$29*100,1)</f>
        <v>0.5</v>
      </c>
      <c r="V29" s="607">
        <f>ROUND('-60-'!V30/'-61-'!$B$29*100,1)</f>
        <v>2.9</v>
      </c>
      <c r="W29" s="607">
        <f>ROUND('-60-'!W30/'-61-'!$B$29*100,1)</f>
        <v>0.5</v>
      </c>
      <c r="X29" s="607">
        <f>ROUND('-60-'!X30/'-61-'!$B$29*100,1)</f>
        <v>3.3</v>
      </c>
      <c r="Y29" s="1109">
        <f>ROUND('-60-'!Y30/'-61-'!$B$29*100,1)</f>
        <v>44.9</v>
      </c>
      <c r="Z29" s="962">
        <f>ROUND('-60-'!Z30/'-61-'!$B$29*100,1)</f>
        <v>0.5</v>
      </c>
      <c r="AA29" s="613">
        <f>ROUND('-60-'!AA30/'-61-'!$B$29*100,1)</f>
        <v>1.9</v>
      </c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</row>
    <row r="30" spans="1:53" s="17" customFormat="1" ht="14.25" customHeight="1">
      <c r="A30" s="1727"/>
      <c r="B30" s="1694"/>
      <c r="C30" s="602">
        <f>ROUND('-60-'!C31/'-61-'!$B$29*100,1)</f>
        <v>0</v>
      </c>
      <c r="D30" s="606">
        <f>ROUND('-60-'!D31/'-61-'!$B$29*100,1)</f>
        <v>0.2</v>
      </c>
      <c r="E30" s="606">
        <f>ROUND('-60-'!E31/'-61-'!$B$29*100,1)</f>
        <v>0</v>
      </c>
      <c r="F30" s="606">
        <f>ROUND('-60-'!F31/'-61-'!$B$29*100,1)</f>
        <v>0</v>
      </c>
      <c r="G30" s="606">
        <f>ROUND('-60-'!G31/'-61-'!$B$29*100,1)</f>
        <v>0</v>
      </c>
      <c r="H30" s="606">
        <f>ROUND('-60-'!H31/'-61-'!$B$29*100,1)</f>
        <v>0</v>
      </c>
      <c r="I30" s="606">
        <f>ROUND('-60-'!I31/'-61-'!$B$29*100,1)</f>
        <v>0.2</v>
      </c>
      <c r="J30" s="606">
        <f>ROUND('-60-'!J31/'-61-'!$B$29*100,1)</f>
        <v>0</v>
      </c>
      <c r="K30" s="606">
        <f>ROUND('-60-'!K31/'-61-'!$B$29*100,1)</f>
        <v>0</v>
      </c>
      <c r="L30" s="606">
        <f>ROUND('-60-'!L31/'-61-'!$B$29*100,1)</f>
        <v>0</v>
      </c>
      <c r="M30" s="606">
        <f>ROUND('-60-'!M31/'-61-'!$B$29*100,1)</f>
        <v>0.2</v>
      </c>
      <c r="N30" s="606">
        <f>ROUND('-60-'!N31/'-61-'!$B$29*100,1)</f>
        <v>0</v>
      </c>
      <c r="O30" s="606">
        <f>ROUND('-60-'!O31/'-61-'!$B$29*100,1)</f>
        <v>0</v>
      </c>
      <c r="P30" s="606">
        <f>ROUND('-60-'!P31/'-61-'!$B$29*100,1)</f>
        <v>0</v>
      </c>
      <c r="Q30" s="606">
        <f>ROUND('-60-'!Q31/'-61-'!$B$29*100,1)</f>
        <v>0.2</v>
      </c>
      <c r="R30" s="606">
        <f>ROUND('-60-'!R31/'-61-'!$B$29*100,1)</f>
        <v>0.2</v>
      </c>
      <c r="S30" s="606">
        <f>ROUND('-60-'!S31/'-61-'!$B$29*100,1)</f>
        <v>0</v>
      </c>
      <c r="T30" s="606">
        <f>ROUND('-60-'!T31/'-61-'!$B$29*100,1)</f>
        <v>0.7</v>
      </c>
      <c r="U30" s="606">
        <f>ROUND('-60-'!U31/'-61-'!$B$29*100,1)</f>
        <v>0.5</v>
      </c>
      <c r="V30" s="606">
        <f>ROUND('-60-'!V31/'-61-'!$B$29*100,1)</f>
        <v>0.5</v>
      </c>
      <c r="W30" s="606">
        <f>ROUND('-60-'!W31/'-61-'!$B$29*100,1)</f>
        <v>0.2</v>
      </c>
      <c r="X30" s="606">
        <f>ROUND('-60-'!X31/'-61-'!$B$29*100,1)</f>
        <v>0.5</v>
      </c>
      <c r="Y30" s="1113">
        <f>ROUND('-60-'!Y31/'-61-'!$B$29*100,1)</f>
        <v>3.3</v>
      </c>
      <c r="Z30" s="970">
        <f>ROUND('-60-'!Z31/'-61-'!$B$29*100,1)</f>
        <v>0</v>
      </c>
      <c r="AA30" s="612">
        <f>ROUND('-60-'!AA31/'-61-'!$B$29*100,1)</f>
        <v>0</v>
      </c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</row>
    <row r="31" spans="1:53" s="17" customFormat="1" ht="14.25" customHeight="1">
      <c r="A31" s="1726" t="s">
        <v>23</v>
      </c>
      <c r="B31" s="1693">
        <f>VLOOKUP(A31,'-59-'!$A$8:$C$20,3,FALSE)</f>
        <v>382</v>
      </c>
      <c r="C31" s="243">
        <f>ROUND('-60-'!C32/'-61-'!$B$31*100,1)</f>
        <v>1.8</v>
      </c>
      <c r="D31" s="607">
        <f>ROUND('-60-'!D32/'-61-'!$B$31*100,1)</f>
        <v>0</v>
      </c>
      <c r="E31" s="607">
        <f>ROUND('-60-'!E32/'-61-'!$B$31*100,1)</f>
        <v>0.3</v>
      </c>
      <c r="F31" s="607">
        <f>ROUND('-60-'!F32/'-61-'!$B$31*100,1)</f>
        <v>6.8</v>
      </c>
      <c r="G31" s="607">
        <f>ROUND('-60-'!G32/'-61-'!$B$31*100,1)</f>
        <v>0.3</v>
      </c>
      <c r="H31" s="607">
        <f>ROUND('-60-'!H32/'-61-'!$B$31*100,1)</f>
        <v>0</v>
      </c>
      <c r="I31" s="607">
        <f>ROUND('-60-'!I32/'-61-'!$B$31*100,1)</f>
        <v>1.3</v>
      </c>
      <c r="J31" s="607">
        <f>ROUND('-60-'!J32/'-61-'!$B$31*100,1)</f>
        <v>0</v>
      </c>
      <c r="K31" s="607">
        <f>ROUND('-60-'!K32/'-61-'!$B$31*100,1)</f>
        <v>0</v>
      </c>
      <c r="L31" s="607">
        <f>ROUND('-60-'!L32/'-61-'!$B$31*100,1)</f>
        <v>1.6</v>
      </c>
      <c r="M31" s="607">
        <f>ROUND('-60-'!M32/'-61-'!$B$31*100,1)</f>
        <v>0</v>
      </c>
      <c r="N31" s="607">
        <f>ROUND('-60-'!N32/'-61-'!$B$31*100,1)</f>
        <v>1.3</v>
      </c>
      <c r="O31" s="607">
        <f>ROUND('-60-'!O32/'-61-'!$B$31*100,1)</f>
        <v>0</v>
      </c>
      <c r="P31" s="607">
        <f>ROUND('-60-'!P32/'-61-'!$B$31*100,1)</f>
        <v>1.3</v>
      </c>
      <c r="Q31" s="607">
        <f>ROUND('-60-'!Q32/'-61-'!$B$31*100,1)</f>
        <v>5.2</v>
      </c>
      <c r="R31" s="607">
        <f>ROUND('-60-'!R32/'-61-'!$B$31*100,1)</f>
        <v>1</v>
      </c>
      <c r="S31" s="607">
        <f>ROUND('-60-'!S32/'-61-'!$B$31*100,1)</f>
        <v>0.3</v>
      </c>
      <c r="T31" s="607">
        <f>ROUND('-60-'!T32/'-61-'!$B$31*100,1)</f>
        <v>1.6</v>
      </c>
      <c r="U31" s="607">
        <f>ROUND('-60-'!U32/'-61-'!$B$31*100,1)</f>
        <v>0.3</v>
      </c>
      <c r="V31" s="607">
        <f>ROUND('-60-'!V32/'-61-'!$B$31*100,1)</f>
        <v>0.5</v>
      </c>
      <c r="W31" s="607">
        <f>ROUND('-60-'!W32/'-61-'!$B$31*100,1)</f>
        <v>0</v>
      </c>
      <c r="X31" s="607">
        <f>ROUND('-60-'!X32/'-61-'!$B$31*100,1)</f>
        <v>0.3</v>
      </c>
      <c r="Y31" s="1109">
        <f>ROUND('-60-'!Y32/'-61-'!$B$31*100,1)</f>
        <v>23.8</v>
      </c>
      <c r="Z31" s="962">
        <f>ROUND('-60-'!Z32/'-61-'!$B$31*100,1)</f>
        <v>1.6</v>
      </c>
      <c r="AA31" s="613">
        <f>ROUND('-60-'!AA32/'-61-'!$B$31*100,1)</f>
        <v>6.5</v>
      </c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</row>
    <row r="32" spans="1:53" s="17" customFormat="1" ht="14.25" customHeight="1" thickBot="1">
      <c r="A32" s="1728"/>
      <c r="B32" s="1701"/>
      <c r="C32" s="603">
        <f>ROUND('-60-'!C33/'-61-'!$B$31*100,1)</f>
        <v>0</v>
      </c>
      <c r="D32" s="608">
        <f>ROUND('-60-'!D33/'-61-'!$B$31*100,1)</f>
        <v>0</v>
      </c>
      <c r="E32" s="608">
        <f>ROUND('-60-'!E33/'-61-'!$B$31*100,1)</f>
        <v>0</v>
      </c>
      <c r="F32" s="608">
        <f>ROUND('-60-'!F33/'-61-'!$B$31*100,1)</f>
        <v>0</v>
      </c>
      <c r="G32" s="608">
        <f>ROUND('-60-'!G33/'-61-'!$B$31*100,1)</f>
        <v>0</v>
      </c>
      <c r="H32" s="608">
        <f>ROUND('-60-'!H33/'-61-'!$B$31*100,1)</f>
        <v>0</v>
      </c>
      <c r="I32" s="608">
        <f>ROUND('-60-'!I33/'-61-'!$B$31*100,1)</f>
        <v>0.5</v>
      </c>
      <c r="J32" s="608">
        <f>ROUND('-60-'!J33/'-61-'!$B$31*100,1)</f>
        <v>0</v>
      </c>
      <c r="K32" s="608">
        <f>ROUND('-60-'!K33/'-61-'!$B$31*100,1)</f>
        <v>0</v>
      </c>
      <c r="L32" s="608">
        <f>ROUND('-60-'!L33/'-61-'!$B$31*100,1)</f>
        <v>0.3</v>
      </c>
      <c r="M32" s="608">
        <f>ROUND('-60-'!M33/'-61-'!$B$31*100,1)</f>
        <v>0.3</v>
      </c>
      <c r="N32" s="608">
        <f>ROUND('-60-'!N33/'-61-'!$B$31*100,1)</f>
        <v>0</v>
      </c>
      <c r="O32" s="608">
        <f>ROUND('-60-'!O33/'-61-'!$B$31*100,1)</f>
        <v>0</v>
      </c>
      <c r="P32" s="608">
        <f>ROUND('-60-'!P33/'-61-'!$B$31*100,1)</f>
        <v>0.5</v>
      </c>
      <c r="Q32" s="608">
        <f>ROUND('-60-'!Q33/'-61-'!$B$31*100,1)</f>
        <v>1</v>
      </c>
      <c r="R32" s="608">
        <f>ROUND('-60-'!R33/'-61-'!$B$31*100,1)</f>
        <v>0</v>
      </c>
      <c r="S32" s="608">
        <f>ROUND('-60-'!S33/'-61-'!$B$31*100,1)</f>
        <v>0.3</v>
      </c>
      <c r="T32" s="608">
        <f>ROUND('-60-'!T33/'-61-'!$B$31*100,1)</f>
        <v>1</v>
      </c>
      <c r="U32" s="608">
        <f>ROUND('-60-'!U33/'-61-'!$B$31*100,1)</f>
        <v>0</v>
      </c>
      <c r="V32" s="608">
        <f>ROUND('-60-'!V33/'-61-'!$B$31*100,1)</f>
        <v>0</v>
      </c>
      <c r="W32" s="608">
        <f>ROUND('-60-'!W33/'-61-'!$B$31*100,1)</f>
        <v>0</v>
      </c>
      <c r="X32" s="608">
        <f>ROUND('-60-'!X33/'-61-'!$B$31*100,1)</f>
        <v>0</v>
      </c>
      <c r="Y32" s="1110">
        <f>ROUND('-60-'!Y33/'-61-'!$B$31*100,1)</f>
        <v>3.9</v>
      </c>
      <c r="Z32" s="963">
        <f>ROUND('-60-'!Z33/'-61-'!$B$31*100,1)</f>
        <v>0</v>
      </c>
      <c r="AA32" s="614">
        <f>ROUND('-60-'!AA33/'-61-'!$B$31*100,1)</f>
        <v>0</v>
      </c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</row>
    <row r="33" spans="1:53" s="17" customFormat="1" ht="14.25" customHeight="1">
      <c r="A33" s="1722" t="s">
        <v>11</v>
      </c>
      <c r="B33" s="1724">
        <f>SUM(B7:B32)</f>
        <v>8766</v>
      </c>
      <c r="C33" s="609">
        <f>ROUND('-60-'!C34/'-61-'!$B$33*100,1)</f>
        <v>1.8</v>
      </c>
      <c r="D33" s="609">
        <f>ROUND('-60-'!D34/'-61-'!$B$33*100,1)</f>
        <v>0.4</v>
      </c>
      <c r="E33" s="609">
        <f>ROUND('-60-'!E34/'-61-'!$B$33*100,1)</f>
        <v>0.4</v>
      </c>
      <c r="F33" s="609">
        <f>ROUND('-60-'!F34/'-61-'!$B$33*100,1)</f>
        <v>4.3</v>
      </c>
      <c r="G33" s="609">
        <f>ROUND('-60-'!G34/'-61-'!$B$33*100,1)</f>
        <v>0.2</v>
      </c>
      <c r="H33" s="609">
        <f>ROUND('-60-'!H34/'-61-'!$B$33*100,1)</f>
        <v>0</v>
      </c>
      <c r="I33" s="609">
        <f>ROUND('-60-'!I34/'-61-'!$B$33*100,1)</f>
        <v>0.6</v>
      </c>
      <c r="J33" s="609">
        <f>ROUND('-60-'!J34/'-61-'!$B$33*100,1)</f>
        <v>0.2</v>
      </c>
      <c r="K33" s="609">
        <f>ROUND('-60-'!K34/'-61-'!$B$33*100,1)</f>
        <v>0.2</v>
      </c>
      <c r="L33" s="609">
        <f>ROUND('-60-'!L34/'-61-'!$B$33*100,1)</f>
        <v>0.6</v>
      </c>
      <c r="M33" s="609">
        <f>ROUND('-60-'!M34/'-61-'!$B$33*100,1)</f>
        <v>1</v>
      </c>
      <c r="N33" s="609">
        <f>ROUND('-60-'!N34/'-61-'!$B$33*100,1)</f>
        <v>1.2</v>
      </c>
      <c r="O33" s="609">
        <f>ROUND('-60-'!O34/'-61-'!$B$33*100,1)</f>
        <v>0.2</v>
      </c>
      <c r="P33" s="609">
        <f>ROUND('-60-'!P34/'-61-'!$B$33*100,1)</f>
        <v>0.8</v>
      </c>
      <c r="Q33" s="609">
        <f>ROUND('-60-'!Q34/'-61-'!$B$33*100,1)</f>
        <v>4.1</v>
      </c>
      <c r="R33" s="609">
        <f>ROUND('-60-'!R34/'-61-'!$B$33*100,1)</f>
        <v>2.1</v>
      </c>
      <c r="S33" s="609">
        <f>ROUND('-60-'!S34/'-61-'!$B$33*100,1)</f>
        <v>0.9</v>
      </c>
      <c r="T33" s="609">
        <f>ROUND('-60-'!T34/'-61-'!$B$33*100,1)</f>
        <v>0.5</v>
      </c>
      <c r="U33" s="609">
        <f>ROUND('-60-'!U34/'-61-'!$B$33*100,1)</f>
        <v>0.3</v>
      </c>
      <c r="V33" s="609">
        <f>ROUND('-60-'!V34/'-61-'!$B$33*100,1)</f>
        <v>0.6</v>
      </c>
      <c r="W33" s="609">
        <f>ROUND('-60-'!W34/'-61-'!$B$33*100,1)</f>
        <v>0.8</v>
      </c>
      <c r="X33" s="609">
        <f>ROUND('-60-'!X34/'-61-'!$B$33*100,1)</f>
        <v>1.5</v>
      </c>
      <c r="Y33" s="1111">
        <f>ROUND('-60-'!Y34/'-61-'!$B$33*100,1)</f>
        <v>22.7</v>
      </c>
      <c r="Z33" s="964">
        <f>ROUND('-60-'!Z34/'-61-'!$B$33*100,1)</f>
        <v>1.4</v>
      </c>
      <c r="AA33" s="615">
        <f>ROUND('-60-'!AA34/'-61-'!$B$33*100,1)</f>
        <v>9.8</v>
      </c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</row>
    <row r="34" spans="1:53" s="17" customFormat="1" ht="14.25" customHeight="1" thickBot="1">
      <c r="A34" s="1723"/>
      <c r="B34" s="1725"/>
      <c r="C34" s="604">
        <f>ROUND('-60-'!C35/'-61-'!$B$33*100,1)</f>
        <v>0.1</v>
      </c>
      <c r="D34" s="610">
        <f>ROUND('-60-'!D35/'-61-'!$B$33*100,1)</f>
        <v>0</v>
      </c>
      <c r="E34" s="610">
        <f>ROUND('-60-'!E35/'-61-'!$B$33*100,1)</f>
        <v>0</v>
      </c>
      <c r="F34" s="610">
        <f>ROUND('-60-'!F35/'-61-'!$B$33*100,1)</f>
        <v>0.1</v>
      </c>
      <c r="G34" s="610">
        <f>ROUND('-60-'!G35/'-61-'!$B$33*100,1)</f>
        <v>0</v>
      </c>
      <c r="H34" s="610">
        <f>ROUND('-60-'!H35/'-61-'!$B$33*100,1)</f>
        <v>0</v>
      </c>
      <c r="I34" s="610">
        <f>ROUND('-60-'!I35/'-61-'!$B$33*100,1)</f>
        <v>0.3</v>
      </c>
      <c r="J34" s="610">
        <f>ROUND('-60-'!J35/'-61-'!$B$33*100,1)</f>
        <v>0.1</v>
      </c>
      <c r="K34" s="610">
        <f>ROUND('-60-'!K35/'-61-'!$B$33*100,1)</f>
        <v>0</v>
      </c>
      <c r="L34" s="610">
        <f>ROUND('-60-'!L35/'-61-'!$B$33*100,1)</f>
        <v>0.3</v>
      </c>
      <c r="M34" s="610">
        <f>ROUND('-60-'!M35/'-61-'!$B$33*100,1)</f>
        <v>0.1</v>
      </c>
      <c r="N34" s="610">
        <f>ROUND('-60-'!N35/'-61-'!$B$33*100,1)</f>
        <v>0</v>
      </c>
      <c r="O34" s="610">
        <f>ROUND('-60-'!O35/'-61-'!$B$33*100,1)</f>
        <v>0</v>
      </c>
      <c r="P34" s="610">
        <f>ROUND('-60-'!P35/'-61-'!$B$33*100,1)</f>
        <v>0.2</v>
      </c>
      <c r="Q34" s="610">
        <f>ROUND('-60-'!Q35/'-61-'!$B$33*100,1)</f>
        <v>0.9</v>
      </c>
      <c r="R34" s="610">
        <f>ROUND('-60-'!R35/'-61-'!$B$33*100,1)</f>
        <v>0.3</v>
      </c>
      <c r="S34" s="610">
        <f>ROUND('-60-'!S35/'-61-'!$B$33*100,1)</f>
        <v>0.2</v>
      </c>
      <c r="T34" s="610">
        <f>ROUND('-60-'!T35/'-61-'!$B$33*100,1)</f>
        <v>1.8</v>
      </c>
      <c r="U34" s="610">
        <f>ROUND('-60-'!U35/'-61-'!$B$33*100,1)</f>
        <v>0.3</v>
      </c>
      <c r="V34" s="610">
        <f>ROUND('-60-'!V35/'-61-'!$B$33*100,1)</f>
        <v>0</v>
      </c>
      <c r="W34" s="610">
        <f>ROUND('-60-'!W35/'-61-'!$B$33*100,1)</f>
        <v>0</v>
      </c>
      <c r="X34" s="610">
        <f>ROUND('-60-'!X35/'-61-'!$B$33*100,1)</f>
        <v>0.2</v>
      </c>
      <c r="Y34" s="1112">
        <f>ROUND('-60-'!Y35/'-61-'!$B$33*100,1)</f>
        <v>5.1</v>
      </c>
      <c r="Z34" s="965">
        <f>ROUND('-60-'!Z35/'-61-'!$B$33*100,1)</f>
        <v>0</v>
      </c>
      <c r="AA34" s="616">
        <f>ROUND('-60-'!AA35/'-61-'!$B$33*100,1)</f>
        <v>0</v>
      </c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</row>
    <row r="35" spans="1:27" s="17" customFormat="1" ht="13.5">
      <c r="A35" s="19"/>
      <c r="B35" s="18"/>
      <c r="C35" s="1685" t="s">
        <v>238</v>
      </c>
      <c r="D35" s="1685"/>
      <c r="E35" s="1685"/>
      <c r="F35" s="1685"/>
      <c r="G35" s="1685"/>
      <c r="H35" s="1685"/>
      <c r="I35" s="1685"/>
      <c r="J35" s="1685"/>
      <c r="K35" s="1685"/>
      <c r="L35" s="1685"/>
      <c r="M35" s="1685"/>
      <c r="N35" s="1685"/>
      <c r="O35" s="1685"/>
      <c r="P35" s="1685"/>
      <c r="Q35" s="1685"/>
      <c r="R35" s="1685"/>
      <c r="S35" s="1685"/>
      <c r="T35" s="1685"/>
      <c r="U35" s="1685"/>
      <c r="V35" s="1685"/>
      <c r="W35" s="1685"/>
      <c r="X35" s="1685"/>
      <c r="Y35" s="1685"/>
      <c r="Z35" s="1685"/>
      <c r="AA35" s="1685"/>
    </row>
    <row r="36" spans="1:27" s="17" customFormat="1" ht="13.5">
      <c r="A36" s="19"/>
      <c r="B36" s="18"/>
      <c r="C36" s="1686" t="s">
        <v>34</v>
      </c>
      <c r="D36" s="1686"/>
      <c r="E36" s="1686"/>
      <c r="F36" s="1686"/>
      <c r="G36" s="1686"/>
      <c r="H36" s="1686"/>
      <c r="I36" s="1686"/>
      <c r="J36" s="1686"/>
      <c r="K36" s="1686"/>
      <c r="L36" s="1686"/>
      <c r="M36" s="1686"/>
      <c r="N36" s="1686"/>
      <c r="O36" s="1686"/>
      <c r="P36" s="1686"/>
      <c r="Q36" s="1686"/>
      <c r="R36" s="1686"/>
      <c r="S36" s="1686"/>
      <c r="T36" s="1686"/>
      <c r="U36" s="1686"/>
      <c r="V36" s="1686"/>
      <c r="W36" s="1686"/>
      <c r="X36" s="1686"/>
      <c r="Y36" s="1686"/>
      <c r="Z36" s="1686"/>
      <c r="AA36" s="1686"/>
    </row>
    <row r="37" spans="1:27" s="17" customFormat="1" ht="13.5" customHeight="1">
      <c r="A37" s="19"/>
      <c r="B37" s="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</sheetData>
  <sheetProtection/>
  <protectedRanges>
    <protectedRange sqref="B7:B32" name="範囲2_1"/>
  </protectedRanges>
  <mergeCells count="38">
    <mergeCell ref="A7:A8"/>
    <mergeCell ref="B7:B8"/>
    <mergeCell ref="A1:O1"/>
    <mergeCell ref="A9:A10"/>
    <mergeCell ref="B9:B10"/>
    <mergeCell ref="A15:A16"/>
    <mergeCell ref="B15:B16"/>
    <mergeCell ref="A17:A18"/>
    <mergeCell ref="B17:B18"/>
    <mergeCell ref="A11:A12"/>
    <mergeCell ref="B11:B12"/>
    <mergeCell ref="A13:A14"/>
    <mergeCell ref="B13:B14"/>
    <mergeCell ref="A23:A24"/>
    <mergeCell ref="B23:B24"/>
    <mergeCell ref="A25:A26"/>
    <mergeCell ref="B25:B26"/>
    <mergeCell ref="A19:A20"/>
    <mergeCell ref="B19:B20"/>
    <mergeCell ref="A21:A22"/>
    <mergeCell ref="B21:B22"/>
    <mergeCell ref="A33:A34"/>
    <mergeCell ref="B33:B34"/>
    <mergeCell ref="C35:AA35"/>
    <mergeCell ref="C36:AA36"/>
    <mergeCell ref="A27:A28"/>
    <mergeCell ref="B27:B28"/>
    <mergeCell ref="A31:A32"/>
    <mergeCell ref="B31:B32"/>
    <mergeCell ref="A29:A30"/>
    <mergeCell ref="B29:B30"/>
    <mergeCell ref="Y2:AA2"/>
    <mergeCell ref="A3:A6"/>
    <mergeCell ref="B3:B6"/>
    <mergeCell ref="C3:AA4"/>
    <mergeCell ref="C5:Y5"/>
    <mergeCell ref="A2:B2"/>
    <mergeCell ref="Z5:AA5"/>
  </mergeCells>
  <printOptions horizontalCentered="1"/>
  <pageMargins left="0.5905511811023623" right="0.5905511811023623" top="0.5905511811023623" bottom="0.5905511811023623" header="0.3937007874015748" footer="0.3937007874015748"/>
  <pageSetup fitToHeight="2" horizontalDpi="600" verticalDpi="600" orientation="landscape" paperSize="9" scale="98" r:id="rId1"/>
  <headerFooter alignWithMargins="0">
    <oddFooter>&amp;C&amp;"ＭＳ Ｐ明朝,標準"&amp;10&amp;A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Q201"/>
  <sheetViews>
    <sheetView view="pageBreakPreview" zoomScale="145" zoomScaleSheetLayoutView="145" zoomScalePageLayoutView="0" workbookViewId="0" topLeftCell="A1">
      <pane xSplit="2" ySplit="5" topLeftCell="C6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38" sqref="L38"/>
    </sheetView>
  </sheetViews>
  <sheetFormatPr defaultColWidth="9.00390625" defaultRowHeight="13.5"/>
  <cols>
    <col min="1" max="1" width="2.625" style="54" bestFit="1" customWidth="1"/>
    <col min="2" max="2" width="12.50390625" style="294" bestFit="1" customWidth="1"/>
    <col min="3" max="4" width="5.75390625" style="487" bestFit="1" customWidth="1"/>
    <col min="5" max="5" width="5.50390625" style="2" bestFit="1" customWidth="1"/>
    <col min="6" max="6" width="5.75390625" style="2" bestFit="1" customWidth="1"/>
    <col min="7" max="7" width="4.125" style="2" bestFit="1" customWidth="1"/>
    <col min="8" max="8" width="5.75390625" style="2" bestFit="1" customWidth="1"/>
    <col min="9" max="11" width="4.625" style="2" bestFit="1" customWidth="1"/>
    <col min="12" max="12" width="6.25390625" style="2" bestFit="1" customWidth="1"/>
    <col min="13" max="14" width="4.625" style="2" bestFit="1" customWidth="1"/>
    <col min="15" max="15" width="5.875" style="2" customWidth="1"/>
    <col min="16" max="16" width="5.00390625" style="2" bestFit="1" customWidth="1"/>
    <col min="17" max="17" width="4.625" style="2" customWidth="1"/>
    <col min="18" max="16384" width="9.00390625" style="2" customWidth="1"/>
  </cols>
  <sheetData>
    <row r="1" spans="1:17" s="54" customFormat="1" ht="15" thickBot="1">
      <c r="A1" s="1572" t="s">
        <v>71</v>
      </c>
      <c r="B1" s="1572"/>
      <c r="C1" s="1572"/>
      <c r="D1" s="1572"/>
      <c r="E1" s="1572"/>
      <c r="F1" s="1572"/>
      <c r="G1" s="496"/>
      <c r="M1" s="1742" t="s">
        <v>395</v>
      </c>
      <c r="N1" s="1742"/>
      <c r="O1" s="1742"/>
      <c r="P1" s="1742"/>
      <c r="Q1" s="1742"/>
    </row>
    <row r="2" spans="1:17" s="499" customFormat="1" ht="11.25">
      <c r="A2" s="1766" t="s">
        <v>291</v>
      </c>
      <c r="B2" s="1768" t="s">
        <v>73</v>
      </c>
      <c r="C2" s="1745" t="s">
        <v>25</v>
      </c>
      <c r="D2" s="1756" t="s">
        <v>74</v>
      </c>
      <c r="E2" s="1757"/>
      <c r="F2" s="1750" t="s">
        <v>75</v>
      </c>
      <c r="G2" s="1750"/>
      <c r="H2" s="1750"/>
      <c r="I2" s="1751"/>
      <c r="J2" s="1748" t="s">
        <v>76</v>
      </c>
      <c r="K2" s="1748"/>
      <c r="L2" s="1748"/>
      <c r="M2" s="1748"/>
      <c r="N2" s="1748"/>
      <c r="O2" s="1749"/>
      <c r="P2" s="1743" t="s">
        <v>248</v>
      </c>
      <c r="Q2" s="1744"/>
    </row>
    <row r="3" spans="1:17" s="294" customFormat="1" ht="11.25">
      <c r="A3" s="1767"/>
      <c r="B3" s="1769"/>
      <c r="C3" s="1746"/>
      <c r="D3" s="1758" t="s">
        <v>77</v>
      </c>
      <c r="E3" s="1731" t="s">
        <v>78</v>
      </c>
      <c r="F3" s="1754" t="s">
        <v>79</v>
      </c>
      <c r="G3" s="1754"/>
      <c r="H3" s="1733" t="s">
        <v>80</v>
      </c>
      <c r="I3" s="1734"/>
      <c r="J3" s="1752" t="s">
        <v>81</v>
      </c>
      <c r="K3" s="1760" t="s">
        <v>220</v>
      </c>
      <c r="L3" s="1760" t="s">
        <v>82</v>
      </c>
      <c r="M3" s="1760" t="s">
        <v>83</v>
      </c>
      <c r="N3" s="1760" t="s">
        <v>84</v>
      </c>
      <c r="O3" s="1731" t="s">
        <v>85</v>
      </c>
      <c r="P3" s="1762" t="s">
        <v>82</v>
      </c>
      <c r="Q3" s="1764" t="s">
        <v>247</v>
      </c>
    </row>
    <row r="4" spans="1:17" s="294" customFormat="1" ht="21.75" thickBot="1">
      <c r="A4" s="1767"/>
      <c r="B4" s="1769"/>
      <c r="C4" s="1747"/>
      <c r="D4" s="1759"/>
      <c r="E4" s="1755"/>
      <c r="F4" s="429" t="s">
        <v>86</v>
      </c>
      <c r="G4" s="497" t="s">
        <v>87</v>
      </c>
      <c r="H4" s="430" t="s">
        <v>88</v>
      </c>
      <c r="I4" s="498" t="s">
        <v>87</v>
      </c>
      <c r="J4" s="1753"/>
      <c r="K4" s="1761"/>
      <c r="L4" s="1761"/>
      <c r="M4" s="1761"/>
      <c r="N4" s="1761"/>
      <c r="O4" s="1732"/>
      <c r="P4" s="1763"/>
      <c r="Q4" s="1765"/>
    </row>
    <row r="5" spans="1:17" s="58" customFormat="1" ht="10.5">
      <c r="A5" s="488"/>
      <c r="B5" s="489"/>
      <c r="C5" s="490" t="s">
        <v>47</v>
      </c>
      <c r="D5" s="491" t="s">
        <v>47</v>
      </c>
      <c r="E5" s="492" t="s">
        <v>48</v>
      </c>
      <c r="F5" s="493" t="s">
        <v>47</v>
      </c>
      <c r="G5" s="494" t="s">
        <v>343</v>
      </c>
      <c r="H5" s="494" t="s">
        <v>47</v>
      </c>
      <c r="I5" s="492" t="s">
        <v>343</v>
      </c>
      <c r="J5" s="493" t="s">
        <v>47</v>
      </c>
      <c r="K5" s="494" t="s">
        <v>47</v>
      </c>
      <c r="L5" s="494" t="s">
        <v>47</v>
      </c>
      <c r="M5" s="494" t="s">
        <v>47</v>
      </c>
      <c r="N5" s="494" t="s">
        <v>47</v>
      </c>
      <c r="O5" s="492" t="s">
        <v>47</v>
      </c>
      <c r="P5" s="493" t="s">
        <v>343</v>
      </c>
      <c r="Q5" s="495" t="s">
        <v>343</v>
      </c>
    </row>
    <row r="6" spans="1:17" s="54" customFormat="1" ht="13.5" customHeight="1">
      <c r="A6" s="1739" t="s">
        <v>159</v>
      </c>
      <c r="B6" s="195" t="s">
        <v>49</v>
      </c>
      <c r="C6" s="199">
        <v>355</v>
      </c>
      <c r="D6" s="217">
        <v>353</v>
      </c>
      <c r="E6" s="457">
        <f>D6/C6*100</f>
        <v>99.43661971830986</v>
      </c>
      <c r="F6" s="432">
        <v>15</v>
      </c>
      <c r="G6" s="462">
        <f>F6/D6*100</f>
        <v>4.2492917847025495</v>
      </c>
      <c r="H6" s="432">
        <v>12</v>
      </c>
      <c r="I6" s="468">
        <f aca="true" t="shared" si="0" ref="I6:I37">H6/D6*100</f>
        <v>3.39943342776204</v>
      </c>
      <c r="J6" s="432">
        <v>25</v>
      </c>
      <c r="K6" s="432">
        <v>12</v>
      </c>
      <c r="L6" s="432">
        <v>115</v>
      </c>
      <c r="M6" s="432">
        <v>4</v>
      </c>
      <c r="N6" s="432">
        <v>12</v>
      </c>
      <c r="O6" s="433">
        <v>168</v>
      </c>
      <c r="P6" s="473">
        <f>L6/D6*100</f>
        <v>32.577903682719544</v>
      </c>
      <c r="Q6" s="481">
        <f>(M6+N6)/D6*100</f>
        <v>4.53257790368272</v>
      </c>
    </row>
    <row r="7" spans="1:17" s="54" customFormat="1" ht="13.5" customHeight="1" thickBot="1">
      <c r="A7" s="1740"/>
      <c r="B7" s="232" t="s">
        <v>50</v>
      </c>
      <c r="C7" s="505">
        <f>SUM(C6)</f>
        <v>355</v>
      </c>
      <c r="D7" s="227">
        <f aca="true" t="shared" si="1" ref="D7:O7">SUM(D6)</f>
        <v>353</v>
      </c>
      <c r="E7" s="458">
        <f aca="true" t="shared" si="2" ref="E7:E61">D7/C7*100</f>
        <v>99.43661971830986</v>
      </c>
      <c r="F7" s="442">
        <f t="shared" si="1"/>
        <v>15</v>
      </c>
      <c r="G7" s="463">
        <f aca="true" t="shared" si="3" ref="G7:G37">F7/D7*100</f>
        <v>4.2492917847025495</v>
      </c>
      <c r="H7" s="444">
        <f t="shared" si="1"/>
        <v>12</v>
      </c>
      <c r="I7" s="469">
        <f t="shared" si="0"/>
        <v>3.39943342776204</v>
      </c>
      <c r="J7" s="442">
        <f t="shared" si="1"/>
        <v>25</v>
      </c>
      <c r="K7" s="444">
        <f t="shared" si="1"/>
        <v>12</v>
      </c>
      <c r="L7" s="444">
        <f t="shared" si="1"/>
        <v>115</v>
      </c>
      <c r="M7" s="444">
        <f t="shared" si="1"/>
        <v>4</v>
      </c>
      <c r="N7" s="444">
        <f t="shared" si="1"/>
        <v>12</v>
      </c>
      <c r="O7" s="445">
        <f t="shared" si="1"/>
        <v>168</v>
      </c>
      <c r="P7" s="474">
        <f aca="true" t="shared" si="4" ref="P7:P61">L7/D7*100</f>
        <v>32.577903682719544</v>
      </c>
      <c r="Q7" s="482">
        <f aca="true" t="shared" si="5" ref="Q7:Q61">(M7+N7)/D7*100</f>
        <v>4.53257790368272</v>
      </c>
    </row>
    <row r="8" spans="1:17" s="54" customFormat="1" ht="13.5" customHeight="1">
      <c r="A8" s="1741" t="s">
        <v>89</v>
      </c>
      <c r="B8" s="228" t="s">
        <v>51</v>
      </c>
      <c r="C8" s="229">
        <v>140</v>
      </c>
      <c r="D8" s="226">
        <v>139</v>
      </c>
      <c r="E8" s="459">
        <f t="shared" si="2"/>
        <v>99.28571428571429</v>
      </c>
      <c r="F8" s="435">
        <v>11</v>
      </c>
      <c r="G8" s="464">
        <f t="shared" si="3"/>
        <v>7.913669064748201</v>
      </c>
      <c r="H8" s="235">
        <v>5</v>
      </c>
      <c r="I8" s="470">
        <f t="shared" si="0"/>
        <v>3.597122302158273</v>
      </c>
      <c r="J8" s="234">
        <v>0</v>
      </c>
      <c r="K8" s="235">
        <v>7</v>
      </c>
      <c r="L8" s="230">
        <v>16</v>
      </c>
      <c r="M8" s="231">
        <v>0</v>
      </c>
      <c r="N8" s="230">
        <v>0</v>
      </c>
      <c r="O8" s="436">
        <v>23</v>
      </c>
      <c r="P8" s="473">
        <f t="shared" si="4"/>
        <v>11.510791366906476</v>
      </c>
      <c r="Q8" s="481">
        <f t="shared" si="5"/>
        <v>0</v>
      </c>
    </row>
    <row r="9" spans="1:17" s="54" customFormat="1" ht="13.5" customHeight="1">
      <c r="A9" s="1737"/>
      <c r="B9" s="196" t="s">
        <v>402</v>
      </c>
      <c r="C9" s="502">
        <v>243</v>
      </c>
      <c r="D9" s="503">
        <v>241</v>
      </c>
      <c r="E9" s="457">
        <f>D9/C9*100</f>
        <v>99.1769547325103</v>
      </c>
      <c r="F9" s="437">
        <v>9</v>
      </c>
      <c r="G9" s="465">
        <f t="shared" si="3"/>
        <v>3.7344398340248963</v>
      </c>
      <c r="H9" s="438">
        <v>12</v>
      </c>
      <c r="I9" s="468">
        <f t="shared" si="0"/>
        <v>4.979253112033195</v>
      </c>
      <c r="J9" s="437">
        <v>0</v>
      </c>
      <c r="K9" s="438">
        <v>10</v>
      </c>
      <c r="L9" s="438">
        <v>24</v>
      </c>
      <c r="M9" s="438">
        <v>3</v>
      </c>
      <c r="N9" s="438">
        <v>22</v>
      </c>
      <c r="O9" s="433">
        <v>59</v>
      </c>
      <c r="P9" s="473">
        <f t="shared" si="4"/>
        <v>9.95850622406639</v>
      </c>
      <c r="Q9" s="481">
        <f t="shared" si="5"/>
        <v>10.37344398340249</v>
      </c>
    </row>
    <row r="10" spans="1:17" s="54" customFormat="1" ht="13.5" customHeight="1">
      <c r="A10" s="1737"/>
      <c r="B10" s="197" t="s">
        <v>403</v>
      </c>
      <c r="C10" s="199">
        <v>226</v>
      </c>
      <c r="D10" s="217">
        <v>218</v>
      </c>
      <c r="E10" s="457">
        <f>D10/C10*100</f>
        <v>96.46017699115043</v>
      </c>
      <c r="F10" s="432">
        <v>7</v>
      </c>
      <c r="G10" s="465">
        <f t="shared" si="3"/>
        <v>3.211009174311927</v>
      </c>
      <c r="H10" s="47">
        <v>8</v>
      </c>
      <c r="I10" s="468">
        <f t="shared" si="0"/>
        <v>3.669724770642202</v>
      </c>
      <c r="J10" s="432">
        <v>1</v>
      </c>
      <c r="K10" s="47">
        <v>0</v>
      </c>
      <c r="L10" s="47">
        <v>47</v>
      </c>
      <c r="M10" s="47">
        <v>4</v>
      </c>
      <c r="N10" s="47">
        <v>1</v>
      </c>
      <c r="O10" s="433">
        <v>53</v>
      </c>
      <c r="P10" s="473">
        <f t="shared" si="4"/>
        <v>21.55963302752294</v>
      </c>
      <c r="Q10" s="481">
        <f t="shared" si="5"/>
        <v>2.293577981651376</v>
      </c>
    </row>
    <row r="11" spans="1:17" s="54" customFormat="1" ht="13.5" customHeight="1" thickBot="1">
      <c r="A11" s="1738"/>
      <c r="B11" s="232" t="s">
        <v>50</v>
      </c>
      <c r="C11" s="505">
        <f>SUM(C8:C10)</f>
        <v>609</v>
      </c>
      <c r="D11" s="227">
        <f>SUM(D8:D10)</f>
        <v>598</v>
      </c>
      <c r="E11" s="458">
        <f t="shared" si="2"/>
        <v>98.19376026272579</v>
      </c>
      <c r="F11" s="447">
        <f>SUM(F8:F10)</f>
        <v>27</v>
      </c>
      <c r="G11" s="463">
        <f t="shared" si="3"/>
        <v>4.51505016722408</v>
      </c>
      <c r="H11" s="449">
        <f>SUM(H8:H10)</f>
        <v>25</v>
      </c>
      <c r="I11" s="469">
        <f t="shared" si="0"/>
        <v>4.1806020066889635</v>
      </c>
      <c r="J11" s="447">
        <f aca="true" t="shared" si="6" ref="J11:O11">SUM(J8:J10)</f>
        <v>1</v>
      </c>
      <c r="K11" s="449">
        <f t="shared" si="6"/>
        <v>17</v>
      </c>
      <c r="L11" s="449">
        <f t="shared" si="6"/>
        <v>87</v>
      </c>
      <c r="M11" s="449">
        <f t="shared" si="6"/>
        <v>7</v>
      </c>
      <c r="N11" s="449">
        <f t="shared" si="6"/>
        <v>23</v>
      </c>
      <c r="O11" s="1314">
        <f t="shared" si="6"/>
        <v>135</v>
      </c>
      <c r="P11" s="474">
        <f t="shared" si="4"/>
        <v>14.54849498327759</v>
      </c>
      <c r="Q11" s="482">
        <f t="shared" si="5"/>
        <v>5.016722408026756</v>
      </c>
    </row>
    <row r="12" spans="1:17" s="54" customFormat="1" ht="13.5" customHeight="1">
      <c r="A12" s="1737" t="s">
        <v>91</v>
      </c>
      <c r="B12" s="195" t="s">
        <v>404</v>
      </c>
      <c r="C12" s="199">
        <v>356</v>
      </c>
      <c r="D12" s="217">
        <v>343</v>
      </c>
      <c r="E12" s="457">
        <f t="shared" si="2"/>
        <v>96.34831460674157</v>
      </c>
      <c r="F12" s="432">
        <v>10</v>
      </c>
      <c r="G12" s="465">
        <f t="shared" si="3"/>
        <v>2.9154518950437316</v>
      </c>
      <c r="H12" s="47">
        <v>4</v>
      </c>
      <c r="I12" s="468">
        <f t="shared" si="0"/>
        <v>1.1661807580174928</v>
      </c>
      <c r="J12" s="432">
        <v>31</v>
      </c>
      <c r="K12" s="47">
        <v>17</v>
      </c>
      <c r="L12" s="47">
        <v>195</v>
      </c>
      <c r="M12" s="47">
        <v>10</v>
      </c>
      <c r="N12" s="47">
        <v>4</v>
      </c>
      <c r="O12" s="433">
        <v>257</v>
      </c>
      <c r="P12" s="473">
        <f t="shared" si="4"/>
        <v>56.85131195335277</v>
      </c>
      <c r="Q12" s="481">
        <f t="shared" si="5"/>
        <v>4.081632653061225</v>
      </c>
    </row>
    <row r="13" spans="1:17" s="54" customFormat="1" ht="13.5" customHeight="1">
      <c r="A13" s="1737"/>
      <c r="B13" s="539" t="s">
        <v>405</v>
      </c>
      <c r="C13" s="504">
        <v>242</v>
      </c>
      <c r="D13" s="218">
        <v>234</v>
      </c>
      <c r="E13" s="457">
        <f t="shared" si="2"/>
        <v>96.69421487603306</v>
      </c>
      <c r="F13" s="439">
        <v>12</v>
      </c>
      <c r="G13" s="465">
        <f t="shared" si="3"/>
        <v>5.128205128205128</v>
      </c>
      <c r="H13" s="440">
        <v>17</v>
      </c>
      <c r="I13" s="468">
        <f t="shared" si="0"/>
        <v>7.264957264957266</v>
      </c>
      <c r="J13" s="439">
        <v>0</v>
      </c>
      <c r="K13" s="440">
        <v>17</v>
      </c>
      <c r="L13" s="440">
        <v>35</v>
      </c>
      <c r="M13" s="440">
        <v>2</v>
      </c>
      <c r="N13" s="440">
        <v>0</v>
      </c>
      <c r="O13" s="433">
        <v>54</v>
      </c>
      <c r="P13" s="473">
        <f t="shared" si="4"/>
        <v>14.957264957264957</v>
      </c>
      <c r="Q13" s="481">
        <f t="shared" si="5"/>
        <v>0.8547008547008548</v>
      </c>
    </row>
    <row r="14" spans="1:17" s="54" customFormat="1" ht="13.5" customHeight="1">
      <c r="A14" s="1737"/>
      <c r="B14" s="196" t="s">
        <v>406</v>
      </c>
      <c r="C14" s="504">
        <v>2</v>
      </c>
      <c r="D14" s="218">
        <v>2</v>
      </c>
      <c r="E14" s="457">
        <f t="shared" si="2"/>
        <v>100</v>
      </c>
      <c r="F14" s="439">
        <v>0</v>
      </c>
      <c r="G14" s="465">
        <f t="shared" si="3"/>
        <v>0</v>
      </c>
      <c r="H14" s="440">
        <v>0</v>
      </c>
      <c r="I14" s="468">
        <f t="shared" si="0"/>
        <v>0</v>
      </c>
      <c r="J14" s="439">
        <v>0</v>
      </c>
      <c r="K14" s="440">
        <v>0</v>
      </c>
      <c r="L14" s="440">
        <v>0</v>
      </c>
      <c r="M14" s="440">
        <v>0</v>
      </c>
      <c r="N14" s="440">
        <v>0</v>
      </c>
      <c r="O14" s="433">
        <v>0</v>
      </c>
      <c r="P14" s="473">
        <f>L14/D14*100</f>
        <v>0</v>
      </c>
      <c r="Q14" s="481">
        <f>(M14+N14)/D14*100</f>
        <v>0</v>
      </c>
    </row>
    <row r="15" spans="1:17" s="54" customFormat="1" ht="13.5" customHeight="1">
      <c r="A15" s="1737"/>
      <c r="B15" s="196" t="s">
        <v>407</v>
      </c>
      <c r="C15" s="504">
        <v>2</v>
      </c>
      <c r="D15" s="218">
        <v>2</v>
      </c>
      <c r="E15" s="457">
        <f t="shared" si="2"/>
        <v>100</v>
      </c>
      <c r="F15" s="439">
        <v>0</v>
      </c>
      <c r="G15" s="465">
        <f t="shared" si="3"/>
        <v>0</v>
      </c>
      <c r="H15" s="440">
        <v>0</v>
      </c>
      <c r="I15" s="468">
        <f t="shared" si="0"/>
        <v>0</v>
      </c>
      <c r="J15" s="439">
        <v>0</v>
      </c>
      <c r="K15" s="440">
        <v>0</v>
      </c>
      <c r="L15" s="440">
        <v>0</v>
      </c>
      <c r="M15" s="440">
        <v>0</v>
      </c>
      <c r="N15" s="440">
        <v>0</v>
      </c>
      <c r="O15" s="433">
        <v>0</v>
      </c>
      <c r="P15" s="473">
        <f>L15/D15*100</f>
        <v>0</v>
      </c>
      <c r="Q15" s="481">
        <f>(M15+N15)/D15*100</f>
        <v>0</v>
      </c>
    </row>
    <row r="16" spans="1:17" s="54" customFormat="1" ht="13.5" customHeight="1" thickBot="1">
      <c r="A16" s="1738"/>
      <c r="B16" s="232" t="s">
        <v>50</v>
      </c>
      <c r="C16" s="505">
        <f>SUM(C12:C15)</f>
        <v>602</v>
      </c>
      <c r="D16" s="227">
        <f>SUM(D12:D15)</f>
        <v>581</v>
      </c>
      <c r="E16" s="458">
        <f t="shared" si="2"/>
        <v>96.51162790697676</v>
      </c>
      <c r="F16" s="447">
        <f>SUM(F12:F15)</f>
        <v>22</v>
      </c>
      <c r="G16" s="463">
        <f t="shared" si="3"/>
        <v>3.7865748709122204</v>
      </c>
      <c r="H16" s="449">
        <f>SUM(H12:H15)</f>
        <v>21</v>
      </c>
      <c r="I16" s="469">
        <f t="shared" si="0"/>
        <v>3.614457831325301</v>
      </c>
      <c r="J16" s="447">
        <f aca="true" t="shared" si="7" ref="J16:O16">SUM(J12:J15)</f>
        <v>31</v>
      </c>
      <c r="K16" s="449">
        <f t="shared" si="7"/>
        <v>34</v>
      </c>
      <c r="L16" s="449">
        <f t="shared" si="7"/>
        <v>230</v>
      </c>
      <c r="M16" s="449">
        <f t="shared" si="7"/>
        <v>12</v>
      </c>
      <c r="N16" s="449">
        <f t="shared" si="7"/>
        <v>4</v>
      </c>
      <c r="O16" s="1314">
        <f t="shared" si="7"/>
        <v>311</v>
      </c>
      <c r="P16" s="475">
        <f t="shared" si="4"/>
        <v>39.586919104991395</v>
      </c>
      <c r="Q16" s="482">
        <f t="shared" si="5"/>
        <v>2.753872633390706</v>
      </c>
    </row>
    <row r="17" spans="1:17" s="54" customFormat="1" ht="13.5" customHeight="1">
      <c r="A17" s="1739" t="s">
        <v>94</v>
      </c>
      <c r="B17" s="195" t="s">
        <v>408</v>
      </c>
      <c r="C17" s="199">
        <v>927</v>
      </c>
      <c r="D17" s="217">
        <v>921</v>
      </c>
      <c r="E17" s="536">
        <f>D17/C17*100</f>
        <v>99.35275080906149</v>
      </c>
      <c r="F17" s="198">
        <v>36</v>
      </c>
      <c r="G17" s="537">
        <f t="shared" si="3"/>
        <v>3.908794788273615</v>
      </c>
      <c r="H17" s="45">
        <v>11</v>
      </c>
      <c r="I17" s="538">
        <f t="shared" si="0"/>
        <v>1.1943539630836049</v>
      </c>
      <c r="J17" s="217">
        <v>1</v>
      </c>
      <c r="K17" s="44">
        <v>15</v>
      </c>
      <c r="L17" s="44">
        <v>58</v>
      </c>
      <c r="M17" s="44">
        <v>27</v>
      </c>
      <c r="N17" s="44">
        <v>0</v>
      </c>
      <c r="O17" s="199">
        <v>101</v>
      </c>
      <c r="P17" s="544">
        <f t="shared" si="4"/>
        <v>6.297502714440825</v>
      </c>
      <c r="Q17" s="545">
        <f t="shared" si="5"/>
        <v>2.9315960912052117</v>
      </c>
    </row>
    <row r="18" spans="1:17" s="54" customFormat="1" ht="13.5" customHeight="1">
      <c r="A18" s="1739"/>
      <c r="B18" s="196" t="s">
        <v>409</v>
      </c>
      <c r="C18" s="504">
        <v>160</v>
      </c>
      <c r="D18" s="217">
        <v>152</v>
      </c>
      <c r="E18" s="536">
        <f>D18/C18*100</f>
        <v>95</v>
      </c>
      <c r="F18" s="198">
        <v>6</v>
      </c>
      <c r="G18" s="537">
        <f t="shared" si="3"/>
        <v>3.9473684210526314</v>
      </c>
      <c r="H18" s="45">
        <v>5</v>
      </c>
      <c r="I18" s="538">
        <f t="shared" si="0"/>
        <v>3.289473684210526</v>
      </c>
      <c r="J18" s="217">
        <v>8</v>
      </c>
      <c r="K18" s="44">
        <v>6</v>
      </c>
      <c r="L18" s="44">
        <v>70</v>
      </c>
      <c r="M18" s="44">
        <v>14</v>
      </c>
      <c r="N18" s="44">
        <v>0</v>
      </c>
      <c r="O18" s="199">
        <v>98</v>
      </c>
      <c r="P18" s="546">
        <f t="shared" si="4"/>
        <v>46.05263157894737</v>
      </c>
      <c r="Q18" s="543">
        <f t="shared" si="5"/>
        <v>9.210526315789473</v>
      </c>
    </row>
    <row r="19" spans="1:17" s="54" customFormat="1" ht="13.5" customHeight="1" thickBot="1">
      <c r="A19" s="1740"/>
      <c r="B19" s="232" t="s">
        <v>50</v>
      </c>
      <c r="C19" s="505">
        <f>SUM(C17:C18)</f>
        <v>1087</v>
      </c>
      <c r="D19" s="227">
        <f>SUM(D17:D18)</f>
        <v>1073</v>
      </c>
      <c r="E19" s="458">
        <f t="shared" si="2"/>
        <v>98.71205151793929</v>
      </c>
      <c r="F19" s="447">
        <f>SUM(F17:F18)</f>
        <v>42</v>
      </c>
      <c r="G19" s="463">
        <f t="shared" si="3"/>
        <v>3.91425908667288</v>
      </c>
      <c r="H19" s="449">
        <f>SUM(H17:H18)</f>
        <v>16</v>
      </c>
      <c r="I19" s="469">
        <f t="shared" si="0"/>
        <v>1.4911463187325256</v>
      </c>
      <c r="J19" s="447">
        <f aca="true" t="shared" si="8" ref="J19:O19">SUM(J17:J18)</f>
        <v>9</v>
      </c>
      <c r="K19" s="449">
        <f t="shared" si="8"/>
        <v>21</v>
      </c>
      <c r="L19" s="449">
        <f t="shared" si="8"/>
        <v>128</v>
      </c>
      <c r="M19" s="449">
        <f t="shared" si="8"/>
        <v>41</v>
      </c>
      <c r="N19" s="449">
        <f t="shared" si="8"/>
        <v>0</v>
      </c>
      <c r="O19" s="448">
        <f t="shared" si="8"/>
        <v>199</v>
      </c>
      <c r="P19" s="478">
        <f t="shared" si="4"/>
        <v>11.929170549860205</v>
      </c>
      <c r="Q19" s="482">
        <f t="shared" si="5"/>
        <v>3.8210624417520966</v>
      </c>
    </row>
    <row r="20" spans="1:17" s="54" customFormat="1" ht="13.5" customHeight="1">
      <c r="A20" s="1739" t="s">
        <v>97</v>
      </c>
      <c r="B20" s="195" t="s">
        <v>52</v>
      </c>
      <c r="C20" s="199">
        <v>133</v>
      </c>
      <c r="D20" s="217">
        <v>127</v>
      </c>
      <c r="E20" s="457">
        <f t="shared" si="2"/>
        <v>95.48872180451127</v>
      </c>
      <c r="F20" s="441">
        <v>6</v>
      </c>
      <c r="G20" s="465">
        <f t="shared" si="3"/>
        <v>4.724409448818897</v>
      </c>
      <c r="H20" s="48">
        <v>2</v>
      </c>
      <c r="I20" s="468">
        <f t="shared" si="0"/>
        <v>1.574803149606299</v>
      </c>
      <c r="J20" s="200">
        <v>0</v>
      </c>
      <c r="K20" s="48">
        <v>3</v>
      </c>
      <c r="L20" s="219">
        <v>2</v>
      </c>
      <c r="M20" s="47">
        <v>6</v>
      </c>
      <c r="N20" s="219">
        <v>0</v>
      </c>
      <c r="O20" s="433">
        <v>11</v>
      </c>
      <c r="P20" s="473">
        <f t="shared" si="4"/>
        <v>1.574803149606299</v>
      </c>
      <c r="Q20" s="481">
        <f t="shared" si="5"/>
        <v>4.724409448818897</v>
      </c>
    </row>
    <row r="21" spans="1:17" s="54" customFormat="1" ht="13.5" customHeight="1">
      <c r="A21" s="1739"/>
      <c r="B21" s="196" t="s">
        <v>410</v>
      </c>
      <c r="C21" s="504">
        <v>525</v>
      </c>
      <c r="D21" s="218">
        <v>518</v>
      </c>
      <c r="E21" s="457">
        <f t="shared" si="2"/>
        <v>98.66666666666667</v>
      </c>
      <c r="F21" s="439">
        <v>16</v>
      </c>
      <c r="G21" s="465">
        <f t="shared" si="3"/>
        <v>3.088803088803089</v>
      </c>
      <c r="H21" s="440">
        <v>22</v>
      </c>
      <c r="I21" s="468">
        <f t="shared" si="0"/>
        <v>4.247104247104247</v>
      </c>
      <c r="J21" s="439">
        <v>18</v>
      </c>
      <c r="K21" s="440">
        <v>18</v>
      </c>
      <c r="L21" s="440">
        <v>73</v>
      </c>
      <c r="M21" s="440">
        <v>4</v>
      </c>
      <c r="N21" s="440">
        <v>24</v>
      </c>
      <c r="O21" s="433">
        <v>137</v>
      </c>
      <c r="P21" s="473">
        <f t="shared" si="4"/>
        <v>14.092664092664092</v>
      </c>
      <c r="Q21" s="481">
        <f t="shared" si="5"/>
        <v>5.405405405405405</v>
      </c>
    </row>
    <row r="22" spans="1:17" s="54" customFormat="1" ht="13.5" customHeight="1">
      <c r="A22" s="1739"/>
      <c r="B22" s="196" t="s">
        <v>53</v>
      </c>
      <c r="C22" s="504">
        <v>91</v>
      </c>
      <c r="D22" s="218">
        <v>88</v>
      </c>
      <c r="E22" s="457">
        <f t="shared" si="2"/>
        <v>96.7032967032967</v>
      </c>
      <c r="F22" s="439">
        <v>1</v>
      </c>
      <c r="G22" s="465">
        <f t="shared" si="3"/>
        <v>1.1363636363636365</v>
      </c>
      <c r="H22" s="440">
        <v>5</v>
      </c>
      <c r="I22" s="468">
        <f t="shared" si="0"/>
        <v>5.681818181818182</v>
      </c>
      <c r="J22" s="439">
        <v>0</v>
      </c>
      <c r="K22" s="440">
        <v>9</v>
      </c>
      <c r="L22" s="440">
        <v>2</v>
      </c>
      <c r="M22" s="440">
        <v>1</v>
      </c>
      <c r="N22" s="440">
        <v>2</v>
      </c>
      <c r="O22" s="433">
        <v>14</v>
      </c>
      <c r="P22" s="473">
        <f t="shared" si="4"/>
        <v>2.272727272727273</v>
      </c>
      <c r="Q22" s="481">
        <f t="shared" si="5"/>
        <v>3.4090909090909087</v>
      </c>
    </row>
    <row r="23" spans="1:17" s="54" customFormat="1" ht="13.5" customHeight="1" thickBot="1">
      <c r="A23" s="1740"/>
      <c r="B23" s="232" t="s">
        <v>50</v>
      </c>
      <c r="C23" s="505">
        <f>SUM(C20:C22)</f>
        <v>749</v>
      </c>
      <c r="D23" s="227">
        <f>SUM(D20:D22)</f>
        <v>733</v>
      </c>
      <c r="E23" s="458">
        <f t="shared" si="2"/>
        <v>97.86381842456609</v>
      </c>
      <c r="F23" s="442">
        <f>SUM(F20:F22)</f>
        <v>23</v>
      </c>
      <c r="G23" s="463">
        <f t="shared" si="3"/>
        <v>3.1377899045020468</v>
      </c>
      <c r="H23" s="443">
        <f>SUM(H20:H22)</f>
        <v>29</v>
      </c>
      <c r="I23" s="469">
        <f t="shared" si="0"/>
        <v>3.956343792633015</v>
      </c>
      <c r="J23" s="442">
        <f aca="true" t="shared" si="9" ref="J23:O23">SUM(J20:J22)</f>
        <v>18</v>
      </c>
      <c r="K23" s="444">
        <f t="shared" si="9"/>
        <v>30</v>
      </c>
      <c r="L23" s="444">
        <f t="shared" si="9"/>
        <v>77</v>
      </c>
      <c r="M23" s="444">
        <f t="shared" si="9"/>
        <v>11</v>
      </c>
      <c r="N23" s="444">
        <f t="shared" si="9"/>
        <v>26</v>
      </c>
      <c r="O23" s="445">
        <f t="shared" si="9"/>
        <v>162</v>
      </c>
      <c r="P23" s="475">
        <f t="shared" si="4"/>
        <v>10.504774897680765</v>
      </c>
      <c r="Q23" s="482">
        <f t="shared" si="5"/>
        <v>5.0477489768076405</v>
      </c>
    </row>
    <row r="24" spans="1:17" s="54" customFormat="1" ht="13.5" customHeight="1">
      <c r="A24" s="1767" t="s">
        <v>163</v>
      </c>
      <c r="B24" s="195" t="s">
        <v>411</v>
      </c>
      <c r="C24" s="199">
        <v>210</v>
      </c>
      <c r="D24" s="217">
        <v>206</v>
      </c>
      <c r="E24" s="457">
        <f t="shared" si="2"/>
        <v>98.09523809523809</v>
      </c>
      <c r="F24" s="441">
        <v>10</v>
      </c>
      <c r="G24" s="465">
        <f t="shared" si="3"/>
        <v>4.854368932038835</v>
      </c>
      <c r="H24" s="48">
        <v>10</v>
      </c>
      <c r="I24" s="468">
        <f t="shared" si="0"/>
        <v>4.854368932038835</v>
      </c>
      <c r="J24" s="200">
        <v>0</v>
      </c>
      <c r="K24" s="48">
        <v>38</v>
      </c>
      <c r="L24" s="219">
        <v>145</v>
      </c>
      <c r="M24" s="47">
        <v>2</v>
      </c>
      <c r="N24" s="219">
        <v>5</v>
      </c>
      <c r="O24" s="431">
        <v>190</v>
      </c>
      <c r="P24" s="476">
        <f t="shared" si="4"/>
        <v>70.3883495145631</v>
      </c>
      <c r="Q24" s="481">
        <f t="shared" si="5"/>
        <v>3.3980582524271843</v>
      </c>
    </row>
    <row r="25" spans="1:17" s="54" customFormat="1" ht="13.5" customHeight="1" thickBot="1">
      <c r="A25" s="1770"/>
      <c r="B25" s="232" t="s">
        <v>50</v>
      </c>
      <c r="C25" s="505">
        <f>SUM(C24)</f>
        <v>210</v>
      </c>
      <c r="D25" s="227">
        <f>SUM(D24)</f>
        <v>206</v>
      </c>
      <c r="E25" s="458">
        <f t="shared" si="2"/>
        <v>98.09523809523809</v>
      </c>
      <c r="F25" s="442">
        <f>SUM(F24)</f>
        <v>10</v>
      </c>
      <c r="G25" s="463">
        <f t="shared" si="3"/>
        <v>4.854368932038835</v>
      </c>
      <c r="H25" s="443">
        <f>SUM(H24)</f>
        <v>10</v>
      </c>
      <c r="I25" s="469">
        <f t="shared" si="0"/>
        <v>4.854368932038835</v>
      </c>
      <c r="J25" s="442">
        <f aca="true" t="shared" si="10" ref="J25:O25">SUM(J24)</f>
        <v>0</v>
      </c>
      <c r="K25" s="444">
        <f t="shared" si="10"/>
        <v>38</v>
      </c>
      <c r="L25" s="444">
        <f t="shared" si="10"/>
        <v>145</v>
      </c>
      <c r="M25" s="444">
        <f t="shared" si="10"/>
        <v>2</v>
      </c>
      <c r="N25" s="444">
        <f t="shared" si="10"/>
        <v>5</v>
      </c>
      <c r="O25" s="443">
        <f t="shared" si="10"/>
        <v>190</v>
      </c>
      <c r="P25" s="478">
        <f t="shared" si="4"/>
        <v>70.3883495145631</v>
      </c>
      <c r="Q25" s="482">
        <f t="shared" si="5"/>
        <v>3.3980582524271843</v>
      </c>
    </row>
    <row r="26" spans="1:17" s="54" customFormat="1" ht="13.5" customHeight="1">
      <c r="A26" s="1739" t="s">
        <v>99</v>
      </c>
      <c r="B26" s="195" t="s">
        <v>412</v>
      </c>
      <c r="C26" s="199">
        <v>1286</v>
      </c>
      <c r="D26" s="217">
        <v>1236</v>
      </c>
      <c r="E26" s="457">
        <f t="shared" si="2"/>
        <v>96.11197511664075</v>
      </c>
      <c r="F26" s="432">
        <v>83</v>
      </c>
      <c r="G26" s="465">
        <f t="shared" si="3"/>
        <v>6.715210355987054</v>
      </c>
      <c r="H26" s="47">
        <v>68</v>
      </c>
      <c r="I26" s="468">
        <f t="shared" si="0"/>
        <v>5.501618122977346</v>
      </c>
      <c r="J26" s="432">
        <v>8</v>
      </c>
      <c r="K26" s="47">
        <v>41</v>
      </c>
      <c r="L26" s="47">
        <v>107</v>
      </c>
      <c r="M26" s="47">
        <v>111</v>
      </c>
      <c r="N26" s="47">
        <v>6</v>
      </c>
      <c r="O26" s="433">
        <v>273</v>
      </c>
      <c r="P26" s="473">
        <f t="shared" si="4"/>
        <v>8.656957928802589</v>
      </c>
      <c r="Q26" s="481">
        <f t="shared" si="5"/>
        <v>9.466019417475728</v>
      </c>
    </row>
    <row r="27" spans="1:17" s="54" customFormat="1" ht="13.5" customHeight="1">
      <c r="A27" s="1739"/>
      <c r="B27" s="196" t="s">
        <v>413</v>
      </c>
      <c r="C27" s="504">
        <v>635</v>
      </c>
      <c r="D27" s="217">
        <v>619</v>
      </c>
      <c r="E27" s="457">
        <f t="shared" si="2"/>
        <v>97.48031496062993</v>
      </c>
      <c r="F27" s="441">
        <v>29</v>
      </c>
      <c r="G27" s="465">
        <f t="shared" si="3"/>
        <v>4.68497576736672</v>
      </c>
      <c r="H27" s="48">
        <v>52</v>
      </c>
      <c r="I27" s="468">
        <f t="shared" si="0"/>
        <v>8.40064620355412</v>
      </c>
      <c r="J27" s="200">
        <v>8</v>
      </c>
      <c r="K27" s="48">
        <v>18</v>
      </c>
      <c r="L27" s="46">
        <v>53</v>
      </c>
      <c r="M27" s="47">
        <v>16</v>
      </c>
      <c r="N27" s="46">
        <v>1</v>
      </c>
      <c r="O27" s="433">
        <v>96</v>
      </c>
      <c r="P27" s="473">
        <f t="shared" si="4"/>
        <v>8.562197092084006</v>
      </c>
      <c r="Q27" s="481">
        <f t="shared" si="5"/>
        <v>2.7463651050080773</v>
      </c>
    </row>
    <row r="28" spans="1:17" s="54" customFormat="1" ht="13.5" customHeight="1">
      <c r="A28" s="1739"/>
      <c r="B28" s="196" t="s">
        <v>414</v>
      </c>
      <c r="C28" s="504">
        <v>56</v>
      </c>
      <c r="D28" s="217">
        <v>54</v>
      </c>
      <c r="E28" s="457">
        <f t="shared" si="2"/>
        <v>96.42857142857143</v>
      </c>
      <c r="F28" s="441">
        <v>4</v>
      </c>
      <c r="G28" s="465">
        <f t="shared" si="3"/>
        <v>7.4074074074074066</v>
      </c>
      <c r="H28" s="48">
        <v>2</v>
      </c>
      <c r="I28" s="468">
        <f t="shared" si="0"/>
        <v>3.7037037037037033</v>
      </c>
      <c r="J28" s="200">
        <v>0</v>
      </c>
      <c r="K28" s="48">
        <v>4</v>
      </c>
      <c r="L28" s="46">
        <v>8</v>
      </c>
      <c r="M28" s="47">
        <v>1</v>
      </c>
      <c r="N28" s="46">
        <v>3</v>
      </c>
      <c r="O28" s="433">
        <v>16</v>
      </c>
      <c r="P28" s="473">
        <f t="shared" si="4"/>
        <v>14.814814814814813</v>
      </c>
      <c r="Q28" s="481">
        <f t="shared" si="5"/>
        <v>7.4074074074074066</v>
      </c>
    </row>
    <row r="29" spans="1:17" s="54" customFormat="1" ht="13.5" customHeight="1" thickBot="1">
      <c r="A29" s="1740"/>
      <c r="B29" s="232" t="s">
        <v>50</v>
      </c>
      <c r="C29" s="505">
        <f>SUM(C26:C28)</f>
        <v>1977</v>
      </c>
      <c r="D29" s="227">
        <f>SUM(D26:D28)</f>
        <v>1909</v>
      </c>
      <c r="E29" s="458">
        <f t="shared" si="2"/>
        <v>96.56044511886697</v>
      </c>
      <c r="F29" s="442">
        <f>SUM(F26:F28)</f>
        <v>116</v>
      </c>
      <c r="G29" s="463">
        <f t="shared" si="3"/>
        <v>6.0764798323729705</v>
      </c>
      <c r="H29" s="443">
        <f>SUM(H26:H28)</f>
        <v>122</v>
      </c>
      <c r="I29" s="469">
        <f t="shared" si="0"/>
        <v>6.390780513357779</v>
      </c>
      <c r="J29" s="442">
        <f aca="true" t="shared" si="11" ref="J29:O29">SUM(J26:J28)</f>
        <v>16</v>
      </c>
      <c r="K29" s="444">
        <f t="shared" si="11"/>
        <v>63</v>
      </c>
      <c r="L29" s="444">
        <f t="shared" si="11"/>
        <v>168</v>
      </c>
      <c r="M29" s="444">
        <f t="shared" si="11"/>
        <v>128</v>
      </c>
      <c r="N29" s="444">
        <f t="shared" si="11"/>
        <v>10</v>
      </c>
      <c r="O29" s="445">
        <f t="shared" si="11"/>
        <v>385</v>
      </c>
      <c r="P29" s="475">
        <f t="shared" si="4"/>
        <v>8.800419067574646</v>
      </c>
      <c r="Q29" s="482">
        <f t="shared" si="5"/>
        <v>7.228915662650602</v>
      </c>
    </row>
    <row r="30" spans="1:17" s="54" customFormat="1" ht="13.5" customHeight="1">
      <c r="A30" s="1739" t="s">
        <v>104</v>
      </c>
      <c r="B30" s="195" t="s">
        <v>415</v>
      </c>
      <c r="C30" s="199">
        <v>256</v>
      </c>
      <c r="D30" s="217">
        <v>237</v>
      </c>
      <c r="E30" s="457">
        <f t="shared" si="2"/>
        <v>92.578125</v>
      </c>
      <c r="F30" s="441">
        <v>13</v>
      </c>
      <c r="G30" s="465">
        <f t="shared" si="3"/>
        <v>5.485232067510549</v>
      </c>
      <c r="H30" s="219">
        <v>28</v>
      </c>
      <c r="I30" s="468">
        <f t="shared" si="0"/>
        <v>11.814345991561181</v>
      </c>
      <c r="J30" s="441">
        <v>1</v>
      </c>
      <c r="K30" s="219">
        <v>5</v>
      </c>
      <c r="L30" s="219">
        <v>24</v>
      </c>
      <c r="M30" s="219">
        <v>2</v>
      </c>
      <c r="N30" s="219">
        <v>2</v>
      </c>
      <c r="O30" s="431">
        <v>34</v>
      </c>
      <c r="P30" s="476">
        <f t="shared" si="4"/>
        <v>10.126582278481013</v>
      </c>
      <c r="Q30" s="481">
        <f t="shared" si="5"/>
        <v>1.6877637130801686</v>
      </c>
    </row>
    <row r="31" spans="1:17" s="54" customFormat="1" ht="13.5" customHeight="1">
      <c r="A31" s="1739"/>
      <c r="B31" s="196" t="s">
        <v>416</v>
      </c>
      <c r="C31" s="504">
        <v>307</v>
      </c>
      <c r="D31" s="218">
        <v>305</v>
      </c>
      <c r="E31" s="457">
        <f t="shared" si="2"/>
        <v>99.3485342019544</v>
      </c>
      <c r="F31" s="446">
        <v>1</v>
      </c>
      <c r="G31" s="465">
        <f t="shared" si="3"/>
        <v>0.32786885245901637</v>
      </c>
      <c r="H31" s="46">
        <v>2</v>
      </c>
      <c r="I31" s="468">
        <f t="shared" si="0"/>
        <v>0.6557377049180327</v>
      </c>
      <c r="J31" s="446">
        <v>126</v>
      </c>
      <c r="K31" s="46">
        <v>5</v>
      </c>
      <c r="L31" s="46">
        <v>103</v>
      </c>
      <c r="M31" s="46">
        <v>8</v>
      </c>
      <c r="N31" s="46">
        <v>3</v>
      </c>
      <c r="O31" s="431">
        <v>245</v>
      </c>
      <c r="P31" s="477">
        <f t="shared" si="4"/>
        <v>33.77049180327869</v>
      </c>
      <c r="Q31" s="481">
        <f t="shared" si="5"/>
        <v>3.606557377049181</v>
      </c>
    </row>
    <row r="32" spans="1:17" s="54" customFormat="1" ht="13.5" customHeight="1">
      <c r="A32" s="1739"/>
      <c r="B32" s="196" t="s">
        <v>417</v>
      </c>
      <c r="C32" s="504">
        <v>103</v>
      </c>
      <c r="D32" s="217">
        <v>98</v>
      </c>
      <c r="E32" s="457">
        <f t="shared" si="2"/>
        <v>95.14563106796116</v>
      </c>
      <c r="F32" s="441">
        <v>2</v>
      </c>
      <c r="G32" s="465">
        <f t="shared" si="3"/>
        <v>2.0408163265306123</v>
      </c>
      <c r="H32" s="48">
        <v>0</v>
      </c>
      <c r="I32" s="468">
        <f t="shared" si="0"/>
        <v>0</v>
      </c>
      <c r="J32" s="200">
        <v>3</v>
      </c>
      <c r="K32" s="48">
        <v>2</v>
      </c>
      <c r="L32" s="46">
        <v>25</v>
      </c>
      <c r="M32" s="219">
        <v>1</v>
      </c>
      <c r="N32" s="46">
        <v>3</v>
      </c>
      <c r="O32" s="431">
        <v>34</v>
      </c>
      <c r="P32" s="477">
        <f t="shared" si="4"/>
        <v>25.510204081632654</v>
      </c>
      <c r="Q32" s="481">
        <f t="shared" si="5"/>
        <v>4.081632653061225</v>
      </c>
    </row>
    <row r="33" spans="1:17" s="54" customFormat="1" ht="13.5" customHeight="1" thickBot="1">
      <c r="A33" s="1740"/>
      <c r="B33" s="232" t="s">
        <v>418</v>
      </c>
      <c r="C33" s="505">
        <f>SUM(C30:C32)</f>
        <v>666</v>
      </c>
      <c r="D33" s="227">
        <f>SUM(D30:D32)</f>
        <v>640</v>
      </c>
      <c r="E33" s="460">
        <f t="shared" si="2"/>
        <v>96.09609609609609</v>
      </c>
      <c r="F33" s="447">
        <f>SUM(F30:F32)</f>
        <v>16</v>
      </c>
      <c r="G33" s="466">
        <f t="shared" si="3"/>
        <v>2.5</v>
      </c>
      <c r="H33" s="448">
        <f>SUM(H30:H32)</f>
        <v>30</v>
      </c>
      <c r="I33" s="471">
        <f t="shared" si="0"/>
        <v>4.6875</v>
      </c>
      <c r="J33" s="447">
        <f aca="true" t="shared" si="12" ref="J33:O33">SUM(J30:J32)</f>
        <v>130</v>
      </c>
      <c r="K33" s="449">
        <f t="shared" si="12"/>
        <v>12</v>
      </c>
      <c r="L33" s="449">
        <f t="shared" si="12"/>
        <v>152</v>
      </c>
      <c r="M33" s="449">
        <f t="shared" si="12"/>
        <v>11</v>
      </c>
      <c r="N33" s="449">
        <f t="shared" si="12"/>
        <v>8</v>
      </c>
      <c r="O33" s="448">
        <f t="shared" si="12"/>
        <v>313</v>
      </c>
      <c r="P33" s="478">
        <f t="shared" si="4"/>
        <v>23.75</v>
      </c>
      <c r="Q33" s="482">
        <f t="shared" si="5"/>
        <v>2.96875</v>
      </c>
    </row>
    <row r="34" spans="1:17" s="54" customFormat="1" ht="13.5" customHeight="1">
      <c r="A34" s="1741" t="s">
        <v>109</v>
      </c>
      <c r="B34" s="228" t="s">
        <v>54</v>
      </c>
      <c r="C34" s="229">
        <v>1118</v>
      </c>
      <c r="D34" s="226">
        <v>1086</v>
      </c>
      <c r="E34" s="459">
        <f t="shared" si="2"/>
        <v>97.13774597495528</v>
      </c>
      <c r="F34" s="450">
        <v>48</v>
      </c>
      <c r="G34" s="464">
        <f t="shared" si="3"/>
        <v>4.41988950276243</v>
      </c>
      <c r="H34" s="231">
        <v>38</v>
      </c>
      <c r="I34" s="470">
        <f t="shared" si="0"/>
        <v>3.4990791896869244</v>
      </c>
      <c r="J34" s="450">
        <v>42</v>
      </c>
      <c r="K34" s="231">
        <v>95</v>
      </c>
      <c r="L34" s="231">
        <v>102</v>
      </c>
      <c r="M34" s="231">
        <v>50</v>
      </c>
      <c r="N34" s="231">
        <v>18</v>
      </c>
      <c r="O34" s="436">
        <v>307</v>
      </c>
      <c r="P34" s="473">
        <f t="shared" si="4"/>
        <v>9.392265193370166</v>
      </c>
      <c r="Q34" s="481">
        <f t="shared" si="5"/>
        <v>6.261510128913445</v>
      </c>
    </row>
    <row r="35" spans="1:17" s="54" customFormat="1" ht="13.5" customHeight="1">
      <c r="A35" s="1737"/>
      <c r="B35" s="196" t="s">
        <v>55</v>
      </c>
      <c r="C35" s="504">
        <v>96</v>
      </c>
      <c r="D35" s="217">
        <v>94</v>
      </c>
      <c r="E35" s="457">
        <f t="shared" si="2"/>
        <v>97.91666666666666</v>
      </c>
      <c r="F35" s="441">
        <v>1</v>
      </c>
      <c r="G35" s="465">
        <f t="shared" si="3"/>
        <v>1.0638297872340425</v>
      </c>
      <c r="H35" s="48">
        <v>3</v>
      </c>
      <c r="I35" s="468">
        <f t="shared" si="0"/>
        <v>3.1914893617021276</v>
      </c>
      <c r="J35" s="200">
        <v>0</v>
      </c>
      <c r="K35" s="48">
        <v>7</v>
      </c>
      <c r="L35" s="46">
        <v>13</v>
      </c>
      <c r="M35" s="47">
        <v>5</v>
      </c>
      <c r="N35" s="46">
        <v>3</v>
      </c>
      <c r="O35" s="433">
        <v>28</v>
      </c>
      <c r="P35" s="473">
        <f t="shared" si="4"/>
        <v>13.829787234042554</v>
      </c>
      <c r="Q35" s="481">
        <f t="shared" si="5"/>
        <v>8.51063829787234</v>
      </c>
    </row>
    <row r="36" spans="1:17" s="54" customFormat="1" ht="13.5" customHeight="1">
      <c r="A36" s="1737"/>
      <c r="B36" s="197" t="s">
        <v>56</v>
      </c>
      <c r="C36" s="504">
        <v>48</v>
      </c>
      <c r="D36" s="217">
        <v>48</v>
      </c>
      <c r="E36" s="457">
        <f t="shared" si="2"/>
        <v>100</v>
      </c>
      <c r="F36" s="441">
        <v>2</v>
      </c>
      <c r="G36" s="465">
        <f t="shared" si="3"/>
        <v>4.166666666666666</v>
      </c>
      <c r="H36" s="48">
        <v>2</v>
      </c>
      <c r="I36" s="468">
        <f t="shared" si="0"/>
        <v>4.166666666666666</v>
      </c>
      <c r="J36" s="200">
        <v>0</v>
      </c>
      <c r="K36" s="48">
        <v>2</v>
      </c>
      <c r="L36" s="46">
        <v>2</v>
      </c>
      <c r="M36" s="47">
        <v>0</v>
      </c>
      <c r="N36" s="46">
        <v>1</v>
      </c>
      <c r="O36" s="433">
        <v>5</v>
      </c>
      <c r="P36" s="473">
        <f t="shared" si="4"/>
        <v>4.166666666666666</v>
      </c>
      <c r="Q36" s="481">
        <f t="shared" si="5"/>
        <v>2.083333333333333</v>
      </c>
    </row>
    <row r="37" spans="1:17" s="54" customFormat="1" ht="13.5" customHeight="1">
      <c r="A37" s="1737"/>
      <c r="B37" s="196" t="s">
        <v>419</v>
      </c>
      <c r="C37" s="504">
        <v>39</v>
      </c>
      <c r="D37" s="217">
        <v>39</v>
      </c>
      <c r="E37" s="457">
        <f t="shared" si="2"/>
        <v>100</v>
      </c>
      <c r="F37" s="441">
        <v>1</v>
      </c>
      <c r="G37" s="465">
        <f t="shared" si="3"/>
        <v>2.564102564102564</v>
      </c>
      <c r="H37" s="48">
        <v>0</v>
      </c>
      <c r="I37" s="468">
        <f t="shared" si="0"/>
        <v>0</v>
      </c>
      <c r="J37" s="200">
        <v>0</v>
      </c>
      <c r="K37" s="48">
        <v>1</v>
      </c>
      <c r="L37" s="46">
        <v>5</v>
      </c>
      <c r="M37" s="47">
        <v>1</v>
      </c>
      <c r="N37" s="46">
        <v>1</v>
      </c>
      <c r="O37" s="433">
        <v>8</v>
      </c>
      <c r="P37" s="473">
        <f t="shared" si="4"/>
        <v>12.82051282051282</v>
      </c>
      <c r="Q37" s="481">
        <f t="shared" si="5"/>
        <v>5.128205128205128</v>
      </c>
    </row>
    <row r="38" spans="1:17" s="54" customFormat="1" ht="13.5" customHeight="1">
      <c r="A38" s="1737"/>
      <c r="B38" s="196" t="s">
        <v>420</v>
      </c>
      <c r="C38" s="504">
        <v>28</v>
      </c>
      <c r="D38" s="217">
        <v>28</v>
      </c>
      <c r="E38" s="457">
        <f t="shared" si="2"/>
        <v>100</v>
      </c>
      <c r="F38" s="441">
        <v>1</v>
      </c>
      <c r="G38" s="465">
        <f aca="true" t="shared" si="13" ref="G38:G61">F38/D38*100</f>
        <v>3.571428571428571</v>
      </c>
      <c r="H38" s="48">
        <v>1</v>
      </c>
      <c r="I38" s="468">
        <f aca="true" t="shared" si="14" ref="I38:I61">H38/D38*100</f>
        <v>3.571428571428571</v>
      </c>
      <c r="J38" s="200">
        <v>0</v>
      </c>
      <c r="K38" s="48">
        <v>1</v>
      </c>
      <c r="L38" s="46">
        <v>0</v>
      </c>
      <c r="M38" s="47">
        <v>0</v>
      </c>
      <c r="N38" s="46">
        <v>0</v>
      </c>
      <c r="O38" s="433">
        <v>1</v>
      </c>
      <c r="P38" s="473">
        <f t="shared" si="4"/>
        <v>0</v>
      </c>
      <c r="Q38" s="481">
        <f t="shared" si="5"/>
        <v>0</v>
      </c>
    </row>
    <row r="39" spans="1:17" s="54" customFormat="1" ht="13.5" customHeight="1">
      <c r="A39" s="1737"/>
      <c r="B39" s="196" t="s">
        <v>421</v>
      </c>
      <c r="C39" s="504">
        <v>96</v>
      </c>
      <c r="D39" s="218">
        <v>88</v>
      </c>
      <c r="E39" s="457">
        <f t="shared" si="2"/>
        <v>91.66666666666666</v>
      </c>
      <c r="F39" s="439">
        <v>3</v>
      </c>
      <c r="G39" s="465">
        <f t="shared" si="13"/>
        <v>3.4090909090909087</v>
      </c>
      <c r="H39" s="440">
        <v>1</v>
      </c>
      <c r="I39" s="468">
        <f t="shared" si="14"/>
        <v>1.1363636363636365</v>
      </c>
      <c r="J39" s="439">
        <v>0</v>
      </c>
      <c r="K39" s="440">
        <v>7</v>
      </c>
      <c r="L39" s="440">
        <v>18</v>
      </c>
      <c r="M39" s="440">
        <v>1</v>
      </c>
      <c r="N39" s="440">
        <v>0</v>
      </c>
      <c r="O39" s="433">
        <v>26</v>
      </c>
      <c r="P39" s="473">
        <f t="shared" si="4"/>
        <v>20.454545454545457</v>
      </c>
      <c r="Q39" s="481">
        <f t="shared" si="5"/>
        <v>1.1363636363636365</v>
      </c>
    </row>
    <row r="40" spans="1:17" s="54" customFormat="1" ht="13.5" customHeight="1" thickBot="1">
      <c r="A40" s="1738"/>
      <c r="B40" s="232" t="s">
        <v>50</v>
      </c>
      <c r="C40" s="505">
        <f>SUM(C34:C39)</f>
        <v>1425</v>
      </c>
      <c r="D40" s="227">
        <f>SUM(D34:D39)</f>
        <v>1383</v>
      </c>
      <c r="E40" s="458">
        <f t="shared" si="2"/>
        <v>97.05263157894737</v>
      </c>
      <c r="F40" s="447">
        <f>SUM(F34:F39)</f>
        <v>56</v>
      </c>
      <c r="G40" s="463">
        <f t="shared" si="13"/>
        <v>4.0491684743311644</v>
      </c>
      <c r="H40" s="449">
        <f>SUM(H34:H39)</f>
        <v>45</v>
      </c>
      <c r="I40" s="469">
        <f t="shared" si="14"/>
        <v>3.2537960954446854</v>
      </c>
      <c r="J40" s="447">
        <f aca="true" t="shared" si="15" ref="J40:O40">SUM(J34:J39)</f>
        <v>42</v>
      </c>
      <c r="K40" s="447">
        <f t="shared" si="15"/>
        <v>113</v>
      </c>
      <c r="L40" s="447">
        <f t="shared" si="15"/>
        <v>140</v>
      </c>
      <c r="M40" s="447">
        <f t="shared" si="15"/>
        <v>57</v>
      </c>
      <c r="N40" s="447">
        <f t="shared" si="15"/>
        <v>23</v>
      </c>
      <c r="O40" s="451">
        <f t="shared" si="15"/>
        <v>375</v>
      </c>
      <c r="P40" s="475">
        <f t="shared" si="4"/>
        <v>10.12292118582791</v>
      </c>
      <c r="Q40" s="482">
        <f t="shared" si="5"/>
        <v>5.784526391901663</v>
      </c>
    </row>
    <row r="41" spans="1:17" s="54" customFormat="1" ht="13.5" customHeight="1">
      <c r="A41" s="1741" t="s">
        <v>113</v>
      </c>
      <c r="B41" s="228" t="s">
        <v>57</v>
      </c>
      <c r="C41" s="229">
        <v>113</v>
      </c>
      <c r="D41" s="226">
        <v>112</v>
      </c>
      <c r="E41" s="459">
        <f t="shared" si="2"/>
        <v>99.11504424778761</v>
      </c>
      <c r="F41" s="435">
        <v>4</v>
      </c>
      <c r="G41" s="464">
        <f t="shared" si="13"/>
        <v>3.571428571428571</v>
      </c>
      <c r="H41" s="235">
        <v>7</v>
      </c>
      <c r="I41" s="470">
        <f t="shared" si="14"/>
        <v>6.25</v>
      </c>
      <c r="J41" s="234">
        <v>1</v>
      </c>
      <c r="K41" s="235">
        <v>1</v>
      </c>
      <c r="L41" s="230">
        <v>8</v>
      </c>
      <c r="M41" s="231">
        <v>3</v>
      </c>
      <c r="N41" s="230">
        <v>5</v>
      </c>
      <c r="O41" s="434">
        <v>18</v>
      </c>
      <c r="P41" s="476">
        <f t="shared" si="4"/>
        <v>7.142857142857142</v>
      </c>
      <c r="Q41" s="481">
        <f t="shared" si="5"/>
        <v>7.142857142857142</v>
      </c>
    </row>
    <row r="42" spans="1:17" s="54" customFormat="1" ht="13.5" customHeight="1">
      <c r="A42" s="1737"/>
      <c r="B42" s="196" t="s">
        <v>58</v>
      </c>
      <c r="C42" s="504">
        <v>60</v>
      </c>
      <c r="D42" s="217">
        <v>59</v>
      </c>
      <c r="E42" s="457">
        <f t="shared" si="2"/>
        <v>98.33333333333333</v>
      </c>
      <c r="F42" s="441">
        <v>6</v>
      </c>
      <c r="G42" s="465">
        <f t="shared" si="13"/>
        <v>10.16949152542373</v>
      </c>
      <c r="H42" s="48">
        <v>3</v>
      </c>
      <c r="I42" s="468">
        <f t="shared" si="14"/>
        <v>5.084745762711865</v>
      </c>
      <c r="J42" s="200">
        <v>0</v>
      </c>
      <c r="K42" s="48">
        <v>3</v>
      </c>
      <c r="L42" s="46">
        <v>1</v>
      </c>
      <c r="M42" s="47">
        <v>0</v>
      </c>
      <c r="N42" s="46">
        <v>0</v>
      </c>
      <c r="O42" s="431">
        <v>4</v>
      </c>
      <c r="P42" s="477">
        <f t="shared" si="4"/>
        <v>1.694915254237288</v>
      </c>
      <c r="Q42" s="481">
        <f t="shared" si="5"/>
        <v>0</v>
      </c>
    </row>
    <row r="43" spans="1:17" s="54" customFormat="1" ht="13.5" customHeight="1">
      <c r="A43" s="1737"/>
      <c r="B43" s="196" t="s">
        <v>59</v>
      </c>
      <c r="C43" s="504">
        <v>55</v>
      </c>
      <c r="D43" s="217">
        <v>54</v>
      </c>
      <c r="E43" s="457">
        <f t="shared" si="2"/>
        <v>98.18181818181819</v>
      </c>
      <c r="F43" s="441">
        <v>2</v>
      </c>
      <c r="G43" s="465">
        <f t="shared" si="13"/>
        <v>3.7037037037037033</v>
      </c>
      <c r="H43" s="48">
        <v>2</v>
      </c>
      <c r="I43" s="468">
        <f t="shared" si="14"/>
        <v>3.7037037037037033</v>
      </c>
      <c r="J43" s="200">
        <v>2</v>
      </c>
      <c r="K43" s="48">
        <v>2</v>
      </c>
      <c r="L43" s="46">
        <v>5</v>
      </c>
      <c r="M43" s="47">
        <v>0</v>
      </c>
      <c r="N43" s="46">
        <v>0</v>
      </c>
      <c r="O43" s="431">
        <v>9</v>
      </c>
      <c r="P43" s="479">
        <f t="shared" si="4"/>
        <v>9.25925925925926</v>
      </c>
      <c r="Q43" s="481">
        <f t="shared" si="5"/>
        <v>0</v>
      </c>
    </row>
    <row r="44" spans="1:17" s="54" customFormat="1" ht="13.5" customHeight="1" thickBot="1">
      <c r="A44" s="1738"/>
      <c r="B44" s="232" t="s">
        <v>50</v>
      </c>
      <c r="C44" s="505">
        <f>SUM(C41:C43)</f>
        <v>228</v>
      </c>
      <c r="D44" s="227">
        <f>SUM(D41:D43)</f>
        <v>225</v>
      </c>
      <c r="E44" s="458">
        <f t="shared" si="2"/>
        <v>98.68421052631578</v>
      </c>
      <c r="F44" s="442">
        <f>SUM(F41:F43)</f>
        <v>12</v>
      </c>
      <c r="G44" s="463">
        <f t="shared" si="13"/>
        <v>5.333333333333334</v>
      </c>
      <c r="H44" s="443">
        <f>SUM(H41:H43)</f>
        <v>12</v>
      </c>
      <c r="I44" s="469">
        <f t="shared" si="14"/>
        <v>5.333333333333334</v>
      </c>
      <c r="J44" s="442">
        <f aca="true" t="shared" si="16" ref="J44:O44">SUM(J41:J43)</f>
        <v>3</v>
      </c>
      <c r="K44" s="444">
        <f t="shared" si="16"/>
        <v>6</v>
      </c>
      <c r="L44" s="444">
        <f t="shared" si="16"/>
        <v>14</v>
      </c>
      <c r="M44" s="444">
        <f t="shared" si="16"/>
        <v>3</v>
      </c>
      <c r="N44" s="444">
        <f t="shared" si="16"/>
        <v>5</v>
      </c>
      <c r="O44" s="443">
        <f t="shared" si="16"/>
        <v>31</v>
      </c>
      <c r="P44" s="478">
        <f t="shared" si="4"/>
        <v>6.222222222222222</v>
      </c>
      <c r="Q44" s="482">
        <f t="shared" si="5"/>
        <v>3.5555555555555554</v>
      </c>
    </row>
    <row r="45" spans="1:17" s="54" customFormat="1" ht="13.5" customHeight="1">
      <c r="A45" s="1729" t="s">
        <v>114</v>
      </c>
      <c r="B45" s="236" t="s">
        <v>422</v>
      </c>
      <c r="C45" s="229">
        <v>108</v>
      </c>
      <c r="D45" s="226">
        <v>106</v>
      </c>
      <c r="E45" s="459">
        <f t="shared" si="2"/>
        <v>98.14814814814815</v>
      </c>
      <c r="F45" s="450">
        <v>4</v>
      </c>
      <c r="G45" s="464">
        <f t="shared" si="13"/>
        <v>3.7735849056603774</v>
      </c>
      <c r="H45" s="452">
        <v>2</v>
      </c>
      <c r="I45" s="470">
        <f t="shared" si="14"/>
        <v>1.8867924528301887</v>
      </c>
      <c r="J45" s="434">
        <v>5</v>
      </c>
      <c r="K45" s="452">
        <v>3</v>
      </c>
      <c r="L45" s="452">
        <v>34</v>
      </c>
      <c r="M45" s="452">
        <v>3</v>
      </c>
      <c r="N45" s="231">
        <v>1</v>
      </c>
      <c r="O45" s="434">
        <v>46</v>
      </c>
      <c r="P45" s="477">
        <f t="shared" si="4"/>
        <v>32.075471698113205</v>
      </c>
      <c r="Q45" s="481">
        <f t="shared" si="5"/>
        <v>3.7735849056603774</v>
      </c>
    </row>
    <row r="46" spans="1:17" s="54" customFormat="1" ht="13.5" customHeight="1" thickBot="1">
      <c r="A46" s="1730"/>
      <c r="B46" s="232" t="s">
        <v>50</v>
      </c>
      <c r="C46" s="505">
        <f>SUM(C45)</f>
        <v>108</v>
      </c>
      <c r="D46" s="227">
        <f>SUM(D45)</f>
        <v>106</v>
      </c>
      <c r="E46" s="458">
        <f t="shared" si="2"/>
        <v>98.14814814814815</v>
      </c>
      <c r="F46" s="442">
        <f>SUM(F45)</f>
        <v>4</v>
      </c>
      <c r="G46" s="463">
        <f t="shared" si="13"/>
        <v>3.7735849056603774</v>
      </c>
      <c r="H46" s="443">
        <f>SUM(H45)</f>
        <v>2</v>
      </c>
      <c r="I46" s="469">
        <f t="shared" si="14"/>
        <v>1.8867924528301887</v>
      </c>
      <c r="J46" s="442">
        <f aca="true" t="shared" si="17" ref="J46:O46">SUM(J45)</f>
        <v>5</v>
      </c>
      <c r="K46" s="444">
        <f t="shared" si="17"/>
        <v>3</v>
      </c>
      <c r="L46" s="444">
        <f t="shared" si="17"/>
        <v>34</v>
      </c>
      <c r="M46" s="444">
        <f t="shared" si="17"/>
        <v>3</v>
      </c>
      <c r="N46" s="444">
        <f t="shared" si="17"/>
        <v>1</v>
      </c>
      <c r="O46" s="443">
        <f t="shared" si="17"/>
        <v>46</v>
      </c>
      <c r="P46" s="478">
        <f t="shared" si="4"/>
        <v>32.075471698113205</v>
      </c>
      <c r="Q46" s="482">
        <f t="shared" si="5"/>
        <v>3.7735849056603774</v>
      </c>
    </row>
    <row r="47" spans="1:17" s="54" customFormat="1" ht="13.5" customHeight="1">
      <c r="A47" s="1741" t="s">
        <v>115</v>
      </c>
      <c r="B47" s="228" t="s">
        <v>423</v>
      </c>
      <c r="C47" s="229">
        <v>390</v>
      </c>
      <c r="D47" s="226">
        <v>380</v>
      </c>
      <c r="E47" s="459">
        <f t="shared" si="2"/>
        <v>97.43589743589743</v>
      </c>
      <c r="F47" s="450">
        <v>19</v>
      </c>
      <c r="G47" s="464">
        <f t="shared" si="13"/>
        <v>5</v>
      </c>
      <c r="H47" s="231">
        <v>22</v>
      </c>
      <c r="I47" s="470">
        <f t="shared" si="14"/>
        <v>5.7894736842105265</v>
      </c>
      <c r="J47" s="450">
        <v>16</v>
      </c>
      <c r="K47" s="231">
        <v>13</v>
      </c>
      <c r="L47" s="231">
        <v>93</v>
      </c>
      <c r="M47" s="231">
        <v>11</v>
      </c>
      <c r="N47" s="231">
        <v>1</v>
      </c>
      <c r="O47" s="434">
        <v>134</v>
      </c>
      <c r="P47" s="477">
        <f t="shared" si="4"/>
        <v>24.47368421052632</v>
      </c>
      <c r="Q47" s="481">
        <f t="shared" si="5"/>
        <v>3.1578947368421053</v>
      </c>
    </row>
    <row r="48" spans="1:17" s="54" customFormat="1" ht="13.5" customHeight="1">
      <c r="A48" s="1737"/>
      <c r="B48" s="196" t="s">
        <v>60</v>
      </c>
      <c r="C48" s="504">
        <v>9</v>
      </c>
      <c r="D48" s="217">
        <v>9</v>
      </c>
      <c r="E48" s="457">
        <f t="shared" si="2"/>
        <v>100</v>
      </c>
      <c r="F48" s="441">
        <v>2</v>
      </c>
      <c r="G48" s="465">
        <f t="shared" si="13"/>
        <v>22.22222222222222</v>
      </c>
      <c r="H48" s="48">
        <v>0</v>
      </c>
      <c r="I48" s="468">
        <f t="shared" si="14"/>
        <v>0</v>
      </c>
      <c r="J48" s="200">
        <v>0</v>
      </c>
      <c r="K48" s="48">
        <v>1</v>
      </c>
      <c r="L48" s="46">
        <v>3</v>
      </c>
      <c r="M48" s="47">
        <v>0</v>
      </c>
      <c r="N48" s="46">
        <v>0</v>
      </c>
      <c r="O48" s="431">
        <v>4</v>
      </c>
      <c r="P48" s="477">
        <f t="shared" si="4"/>
        <v>33.33333333333333</v>
      </c>
      <c r="Q48" s="481">
        <f t="shared" si="5"/>
        <v>0</v>
      </c>
    </row>
    <row r="49" spans="1:17" s="54" customFormat="1" ht="13.5" customHeight="1">
      <c r="A49" s="1737"/>
      <c r="B49" s="196" t="s">
        <v>61</v>
      </c>
      <c r="C49" s="504">
        <v>15</v>
      </c>
      <c r="D49" s="217">
        <v>14</v>
      </c>
      <c r="E49" s="457">
        <f t="shared" si="2"/>
        <v>93.33333333333333</v>
      </c>
      <c r="F49" s="441">
        <v>1</v>
      </c>
      <c r="G49" s="465">
        <f t="shared" si="13"/>
        <v>7.142857142857142</v>
      </c>
      <c r="H49" s="48">
        <v>2</v>
      </c>
      <c r="I49" s="468">
        <f t="shared" si="14"/>
        <v>14.285714285714285</v>
      </c>
      <c r="J49" s="200">
        <v>0</v>
      </c>
      <c r="K49" s="48">
        <v>0</v>
      </c>
      <c r="L49" s="46">
        <v>4</v>
      </c>
      <c r="M49" s="47">
        <v>0</v>
      </c>
      <c r="N49" s="46">
        <v>0</v>
      </c>
      <c r="O49" s="431">
        <v>4</v>
      </c>
      <c r="P49" s="477">
        <f t="shared" si="4"/>
        <v>28.57142857142857</v>
      </c>
      <c r="Q49" s="481">
        <f t="shared" si="5"/>
        <v>0</v>
      </c>
    </row>
    <row r="50" spans="1:17" s="54" customFormat="1" ht="13.5" customHeight="1">
      <c r="A50" s="1737"/>
      <c r="B50" s="196" t="s">
        <v>62</v>
      </c>
      <c r="C50" s="504">
        <v>58</v>
      </c>
      <c r="D50" s="217">
        <v>58</v>
      </c>
      <c r="E50" s="457">
        <f t="shared" si="2"/>
        <v>100</v>
      </c>
      <c r="F50" s="441">
        <v>2</v>
      </c>
      <c r="G50" s="465">
        <f t="shared" si="13"/>
        <v>3.4482758620689653</v>
      </c>
      <c r="H50" s="48">
        <v>2</v>
      </c>
      <c r="I50" s="468">
        <f t="shared" si="14"/>
        <v>3.4482758620689653</v>
      </c>
      <c r="J50" s="200">
        <v>2</v>
      </c>
      <c r="K50" s="48">
        <v>7</v>
      </c>
      <c r="L50" s="46">
        <v>4</v>
      </c>
      <c r="M50" s="47">
        <v>1</v>
      </c>
      <c r="N50" s="46">
        <v>0</v>
      </c>
      <c r="O50" s="431">
        <v>14</v>
      </c>
      <c r="P50" s="477">
        <f t="shared" si="4"/>
        <v>6.896551724137931</v>
      </c>
      <c r="Q50" s="481">
        <f t="shared" si="5"/>
        <v>1.7241379310344827</v>
      </c>
    </row>
    <row r="51" spans="1:17" s="54" customFormat="1" ht="13.5" customHeight="1">
      <c r="A51" s="1737"/>
      <c r="B51" s="196" t="s">
        <v>63</v>
      </c>
      <c r="C51" s="504">
        <v>63</v>
      </c>
      <c r="D51" s="217">
        <v>60</v>
      </c>
      <c r="E51" s="457">
        <f t="shared" si="2"/>
        <v>95.23809523809523</v>
      </c>
      <c r="F51" s="441">
        <v>3</v>
      </c>
      <c r="G51" s="465">
        <f t="shared" si="13"/>
        <v>5</v>
      </c>
      <c r="H51" s="48">
        <v>5</v>
      </c>
      <c r="I51" s="468">
        <f t="shared" si="14"/>
        <v>8.333333333333332</v>
      </c>
      <c r="J51" s="200">
        <v>1</v>
      </c>
      <c r="K51" s="48">
        <v>8</v>
      </c>
      <c r="L51" s="46">
        <v>13</v>
      </c>
      <c r="M51" s="47">
        <v>0</v>
      </c>
      <c r="N51" s="46">
        <v>1</v>
      </c>
      <c r="O51" s="431">
        <v>23</v>
      </c>
      <c r="P51" s="477">
        <f t="shared" si="4"/>
        <v>21.666666666666668</v>
      </c>
      <c r="Q51" s="481">
        <f t="shared" si="5"/>
        <v>1.6666666666666667</v>
      </c>
    </row>
    <row r="52" spans="1:17" s="54" customFormat="1" ht="13.5" customHeight="1">
      <c r="A52" s="1737"/>
      <c r="B52" s="196" t="s">
        <v>64</v>
      </c>
      <c r="C52" s="504">
        <v>62</v>
      </c>
      <c r="D52" s="217">
        <v>56</v>
      </c>
      <c r="E52" s="457">
        <f t="shared" si="2"/>
        <v>90.32258064516128</v>
      </c>
      <c r="F52" s="441">
        <v>1</v>
      </c>
      <c r="G52" s="465">
        <f t="shared" si="13"/>
        <v>1.7857142857142856</v>
      </c>
      <c r="H52" s="48">
        <v>4</v>
      </c>
      <c r="I52" s="468">
        <f t="shared" si="14"/>
        <v>7.142857142857142</v>
      </c>
      <c r="J52" s="200">
        <v>0</v>
      </c>
      <c r="K52" s="48">
        <v>0</v>
      </c>
      <c r="L52" s="46">
        <v>17</v>
      </c>
      <c r="M52" s="47">
        <v>3</v>
      </c>
      <c r="N52" s="46">
        <v>0</v>
      </c>
      <c r="O52" s="431">
        <v>20</v>
      </c>
      <c r="P52" s="477">
        <f t="shared" si="4"/>
        <v>30.357142857142854</v>
      </c>
      <c r="Q52" s="481">
        <f t="shared" si="5"/>
        <v>5.357142857142857</v>
      </c>
    </row>
    <row r="53" spans="1:17" s="54" customFormat="1" ht="13.5" customHeight="1" thickBot="1">
      <c r="A53" s="1738"/>
      <c r="B53" s="232" t="s">
        <v>50</v>
      </c>
      <c r="C53" s="505">
        <f>SUM(C47:C52)</f>
        <v>597</v>
      </c>
      <c r="D53" s="227">
        <f>SUM(D47:D52)</f>
        <v>577</v>
      </c>
      <c r="E53" s="458">
        <f t="shared" si="2"/>
        <v>96.64991624790619</v>
      </c>
      <c r="F53" s="442">
        <f>SUM(F47:F52)</f>
        <v>28</v>
      </c>
      <c r="G53" s="463">
        <f t="shared" si="13"/>
        <v>4.852686308492201</v>
      </c>
      <c r="H53" s="443">
        <f>SUM(H47:H52)</f>
        <v>35</v>
      </c>
      <c r="I53" s="469">
        <f t="shared" si="14"/>
        <v>6.065857885615252</v>
      </c>
      <c r="J53" s="442">
        <f aca="true" t="shared" si="18" ref="J53:O53">SUM(J47:J52)</f>
        <v>19</v>
      </c>
      <c r="K53" s="444">
        <f t="shared" si="18"/>
        <v>29</v>
      </c>
      <c r="L53" s="444">
        <f t="shared" si="18"/>
        <v>134</v>
      </c>
      <c r="M53" s="444">
        <f t="shared" si="18"/>
        <v>15</v>
      </c>
      <c r="N53" s="444">
        <f t="shared" si="18"/>
        <v>2</v>
      </c>
      <c r="O53" s="443">
        <f t="shared" si="18"/>
        <v>199</v>
      </c>
      <c r="P53" s="480">
        <f t="shared" si="4"/>
        <v>23.223570190641247</v>
      </c>
      <c r="Q53" s="482">
        <f t="shared" si="5"/>
        <v>2.946273830155979</v>
      </c>
    </row>
    <row r="54" spans="1:17" s="54" customFormat="1" ht="13.5" customHeight="1">
      <c r="A54" s="1741" t="s">
        <v>117</v>
      </c>
      <c r="B54" s="228" t="s">
        <v>65</v>
      </c>
      <c r="C54" s="229">
        <v>114</v>
      </c>
      <c r="D54" s="226">
        <v>114</v>
      </c>
      <c r="E54" s="459">
        <f t="shared" si="2"/>
        <v>100</v>
      </c>
      <c r="F54" s="435">
        <v>2</v>
      </c>
      <c r="G54" s="464">
        <f t="shared" si="13"/>
        <v>1.7543859649122806</v>
      </c>
      <c r="H54" s="235">
        <v>3</v>
      </c>
      <c r="I54" s="470">
        <f t="shared" si="14"/>
        <v>2.631578947368421</v>
      </c>
      <c r="J54" s="234">
        <v>0</v>
      </c>
      <c r="K54" s="235">
        <v>4</v>
      </c>
      <c r="L54" s="230">
        <v>33</v>
      </c>
      <c r="M54" s="231">
        <v>3</v>
      </c>
      <c r="N54" s="230">
        <v>2</v>
      </c>
      <c r="O54" s="434">
        <v>42</v>
      </c>
      <c r="P54" s="477">
        <f t="shared" si="4"/>
        <v>28.947368421052634</v>
      </c>
      <c r="Q54" s="481">
        <f t="shared" si="5"/>
        <v>4.385964912280701</v>
      </c>
    </row>
    <row r="55" spans="1:17" s="54" customFormat="1" ht="13.5" customHeight="1">
      <c r="A55" s="1737"/>
      <c r="B55" s="196" t="s">
        <v>66</v>
      </c>
      <c r="C55" s="504">
        <v>41</v>
      </c>
      <c r="D55" s="217">
        <v>41</v>
      </c>
      <c r="E55" s="457">
        <f t="shared" si="2"/>
        <v>100</v>
      </c>
      <c r="F55" s="441">
        <v>1</v>
      </c>
      <c r="G55" s="465">
        <f t="shared" si="13"/>
        <v>2.4390243902439024</v>
      </c>
      <c r="H55" s="48">
        <v>1</v>
      </c>
      <c r="I55" s="468">
        <f t="shared" si="14"/>
        <v>2.4390243902439024</v>
      </c>
      <c r="J55" s="200">
        <v>0</v>
      </c>
      <c r="K55" s="48">
        <v>0</v>
      </c>
      <c r="L55" s="46">
        <v>16</v>
      </c>
      <c r="M55" s="47">
        <v>0</v>
      </c>
      <c r="N55" s="46">
        <v>1</v>
      </c>
      <c r="O55" s="431">
        <v>17</v>
      </c>
      <c r="P55" s="477">
        <f t="shared" si="4"/>
        <v>39.02439024390244</v>
      </c>
      <c r="Q55" s="481">
        <f t="shared" si="5"/>
        <v>2.4390243902439024</v>
      </c>
    </row>
    <row r="56" spans="1:17" s="54" customFormat="1" ht="13.5" customHeight="1">
      <c r="A56" s="1737"/>
      <c r="B56" s="196" t="s">
        <v>67</v>
      </c>
      <c r="C56" s="504">
        <v>53</v>
      </c>
      <c r="D56" s="217">
        <v>53</v>
      </c>
      <c r="E56" s="457">
        <f t="shared" si="2"/>
        <v>100</v>
      </c>
      <c r="F56" s="441">
        <v>0</v>
      </c>
      <c r="G56" s="465">
        <f t="shared" si="13"/>
        <v>0</v>
      </c>
      <c r="H56" s="48">
        <v>1</v>
      </c>
      <c r="I56" s="468">
        <f t="shared" si="14"/>
        <v>1.8867924528301887</v>
      </c>
      <c r="J56" s="200">
        <v>0</v>
      </c>
      <c r="K56" s="48">
        <v>2</v>
      </c>
      <c r="L56" s="46">
        <v>18</v>
      </c>
      <c r="M56" s="47">
        <v>0</v>
      </c>
      <c r="N56" s="46">
        <v>0</v>
      </c>
      <c r="O56" s="431">
        <v>20</v>
      </c>
      <c r="P56" s="477">
        <f t="shared" si="4"/>
        <v>33.9622641509434</v>
      </c>
      <c r="Q56" s="481">
        <f t="shared" si="5"/>
        <v>0</v>
      </c>
    </row>
    <row r="57" spans="1:17" s="54" customFormat="1" ht="13.5" customHeight="1">
      <c r="A57" s="1737"/>
      <c r="B57" s="196" t="s">
        <v>68</v>
      </c>
      <c r="C57" s="504">
        <v>56</v>
      </c>
      <c r="D57" s="217">
        <v>56</v>
      </c>
      <c r="E57" s="457">
        <f t="shared" si="2"/>
        <v>100</v>
      </c>
      <c r="F57" s="441">
        <v>2</v>
      </c>
      <c r="G57" s="465">
        <f t="shared" si="13"/>
        <v>3.571428571428571</v>
      </c>
      <c r="H57" s="48">
        <v>1</v>
      </c>
      <c r="I57" s="468">
        <f t="shared" si="14"/>
        <v>1.7857142857142856</v>
      </c>
      <c r="J57" s="200">
        <v>0</v>
      </c>
      <c r="K57" s="48">
        <v>4</v>
      </c>
      <c r="L57" s="46">
        <v>19</v>
      </c>
      <c r="M57" s="47">
        <v>0</v>
      </c>
      <c r="N57" s="46">
        <v>4</v>
      </c>
      <c r="O57" s="431">
        <v>27</v>
      </c>
      <c r="P57" s="477">
        <f t="shared" si="4"/>
        <v>33.92857142857143</v>
      </c>
      <c r="Q57" s="481">
        <f t="shared" si="5"/>
        <v>7.142857142857142</v>
      </c>
    </row>
    <row r="58" spans="1:17" s="54" customFormat="1" ht="13.5" customHeight="1">
      <c r="A58" s="1737"/>
      <c r="B58" s="196" t="s">
        <v>69</v>
      </c>
      <c r="C58" s="504">
        <v>68</v>
      </c>
      <c r="D58" s="217">
        <v>67</v>
      </c>
      <c r="E58" s="457">
        <f t="shared" si="2"/>
        <v>98.52941176470588</v>
      </c>
      <c r="F58" s="441">
        <v>3</v>
      </c>
      <c r="G58" s="465">
        <f t="shared" si="13"/>
        <v>4.477611940298507</v>
      </c>
      <c r="H58" s="48">
        <v>0</v>
      </c>
      <c r="I58" s="468">
        <f t="shared" si="14"/>
        <v>0</v>
      </c>
      <c r="J58" s="200">
        <v>0</v>
      </c>
      <c r="K58" s="48">
        <v>3</v>
      </c>
      <c r="L58" s="46">
        <v>1</v>
      </c>
      <c r="M58" s="47">
        <v>2</v>
      </c>
      <c r="N58" s="46">
        <v>2</v>
      </c>
      <c r="O58" s="431">
        <v>8</v>
      </c>
      <c r="P58" s="477">
        <f t="shared" si="4"/>
        <v>1.4925373134328357</v>
      </c>
      <c r="Q58" s="481">
        <f t="shared" si="5"/>
        <v>5.970149253731343</v>
      </c>
    </row>
    <row r="59" spans="1:17" s="54" customFormat="1" ht="13.5" customHeight="1">
      <c r="A59" s="1737"/>
      <c r="B59" s="196" t="s">
        <v>70</v>
      </c>
      <c r="C59" s="504">
        <v>52</v>
      </c>
      <c r="D59" s="217">
        <v>51</v>
      </c>
      <c r="E59" s="457">
        <f t="shared" si="2"/>
        <v>98.07692307692307</v>
      </c>
      <c r="F59" s="441">
        <v>1</v>
      </c>
      <c r="G59" s="465">
        <f>F59/D59*100</f>
        <v>1.9607843137254901</v>
      </c>
      <c r="H59" s="48">
        <v>2</v>
      </c>
      <c r="I59" s="468">
        <f t="shared" si="14"/>
        <v>3.9215686274509802</v>
      </c>
      <c r="J59" s="200">
        <v>0</v>
      </c>
      <c r="K59" s="48">
        <v>0</v>
      </c>
      <c r="L59" s="46">
        <v>0</v>
      </c>
      <c r="M59" s="47">
        <v>1</v>
      </c>
      <c r="N59" s="46">
        <v>0</v>
      </c>
      <c r="O59" s="431">
        <v>1</v>
      </c>
      <c r="P59" s="477">
        <f t="shared" si="4"/>
        <v>0</v>
      </c>
      <c r="Q59" s="481">
        <f t="shared" si="5"/>
        <v>1.9607843137254901</v>
      </c>
    </row>
    <row r="60" spans="1:17" s="54" customFormat="1" ht="13.5" customHeight="1" thickBot="1">
      <c r="A60" s="1738"/>
      <c r="B60" s="232" t="s">
        <v>50</v>
      </c>
      <c r="C60" s="505">
        <f>SUM(C54:C59)</f>
        <v>384</v>
      </c>
      <c r="D60" s="227">
        <f>SUM(D54:D59)</f>
        <v>382</v>
      </c>
      <c r="E60" s="458">
        <f>D60/C60*100</f>
        <v>99.47916666666666</v>
      </c>
      <c r="F60" s="442">
        <f>SUM(F54:F59)</f>
        <v>9</v>
      </c>
      <c r="G60" s="463">
        <f t="shared" si="13"/>
        <v>2.356020942408377</v>
      </c>
      <c r="H60" s="443">
        <f>SUM(H54:H59)</f>
        <v>8</v>
      </c>
      <c r="I60" s="469">
        <f t="shared" si="14"/>
        <v>2.094240837696335</v>
      </c>
      <c r="J60" s="442">
        <f aca="true" t="shared" si="19" ref="J60:O60">SUM(J54:J59)</f>
        <v>0</v>
      </c>
      <c r="K60" s="444">
        <f t="shared" si="19"/>
        <v>13</v>
      </c>
      <c r="L60" s="444">
        <f t="shared" si="19"/>
        <v>87</v>
      </c>
      <c r="M60" s="444">
        <f t="shared" si="19"/>
        <v>6</v>
      </c>
      <c r="N60" s="444">
        <f t="shared" si="19"/>
        <v>9</v>
      </c>
      <c r="O60" s="443">
        <f t="shared" si="19"/>
        <v>115</v>
      </c>
      <c r="P60" s="480">
        <f t="shared" si="4"/>
        <v>22.774869109947645</v>
      </c>
      <c r="Q60" s="482">
        <f t="shared" si="5"/>
        <v>3.926701570680628</v>
      </c>
    </row>
    <row r="61" spans="1:17" s="139" customFormat="1" ht="12.75" thickBot="1">
      <c r="A61" s="1735" t="s">
        <v>118</v>
      </c>
      <c r="B61" s="1736"/>
      <c r="C61" s="500">
        <f>SUM(C60,C53,C46,C44,C40,C33,C29,C25,C23,C19,C16,C11,C7)</f>
        <v>8997</v>
      </c>
      <c r="D61" s="501">
        <f>SUM(D60,D53,D46,D44,D40,D33,D29,D25,D23,D19,D16,D11,D7)</f>
        <v>8766</v>
      </c>
      <c r="E61" s="461">
        <f t="shared" si="2"/>
        <v>97.4324774924975</v>
      </c>
      <c r="F61" s="453">
        <f>SUM(F7,F11,F16,F19,F23,F25,F29,F33,F40,F44,F46,F53,F60,)</f>
        <v>380</v>
      </c>
      <c r="G61" s="467">
        <f t="shared" si="13"/>
        <v>4.334930412959161</v>
      </c>
      <c r="H61" s="454">
        <f>SUM(H60,H53,H46,H44,H40,H33,H29,H25,H23,H19,H16,H11,H7)</f>
        <v>367</v>
      </c>
      <c r="I61" s="472">
        <f t="shared" si="14"/>
        <v>4.1866301619895046</v>
      </c>
      <c r="J61" s="455">
        <f aca="true" t="shared" si="20" ref="J61:O61">SUM(J60,J53,J46,J44,J40,J33,J29,J25,J23,J19,J16,J11,J7)</f>
        <v>299</v>
      </c>
      <c r="K61" s="456">
        <f t="shared" si="20"/>
        <v>391</v>
      </c>
      <c r="L61" s="220">
        <f t="shared" si="20"/>
        <v>1511</v>
      </c>
      <c r="M61" s="456">
        <f t="shared" si="20"/>
        <v>300</v>
      </c>
      <c r="N61" s="456">
        <f t="shared" si="20"/>
        <v>128</v>
      </c>
      <c r="O61" s="237">
        <f t="shared" si="20"/>
        <v>2629</v>
      </c>
      <c r="P61" s="483">
        <f t="shared" si="4"/>
        <v>17.237052247319188</v>
      </c>
      <c r="Q61" s="557">
        <f t="shared" si="5"/>
        <v>4.882500570385581</v>
      </c>
    </row>
    <row r="62" spans="3:15" ht="13.5">
      <c r="C62" s="484"/>
      <c r="D62" s="484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3:15" ht="13.5">
      <c r="C63" s="484"/>
      <c r="D63" s="484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3:15" ht="13.5">
      <c r="C64" s="484"/>
      <c r="D64" s="484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3:15" ht="13.5">
      <c r="C65" s="484"/>
      <c r="D65" s="484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3:15" ht="13.5">
      <c r="C66" s="484"/>
      <c r="D66" s="484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3:15" ht="13.5">
      <c r="C67" s="484"/>
      <c r="D67" s="484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3:15" ht="13.5">
      <c r="C68" s="484"/>
      <c r="D68" s="484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3:15" ht="13.5">
      <c r="C69" s="484"/>
      <c r="D69" s="484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3.5">
      <c r="A70" s="56"/>
      <c r="B70" s="485"/>
      <c r="C70" s="484"/>
      <c r="D70" s="48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ht="13.5">
      <c r="A71" s="56"/>
      <c r="B71" s="485"/>
      <c r="C71" s="484"/>
      <c r="D71" s="486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1:15" ht="13.5">
      <c r="A72" s="56"/>
      <c r="B72" s="485"/>
      <c r="C72" s="484"/>
      <c r="D72" s="486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3:15" ht="13.5">
      <c r="C73" s="484"/>
      <c r="D73" s="484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3:15" ht="13.5">
      <c r="C74" s="484"/>
      <c r="D74" s="484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3:15" ht="13.5">
      <c r="C75" s="484"/>
      <c r="D75" s="484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3:15" ht="13.5">
      <c r="C76" s="484"/>
      <c r="D76" s="484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3:15" ht="13.5">
      <c r="C77" s="484"/>
      <c r="D77" s="484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3:15" ht="13.5">
      <c r="C78" s="484"/>
      <c r="D78" s="484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3:15" ht="13.5">
      <c r="C79" s="484"/>
      <c r="D79" s="484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3:15" ht="13.5">
      <c r="C80" s="484"/>
      <c r="D80" s="484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3:15" ht="13.5">
      <c r="C81" s="484"/>
      <c r="D81" s="484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3:15" ht="13.5">
      <c r="C82" s="484"/>
      <c r="D82" s="484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3:15" ht="13.5">
      <c r="C83" s="484"/>
      <c r="D83" s="484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3:15" ht="13.5">
      <c r="C84" s="484"/>
      <c r="D84" s="484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3:15" ht="13.5">
      <c r="C85" s="484"/>
      <c r="D85" s="484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3:15" ht="13.5">
      <c r="C86" s="484"/>
      <c r="D86" s="484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3:15" ht="13.5">
      <c r="C87" s="484"/>
      <c r="D87" s="484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3:15" ht="13.5">
      <c r="C88" s="484"/>
      <c r="D88" s="484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3:15" ht="13.5">
      <c r="C89" s="484"/>
      <c r="D89" s="484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3:15" ht="13.5">
      <c r="C90" s="484"/>
      <c r="D90" s="484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3:15" ht="13.5">
      <c r="C91" s="484"/>
      <c r="D91" s="484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3:15" ht="13.5">
      <c r="C92" s="484"/>
      <c r="D92" s="484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3:15" ht="13.5">
      <c r="C93" s="484"/>
      <c r="D93" s="484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3:15" ht="13.5">
      <c r="C94" s="484"/>
      <c r="D94" s="484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3:15" ht="13.5">
      <c r="C95" s="484"/>
      <c r="D95" s="484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3:15" ht="13.5">
      <c r="C96" s="484"/>
      <c r="D96" s="484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3:15" ht="13.5">
      <c r="C97" s="484"/>
      <c r="D97" s="484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3:15" ht="13.5">
      <c r="C98" s="484"/>
      <c r="D98" s="484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3:15" ht="13.5">
      <c r="C99" s="484"/>
      <c r="D99" s="484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3:15" ht="13.5">
      <c r="C100" s="484"/>
      <c r="D100" s="484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3:15" ht="13.5">
      <c r="C101" s="484"/>
      <c r="D101" s="484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3:15" ht="13.5">
      <c r="C102" s="484"/>
      <c r="D102" s="484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3:15" ht="13.5">
      <c r="C103" s="484"/>
      <c r="D103" s="484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3:15" ht="13.5">
      <c r="C104" s="484"/>
      <c r="D104" s="484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3:15" ht="13.5">
      <c r="C105" s="484"/>
      <c r="D105" s="484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3:15" ht="13.5">
      <c r="C106" s="484"/>
      <c r="D106" s="484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3:15" ht="13.5">
      <c r="C107" s="484"/>
      <c r="D107" s="484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3:15" ht="13.5">
      <c r="C108" s="484"/>
      <c r="D108" s="484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3:15" ht="13.5">
      <c r="C109" s="484"/>
      <c r="D109" s="484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3:15" ht="13.5">
      <c r="C110" s="484"/>
      <c r="D110" s="484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3:15" ht="13.5">
      <c r="C111" s="484"/>
      <c r="D111" s="484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3:15" ht="13.5">
      <c r="C112" s="484"/>
      <c r="D112" s="484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3:15" ht="13.5">
      <c r="C113" s="484"/>
      <c r="D113" s="484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3:15" ht="13.5">
      <c r="C114" s="484"/>
      <c r="D114" s="484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3:15" ht="13.5">
      <c r="C115" s="484"/>
      <c r="D115" s="484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3:15" ht="13.5">
      <c r="C116" s="484"/>
      <c r="D116" s="484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3:15" ht="13.5">
      <c r="C117" s="484"/>
      <c r="D117" s="484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3:15" ht="13.5">
      <c r="C118" s="484"/>
      <c r="D118" s="484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3:15" ht="13.5">
      <c r="C119" s="484"/>
      <c r="D119" s="484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3:15" ht="13.5">
      <c r="C120" s="484"/>
      <c r="D120" s="484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3:15" ht="13.5">
      <c r="C121" s="484"/>
      <c r="D121" s="484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3:15" ht="13.5">
      <c r="C122" s="484"/>
      <c r="D122" s="484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3:15" ht="13.5">
      <c r="C123" s="484"/>
      <c r="D123" s="484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3:15" ht="13.5">
      <c r="C124" s="484"/>
      <c r="D124" s="484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3:15" ht="13.5">
      <c r="C125" s="484"/>
      <c r="D125" s="484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3:15" ht="13.5">
      <c r="C126" s="484"/>
      <c r="D126" s="484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3:15" ht="13.5">
      <c r="C127" s="484"/>
      <c r="D127" s="484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3:15" ht="13.5">
      <c r="C128" s="484"/>
      <c r="D128" s="484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3:15" ht="13.5">
      <c r="C129" s="484"/>
      <c r="D129" s="484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3:15" ht="13.5">
      <c r="C130" s="484"/>
      <c r="D130" s="484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3:15" ht="13.5">
      <c r="C131" s="484"/>
      <c r="D131" s="484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3:15" ht="13.5">
      <c r="C132" s="484"/>
      <c r="D132" s="484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3:15" ht="13.5">
      <c r="C133" s="484"/>
      <c r="D133" s="484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3:15" ht="13.5">
      <c r="C134" s="484"/>
      <c r="D134" s="484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3:15" ht="13.5">
      <c r="C135" s="484"/>
      <c r="D135" s="484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3:15" ht="13.5">
      <c r="C136" s="484"/>
      <c r="D136" s="484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3:15" ht="13.5">
      <c r="C137" s="484"/>
      <c r="D137" s="484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3:15" ht="13.5">
      <c r="C138" s="484"/>
      <c r="D138" s="484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3:15" ht="13.5">
      <c r="C139" s="484"/>
      <c r="D139" s="484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3:15" ht="13.5">
      <c r="C140" s="484"/>
      <c r="D140" s="484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3:15" ht="13.5">
      <c r="C141" s="484"/>
      <c r="D141" s="484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3:15" ht="13.5">
      <c r="C142" s="484"/>
      <c r="D142" s="484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3:15" ht="13.5">
      <c r="C143" s="484"/>
      <c r="D143" s="484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3:15" ht="13.5">
      <c r="C144" s="484"/>
      <c r="D144" s="484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3:15" ht="13.5">
      <c r="C145" s="484"/>
      <c r="D145" s="484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3:15" ht="13.5">
      <c r="C146" s="484"/>
      <c r="D146" s="484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3:15" ht="13.5">
      <c r="C147" s="484"/>
      <c r="D147" s="484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3:15" ht="13.5">
      <c r="C148" s="484"/>
      <c r="D148" s="484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3:15" ht="13.5">
      <c r="C149" s="484"/>
      <c r="D149" s="484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3:15" ht="13.5">
      <c r="C150" s="484"/>
      <c r="D150" s="484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3:15" ht="13.5">
      <c r="C151" s="484"/>
      <c r="D151" s="484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3:15" ht="13.5">
      <c r="C152" s="484"/>
      <c r="D152" s="484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3:15" ht="13.5">
      <c r="C153" s="484"/>
      <c r="D153" s="484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3:15" ht="13.5">
      <c r="C154" s="484"/>
      <c r="D154" s="484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3:15" ht="13.5">
      <c r="C155" s="484"/>
      <c r="D155" s="484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3:15" ht="13.5">
      <c r="C156" s="484"/>
      <c r="D156" s="484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3:15" ht="13.5">
      <c r="C157" s="484"/>
      <c r="D157" s="484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3:15" ht="13.5">
      <c r="C158" s="484"/>
      <c r="D158" s="484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3:15" ht="13.5">
      <c r="C159" s="484"/>
      <c r="D159" s="484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3:15" ht="13.5">
      <c r="C160" s="484"/>
      <c r="D160" s="484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3:15" ht="13.5">
      <c r="C161" s="484"/>
      <c r="D161" s="484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3:15" ht="13.5">
      <c r="C162" s="484"/>
      <c r="D162" s="484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3:15" ht="13.5">
      <c r="C163" s="484"/>
      <c r="D163" s="484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3:15" ht="13.5">
      <c r="C164" s="484"/>
      <c r="D164" s="484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3:15" ht="13.5">
      <c r="C165" s="484"/>
      <c r="D165" s="484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3:15" ht="13.5">
      <c r="C166" s="484"/>
      <c r="D166" s="484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3:15" ht="13.5">
      <c r="C167" s="484"/>
      <c r="D167" s="484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3:15" ht="13.5">
      <c r="C168" s="484"/>
      <c r="D168" s="484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3:15" ht="13.5">
      <c r="C169" s="484"/>
      <c r="D169" s="484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</row>
    <row r="170" spans="3:15" ht="13.5">
      <c r="C170" s="484"/>
      <c r="D170" s="484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</row>
    <row r="171" spans="3:15" ht="13.5">
      <c r="C171" s="484"/>
      <c r="D171" s="484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</row>
    <row r="172" spans="3:15" ht="13.5">
      <c r="C172" s="484"/>
      <c r="D172" s="484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</row>
    <row r="173" spans="3:15" ht="13.5">
      <c r="C173" s="484"/>
      <c r="D173" s="484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3:15" ht="13.5">
      <c r="C174" s="484"/>
      <c r="D174" s="484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</row>
    <row r="175" spans="3:15" ht="13.5">
      <c r="C175" s="484"/>
      <c r="D175" s="484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3:15" ht="13.5">
      <c r="C176" s="484"/>
      <c r="D176" s="484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</row>
    <row r="177" spans="3:15" ht="13.5">
      <c r="C177" s="484"/>
      <c r="D177" s="484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3:15" ht="13.5">
      <c r="C178" s="484"/>
      <c r="D178" s="484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</row>
    <row r="179" spans="3:15" ht="13.5">
      <c r="C179" s="484"/>
      <c r="D179" s="484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</row>
    <row r="180" spans="3:15" ht="13.5">
      <c r="C180" s="484"/>
      <c r="D180" s="484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</row>
    <row r="181" spans="3:15" ht="13.5">
      <c r="C181" s="484"/>
      <c r="D181" s="484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</row>
    <row r="182" spans="3:15" ht="13.5">
      <c r="C182" s="484"/>
      <c r="D182" s="484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</row>
    <row r="183" spans="3:15" ht="13.5">
      <c r="C183" s="484"/>
      <c r="D183" s="484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</row>
    <row r="184" spans="3:15" ht="13.5">
      <c r="C184" s="484"/>
      <c r="D184" s="484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</row>
    <row r="185" spans="3:15" ht="13.5">
      <c r="C185" s="484"/>
      <c r="D185" s="484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</row>
    <row r="186" spans="3:15" ht="13.5">
      <c r="C186" s="484"/>
      <c r="D186" s="484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</row>
    <row r="187" spans="3:15" ht="13.5">
      <c r="C187" s="484"/>
      <c r="D187" s="484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</row>
    <row r="188" spans="3:15" ht="13.5">
      <c r="C188" s="484"/>
      <c r="D188" s="484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</row>
    <row r="189" spans="3:15" ht="13.5">
      <c r="C189" s="484"/>
      <c r="D189" s="484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3:15" ht="13.5">
      <c r="C190" s="484"/>
      <c r="D190" s="484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</row>
    <row r="191" spans="3:15" ht="13.5">
      <c r="C191" s="484"/>
      <c r="D191" s="484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</row>
    <row r="192" spans="3:15" ht="13.5">
      <c r="C192" s="484"/>
      <c r="D192" s="484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</row>
    <row r="193" spans="3:15" ht="13.5">
      <c r="C193" s="484"/>
      <c r="D193" s="484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3:15" ht="13.5">
      <c r="C194" s="484"/>
      <c r="D194" s="484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</row>
    <row r="195" spans="3:15" ht="13.5">
      <c r="C195" s="484"/>
      <c r="D195" s="484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</row>
    <row r="196" spans="3:15" ht="13.5">
      <c r="C196" s="484"/>
      <c r="D196" s="484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</row>
    <row r="197" spans="3:15" ht="13.5">
      <c r="C197" s="484"/>
      <c r="D197" s="484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3:15" ht="13.5">
      <c r="C198" s="484"/>
      <c r="D198" s="484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3:15" ht="13.5">
      <c r="C199" s="484"/>
      <c r="D199" s="484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3:15" ht="13.5">
      <c r="C200" s="484"/>
      <c r="D200" s="484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</row>
    <row r="201" spans="3:15" ht="13.5">
      <c r="C201" s="484"/>
      <c r="D201" s="484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</row>
  </sheetData>
  <sheetProtection/>
  <protectedRanges>
    <protectedRange sqref="J20:N22 J17:N18 J12:N15 J8:N10 C6:N6" name="範囲6"/>
    <protectedRange sqref="C45:D45 F45 H45 J45:O45 J47:O52 H47:H52 F47:F52 C47:D52 C54:D59 F54:F59 H54:H59 J54:O59" name="範囲4"/>
    <protectedRange sqref="C26:D28 F26:F28 H26:H28 J26:O28 J30:O32 H30:H32 F30:F32 C30:D32 C34:D39 F34:F39 H34:H39 J34:O39 J41:O43 H41:H43 F41:F43 C41:D43 C45:D45 F45 H45 J45:O45" name="範囲3"/>
    <protectedRange sqref="C26:D28 F26:F28 H26:H28 J26:O28 J30:O32 H30:H32 F30:F32 C30:D32 C34:D39 F34:F39 H34:H39 J34:O39" name="範囲2"/>
    <protectedRange sqref="M1:Q1 C6:D6 F6:H6 J6:O6 J8:O10 H8:H10 F8:F10 C8:D10 C12:D15 C17:D18 C20:D22 C24:D24 F12:F15 F17:F18 F20:F22 F24 H12:H15 H17:H18 H20:H22 H24 J12:O15 J17:O18" name="範囲1"/>
    <protectedRange sqref="J24:N24" name="範囲5"/>
  </protectedRanges>
  <mergeCells count="35">
    <mergeCell ref="P3:P4"/>
    <mergeCell ref="Q3:Q4"/>
    <mergeCell ref="A17:A19"/>
    <mergeCell ref="A2:A4"/>
    <mergeCell ref="B2:B4"/>
    <mergeCell ref="A24:A25"/>
    <mergeCell ref="N3:N4"/>
    <mergeCell ref="L3:L4"/>
    <mergeCell ref="M3:M4"/>
    <mergeCell ref="A1:F1"/>
    <mergeCell ref="F3:G3"/>
    <mergeCell ref="E3:E4"/>
    <mergeCell ref="D2:E2"/>
    <mergeCell ref="D3:D4"/>
    <mergeCell ref="K3:K4"/>
    <mergeCell ref="M1:Q1"/>
    <mergeCell ref="P2:Q2"/>
    <mergeCell ref="A34:A40"/>
    <mergeCell ref="C2:C4"/>
    <mergeCell ref="A20:A23"/>
    <mergeCell ref="J2:O2"/>
    <mergeCell ref="F2:I2"/>
    <mergeCell ref="A6:A7"/>
    <mergeCell ref="A8:A11"/>
    <mergeCell ref="J3:J4"/>
    <mergeCell ref="A45:A46"/>
    <mergeCell ref="O3:O4"/>
    <mergeCell ref="H3:I3"/>
    <mergeCell ref="A61:B61"/>
    <mergeCell ref="A12:A16"/>
    <mergeCell ref="A26:A29"/>
    <mergeCell ref="A47:A53"/>
    <mergeCell ref="A54:A60"/>
    <mergeCell ref="A41:A44"/>
    <mergeCell ref="A30:A33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scale="98" r:id="rId1"/>
  <headerFooter alignWithMargins="0">
    <oddFooter>&amp;C&amp;"ＭＳ Ｐ明朝,標準"&amp;10&amp;A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5"/>
  </sheetPr>
  <dimension ref="A1:AV538"/>
  <sheetViews>
    <sheetView view="pageBreakPreview" zoomScaleSheetLayoutView="100" zoomScalePageLayoutView="0" workbookViewId="0" topLeftCell="A1">
      <pane xSplit="2" ySplit="7" topLeftCell="C2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22" sqref="D22"/>
    </sheetView>
  </sheetViews>
  <sheetFormatPr defaultColWidth="5.50390625" defaultRowHeight="13.5"/>
  <cols>
    <col min="1" max="1" width="8.00390625" style="1" bestFit="1" customWidth="1"/>
    <col min="2" max="3" width="6.875" style="1" customWidth="1"/>
    <col min="4" max="4" width="5.125" style="1" bestFit="1" customWidth="1"/>
    <col min="5" max="5" width="4.75390625" style="1" bestFit="1" customWidth="1"/>
    <col min="6" max="6" width="5.875" style="1" bestFit="1" customWidth="1"/>
    <col min="7" max="7" width="4.75390625" style="1" bestFit="1" customWidth="1"/>
    <col min="8" max="8" width="5.125" style="1" bestFit="1" customWidth="1"/>
    <col min="9" max="9" width="4.75390625" style="1" bestFit="1" customWidth="1"/>
    <col min="10" max="11" width="6.375" style="1" bestFit="1" customWidth="1"/>
    <col min="12" max="12" width="5.125" style="1" bestFit="1" customWidth="1"/>
    <col min="13" max="14" width="4.75390625" style="1" bestFit="1" customWidth="1"/>
    <col min="15" max="15" width="6.375" style="1" bestFit="1" customWidth="1"/>
    <col min="16" max="17" width="4.75390625" style="1" bestFit="1" customWidth="1"/>
    <col min="18" max="19" width="3.75390625" style="1" bestFit="1" customWidth="1"/>
    <col min="20" max="20" width="6.375" style="1" bestFit="1" customWidth="1"/>
    <col min="21" max="21" width="5.125" style="1" bestFit="1" customWidth="1"/>
    <col min="22" max="22" width="6.375" style="1" bestFit="1" customWidth="1"/>
    <col min="23" max="23" width="5.125" style="1" bestFit="1" customWidth="1"/>
    <col min="24" max="24" width="4.50390625" style="1" bestFit="1" customWidth="1"/>
    <col min="25" max="25" width="4.125" style="1" bestFit="1" customWidth="1"/>
    <col min="26" max="26" width="2.875" style="1" bestFit="1" customWidth="1"/>
    <col min="27" max="27" width="4.125" style="1" bestFit="1" customWidth="1"/>
    <col min="28" max="16384" width="5.50390625" style="1" customWidth="1"/>
  </cols>
  <sheetData>
    <row r="1" spans="1:14" s="15" customFormat="1" ht="14.25">
      <c r="A1" s="1798" t="s">
        <v>293</v>
      </c>
      <c r="B1" s="1798"/>
      <c r="C1" s="1798"/>
      <c r="D1" s="1798"/>
      <c r="E1" s="1798"/>
      <c r="F1" s="1798"/>
      <c r="G1" s="1798"/>
      <c r="H1" s="14"/>
      <c r="M1" s="16"/>
      <c r="N1" s="16"/>
    </row>
    <row r="2" spans="1:48" s="15" customFormat="1" ht="14.25">
      <c r="A2" s="1798" t="s">
        <v>167</v>
      </c>
      <c r="B2" s="1798"/>
      <c r="C2" s="1798"/>
      <c r="D2" s="1798"/>
      <c r="E2" s="1798"/>
      <c r="F2" s="1798"/>
      <c r="G2" s="1798"/>
      <c r="H2" s="1798"/>
      <c r="I2" s="1798"/>
      <c r="J2" s="1798"/>
      <c r="K2" s="13"/>
      <c r="L2" s="13"/>
      <c r="M2" s="13"/>
      <c r="N2" s="13"/>
      <c r="O2" s="13"/>
      <c r="P2" s="13"/>
      <c r="Q2" s="13"/>
      <c r="R2" s="13"/>
      <c r="S2" s="13"/>
      <c r="T2" s="13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</row>
    <row r="3" spans="1:48" s="62" customFormat="1" ht="14.25" customHeight="1" thickBot="1">
      <c r="A3" s="534"/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4"/>
      <c r="P3" s="534"/>
      <c r="Q3" s="534"/>
      <c r="R3" s="534"/>
      <c r="S3" s="534"/>
      <c r="T3" s="534"/>
      <c r="U3" s="22"/>
      <c r="V3" s="22"/>
      <c r="W3" s="22"/>
      <c r="X3" s="1799" t="s">
        <v>396</v>
      </c>
      <c r="Y3" s="1799"/>
      <c r="Z3" s="1799"/>
      <c r="AA3" s="1799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</row>
    <row r="4" spans="1:48" s="62" customFormat="1" ht="12">
      <c r="A4" s="1774" t="s">
        <v>24</v>
      </c>
      <c r="B4" s="1777" t="s">
        <v>345</v>
      </c>
      <c r="C4" s="1784" t="s">
        <v>168</v>
      </c>
      <c r="D4" s="1784"/>
      <c r="E4" s="1805" t="s">
        <v>313</v>
      </c>
      <c r="F4" s="1806"/>
      <c r="G4" s="1806"/>
      <c r="H4" s="1806"/>
      <c r="I4" s="1806"/>
      <c r="J4" s="1806"/>
      <c r="K4" s="1806"/>
      <c r="L4" s="1807"/>
      <c r="M4" s="1811" t="s">
        <v>2</v>
      </c>
      <c r="N4" s="1811"/>
      <c r="O4" s="1811"/>
      <c r="P4" s="1811"/>
      <c r="Q4" s="1811"/>
      <c r="R4" s="1811"/>
      <c r="S4" s="1811"/>
      <c r="T4" s="1811"/>
      <c r="U4" s="1811"/>
      <c r="V4" s="1813" t="s">
        <v>169</v>
      </c>
      <c r="W4" s="1814"/>
      <c r="X4" s="1814"/>
      <c r="Y4" s="1814"/>
      <c r="Z4" s="1814"/>
      <c r="AA4" s="1815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</row>
    <row r="5" spans="1:48" s="62" customFormat="1" ht="12">
      <c r="A5" s="1775"/>
      <c r="B5" s="1778"/>
      <c r="C5" s="1785"/>
      <c r="D5" s="1785"/>
      <c r="E5" s="1808"/>
      <c r="F5" s="1809"/>
      <c r="G5" s="1809"/>
      <c r="H5" s="1809"/>
      <c r="I5" s="1809"/>
      <c r="J5" s="1809"/>
      <c r="K5" s="1809"/>
      <c r="L5" s="1810"/>
      <c r="M5" s="1812"/>
      <c r="N5" s="1812"/>
      <c r="O5" s="1812"/>
      <c r="P5" s="1812"/>
      <c r="Q5" s="1812"/>
      <c r="R5" s="1812"/>
      <c r="S5" s="1812"/>
      <c r="T5" s="1812"/>
      <c r="U5" s="1812"/>
      <c r="V5" s="1816"/>
      <c r="W5" s="1817"/>
      <c r="X5" s="1817"/>
      <c r="Y5" s="1817"/>
      <c r="Z5" s="1817"/>
      <c r="AA5" s="1818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</row>
    <row r="6" spans="1:48" s="62" customFormat="1" ht="24" customHeight="1">
      <c r="A6" s="1775"/>
      <c r="B6" s="1778"/>
      <c r="C6" s="1780" t="s">
        <v>3</v>
      </c>
      <c r="D6" s="1782" t="s">
        <v>4</v>
      </c>
      <c r="E6" s="1771" t="s">
        <v>5</v>
      </c>
      <c r="F6" s="1772"/>
      <c r="G6" s="1772"/>
      <c r="H6" s="1773"/>
      <c r="I6" s="1675" t="s">
        <v>6</v>
      </c>
      <c r="J6" s="1662"/>
      <c r="K6" s="1662"/>
      <c r="L6" s="1676"/>
      <c r="M6" s="1793" t="s">
        <v>7</v>
      </c>
      <c r="N6" s="1789" t="s">
        <v>220</v>
      </c>
      <c r="O6" s="1789" t="s">
        <v>314</v>
      </c>
      <c r="P6" s="1789" t="s">
        <v>83</v>
      </c>
      <c r="Q6" s="1803" t="s">
        <v>288</v>
      </c>
      <c r="R6" s="1804"/>
      <c r="S6" s="1789" t="s">
        <v>10</v>
      </c>
      <c r="T6" s="1791" t="s">
        <v>11</v>
      </c>
      <c r="U6" s="1782" t="s">
        <v>4</v>
      </c>
      <c r="V6" s="1795" t="s">
        <v>170</v>
      </c>
      <c r="W6" s="1801" t="s">
        <v>231</v>
      </c>
      <c r="X6" s="1787" t="s">
        <v>171</v>
      </c>
      <c r="Y6" s="1797"/>
      <c r="Z6" s="1787" t="s">
        <v>172</v>
      </c>
      <c r="AA6" s="1788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</row>
    <row r="7" spans="1:48" s="65" customFormat="1" ht="42" customHeight="1" thickBot="1">
      <c r="A7" s="1776"/>
      <c r="B7" s="1779"/>
      <c r="C7" s="1781"/>
      <c r="D7" s="1783"/>
      <c r="E7" s="508" t="s">
        <v>211</v>
      </c>
      <c r="F7" s="193" t="s">
        <v>212</v>
      </c>
      <c r="G7" s="186" t="s">
        <v>12</v>
      </c>
      <c r="H7" s="187" t="s">
        <v>4</v>
      </c>
      <c r="I7" s="509" t="s">
        <v>211</v>
      </c>
      <c r="J7" s="193" t="s">
        <v>212</v>
      </c>
      <c r="K7" s="186" t="s">
        <v>12</v>
      </c>
      <c r="L7" s="188" t="s">
        <v>4</v>
      </c>
      <c r="M7" s="1794"/>
      <c r="N7" s="1790"/>
      <c r="O7" s="1790"/>
      <c r="P7" s="1800"/>
      <c r="Q7" s="201" t="s">
        <v>289</v>
      </c>
      <c r="R7" s="201" t="s">
        <v>290</v>
      </c>
      <c r="S7" s="1790"/>
      <c r="T7" s="1792"/>
      <c r="U7" s="1783"/>
      <c r="V7" s="1796"/>
      <c r="W7" s="1802"/>
      <c r="X7" s="202" t="s">
        <v>173</v>
      </c>
      <c r="Y7" s="203" t="s">
        <v>174</v>
      </c>
      <c r="Z7" s="204" t="s">
        <v>173</v>
      </c>
      <c r="AA7" s="205" t="s">
        <v>174</v>
      </c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4"/>
      <c r="AV7" s="64"/>
    </row>
    <row r="8" spans="1:48" s="62" customFormat="1" ht="24" customHeight="1">
      <c r="A8" s="397" t="s">
        <v>13</v>
      </c>
      <c r="B8" s="292">
        <f>'-66-'!C8</f>
        <v>359</v>
      </c>
      <c r="C8" s="398">
        <f>'-66-'!D8</f>
        <v>352</v>
      </c>
      <c r="D8" s="238">
        <f>'-66-'!E8</f>
        <v>98.05013927576601</v>
      </c>
      <c r="E8" s="399">
        <f>'-66-'!F8</f>
        <v>16</v>
      </c>
      <c r="F8" s="400">
        <v>29</v>
      </c>
      <c r="G8" s="401">
        <f>SUM(E8:F8)</f>
        <v>45</v>
      </c>
      <c r="H8" s="402">
        <f>G8/C8*100</f>
        <v>12.784090909090908</v>
      </c>
      <c r="I8" s="400">
        <f>'-66-'!H8</f>
        <v>18</v>
      </c>
      <c r="J8" s="400">
        <v>34</v>
      </c>
      <c r="K8" s="401">
        <f>SUM(I8:J8)</f>
        <v>52</v>
      </c>
      <c r="L8" s="403">
        <f>K8/C8*100</f>
        <v>14.772727272727273</v>
      </c>
      <c r="M8" s="399">
        <f>'-66-'!J8</f>
        <v>63</v>
      </c>
      <c r="N8" s="399">
        <f>'-66-'!K8</f>
        <v>13</v>
      </c>
      <c r="O8" s="399">
        <f>'-66-'!L8</f>
        <v>106</v>
      </c>
      <c r="P8" s="399">
        <f>'-66-'!M8</f>
        <v>13</v>
      </c>
      <c r="Q8" s="399">
        <v>13</v>
      </c>
      <c r="R8" s="400">
        <v>1</v>
      </c>
      <c r="S8" s="400">
        <f>'-66-'!N8</f>
        <v>7</v>
      </c>
      <c r="T8" s="520">
        <f>SUM(M8:P8,S8)</f>
        <v>202</v>
      </c>
      <c r="U8" s="518">
        <f>T8/C8*100</f>
        <v>57.38636363636363</v>
      </c>
      <c r="V8" s="526">
        <v>327</v>
      </c>
      <c r="W8" s="1012">
        <f>V8/B8*100</f>
        <v>91.08635097493037</v>
      </c>
      <c r="X8" s="528">
        <v>7</v>
      </c>
      <c r="Y8" s="531">
        <f>X8/V8*100</f>
        <v>2.1406727828746175</v>
      </c>
      <c r="Z8" s="528">
        <v>0</v>
      </c>
      <c r="AA8" s="522">
        <f>Z8/V8*100</f>
        <v>0</v>
      </c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</row>
    <row r="9" spans="1:48" s="62" customFormat="1" ht="24" customHeight="1">
      <c r="A9" s="405" t="s">
        <v>14</v>
      </c>
      <c r="B9" s="292">
        <f>'-66-'!C12</f>
        <v>625</v>
      </c>
      <c r="C9" s="398">
        <f>'-66-'!D12</f>
        <v>604</v>
      </c>
      <c r="D9" s="238">
        <f>'-66-'!E12</f>
        <v>96.64</v>
      </c>
      <c r="E9" s="406">
        <f>'-66-'!F12</f>
        <v>23</v>
      </c>
      <c r="F9" s="407">
        <v>44</v>
      </c>
      <c r="G9" s="401">
        <f aca="true" t="shared" si="0" ref="G9:G20">SUM(E9:F9)</f>
        <v>67</v>
      </c>
      <c r="H9" s="402">
        <f aca="true" t="shared" si="1" ref="H9:H20">G9/C9*100</f>
        <v>11.092715231788079</v>
      </c>
      <c r="I9" s="407">
        <f>'-66-'!H12</f>
        <v>48</v>
      </c>
      <c r="J9" s="407">
        <v>61</v>
      </c>
      <c r="K9" s="401">
        <f aca="true" t="shared" si="2" ref="K9:K20">SUM(I9:J9)</f>
        <v>109</v>
      </c>
      <c r="L9" s="403">
        <f aca="true" t="shared" si="3" ref="L9:L20">K9/C9*100</f>
        <v>18.046357615894042</v>
      </c>
      <c r="M9" s="406">
        <f>'-66-'!J12</f>
        <v>0</v>
      </c>
      <c r="N9" s="407">
        <f>'-66-'!K12</f>
        <v>20</v>
      </c>
      <c r="O9" s="407">
        <f>'-66-'!L12</f>
        <v>157</v>
      </c>
      <c r="P9" s="407">
        <f>'-66-'!M12</f>
        <v>7</v>
      </c>
      <c r="Q9" s="407">
        <v>7</v>
      </c>
      <c r="R9" s="400">
        <v>1</v>
      </c>
      <c r="S9" s="400">
        <f>'-66-'!N12</f>
        <v>3</v>
      </c>
      <c r="T9" s="520">
        <f aca="true" t="shared" si="4" ref="T9:T20">SUM(M9:P9,S9)</f>
        <v>187</v>
      </c>
      <c r="U9" s="518">
        <f aca="true" t="shared" si="5" ref="U9:U20">T9/C9*100</f>
        <v>30.960264900662253</v>
      </c>
      <c r="V9" s="527">
        <v>474</v>
      </c>
      <c r="W9" s="1013">
        <f aca="true" t="shared" si="6" ref="W9:W20">V9/B9*100</f>
        <v>75.84</v>
      </c>
      <c r="X9" s="529">
        <v>4</v>
      </c>
      <c r="Y9" s="532">
        <f aca="true" t="shared" si="7" ref="Y9:Y20">X9/V9*100</f>
        <v>0.8438818565400843</v>
      </c>
      <c r="Z9" s="529">
        <v>0</v>
      </c>
      <c r="AA9" s="533">
        <f aca="true" t="shared" si="8" ref="AA9:AA20">Z9/V9*100</f>
        <v>0</v>
      </c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</row>
    <row r="10" spans="1:48" s="62" customFormat="1" ht="24" customHeight="1">
      <c r="A10" s="405" t="s">
        <v>15</v>
      </c>
      <c r="B10" s="292">
        <f>'-66-'!C17</f>
        <v>659</v>
      </c>
      <c r="C10" s="398">
        <f>'-66-'!D17</f>
        <v>626</v>
      </c>
      <c r="D10" s="238">
        <f>'-66-'!E17</f>
        <v>94.99241274658573</v>
      </c>
      <c r="E10" s="406">
        <f>'-66-'!F17</f>
        <v>22</v>
      </c>
      <c r="F10" s="407">
        <v>36</v>
      </c>
      <c r="G10" s="401">
        <f t="shared" si="0"/>
        <v>58</v>
      </c>
      <c r="H10" s="402">
        <f t="shared" si="1"/>
        <v>9.26517571884984</v>
      </c>
      <c r="I10" s="407">
        <f>'-66-'!H17</f>
        <v>36</v>
      </c>
      <c r="J10" s="407">
        <v>57</v>
      </c>
      <c r="K10" s="401">
        <f t="shared" si="2"/>
        <v>93</v>
      </c>
      <c r="L10" s="403">
        <f t="shared" si="3"/>
        <v>14.856230031948881</v>
      </c>
      <c r="M10" s="406">
        <f>'-66-'!J17</f>
        <v>27</v>
      </c>
      <c r="N10" s="407">
        <f>'-66-'!K17</f>
        <v>16</v>
      </c>
      <c r="O10" s="407">
        <f>'-66-'!L17</f>
        <v>385</v>
      </c>
      <c r="P10" s="407">
        <f>'-66-'!M17</f>
        <v>15</v>
      </c>
      <c r="Q10" s="407">
        <v>15</v>
      </c>
      <c r="R10" s="400">
        <v>0</v>
      </c>
      <c r="S10" s="400">
        <f>'-66-'!N17</f>
        <v>4</v>
      </c>
      <c r="T10" s="520">
        <f t="shared" si="4"/>
        <v>447</v>
      </c>
      <c r="U10" s="518">
        <f t="shared" si="5"/>
        <v>71.40575079872204</v>
      </c>
      <c r="V10" s="527">
        <v>544</v>
      </c>
      <c r="W10" s="1013">
        <f>V10/B10*100</f>
        <v>82.54931714719271</v>
      </c>
      <c r="X10" s="529">
        <v>3</v>
      </c>
      <c r="Y10" s="532">
        <f t="shared" si="7"/>
        <v>0.5514705882352942</v>
      </c>
      <c r="Z10" s="529">
        <v>2</v>
      </c>
      <c r="AA10" s="533">
        <f t="shared" si="8"/>
        <v>0.3676470588235294</v>
      </c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</row>
    <row r="11" spans="1:48" s="62" customFormat="1" ht="24" customHeight="1">
      <c r="A11" s="405" t="s">
        <v>26</v>
      </c>
      <c r="B11" s="292">
        <f>'-66-'!C20</f>
        <v>1120</v>
      </c>
      <c r="C11" s="398">
        <f>'-66-'!D20</f>
        <v>1071</v>
      </c>
      <c r="D11" s="238">
        <f>'-66-'!E20</f>
        <v>95.625</v>
      </c>
      <c r="E11" s="406">
        <f>'-66-'!F20</f>
        <v>48</v>
      </c>
      <c r="F11" s="407">
        <v>77</v>
      </c>
      <c r="G11" s="401">
        <f t="shared" si="0"/>
        <v>125</v>
      </c>
      <c r="H11" s="402">
        <f t="shared" si="1"/>
        <v>11.671335200746965</v>
      </c>
      <c r="I11" s="407">
        <f>'-66-'!H20</f>
        <v>48</v>
      </c>
      <c r="J11" s="407">
        <v>76</v>
      </c>
      <c r="K11" s="401">
        <f t="shared" si="2"/>
        <v>124</v>
      </c>
      <c r="L11" s="403">
        <f t="shared" si="3"/>
        <v>11.57796451914099</v>
      </c>
      <c r="M11" s="406">
        <f>'-66-'!J20</f>
        <v>2</v>
      </c>
      <c r="N11" s="407">
        <f>'-66-'!K20</f>
        <v>17</v>
      </c>
      <c r="O11" s="407">
        <f>'-66-'!L20</f>
        <v>202</v>
      </c>
      <c r="P11" s="407">
        <f>'-66-'!M20</f>
        <v>58</v>
      </c>
      <c r="Q11" s="407">
        <v>58</v>
      </c>
      <c r="R11" s="400">
        <v>0</v>
      </c>
      <c r="S11" s="400">
        <f>'-66-'!N20</f>
        <v>3</v>
      </c>
      <c r="T11" s="520">
        <f t="shared" si="4"/>
        <v>282</v>
      </c>
      <c r="U11" s="518">
        <f t="shared" si="5"/>
        <v>26.330532212885156</v>
      </c>
      <c r="V11" s="1349">
        <v>847</v>
      </c>
      <c r="W11" s="1013">
        <f t="shared" si="6"/>
        <v>75.625</v>
      </c>
      <c r="X11" s="1350">
        <v>29</v>
      </c>
      <c r="Y11" s="532">
        <f>X11/V11*100</f>
        <v>3.4238488783943333</v>
      </c>
      <c r="Z11" s="529">
        <v>0</v>
      </c>
      <c r="AA11" s="533">
        <f t="shared" si="8"/>
        <v>0</v>
      </c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</row>
    <row r="12" spans="1:48" s="62" customFormat="1" ht="24" customHeight="1">
      <c r="A12" s="405" t="s">
        <v>16</v>
      </c>
      <c r="B12" s="408">
        <f>'-66-'!C24</f>
        <v>779</v>
      </c>
      <c r="C12" s="409">
        <f>'-66-'!D24</f>
        <v>751</v>
      </c>
      <c r="D12" s="238">
        <f>'-66-'!E24</f>
        <v>96.40564826700898</v>
      </c>
      <c r="E12" s="406">
        <f>'-66-'!F24</f>
        <v>23</v>
      </c>
      <c r="F12" s="407">
        <v>53</v>
      </c>
      <c r="G12" s="401">
        <f t="shared" si="0"/>
        <v>76</v>
      </c>
      <c r="H12" s="402">
        <f t="shared" si="1"/>
        <v>10.119840213049267</v>
      </c>
      <c r="I12" s="407">
        <f>'-66-'!H24</f>
        <v>57</v>
      </c>
      <c r="J12" s="407">
        <v>104</v>
      </c>
      <c r="K12" s="401">
        <f t="shared" si="2"/>
        <v>161</v>
      </c>
      <c r="L12" s="403">
        <f t="shared" si="3"/>
        <v>21.438082556591212</v>
      </c>
      <c r="M12" s="406">
        <f>'-66-'!J24</f>
        <v>8</v>
      </c>
      <c r="N12" s="407">
        <f>'-66-'!K24</f>
        <v>37</v>
      </c>
      <c r="O12" s="407">
        <f>'-66-'!L24</f>
        <v>168</v>
      </c>
      <c r="P12" s="407">
        <f>'-66-'!M24</f>
        <v>15</v>
      </c>
      <c r="Q12" s="407">
        <v>15</v>
      </c>
      <c r="R12" s="400">
        <v>0</v>
      </c>
      <c r="S12" s="400">
        <f>'-66-'!N24</f>
        <v>6</v>
      </c>
      <c r="T12" s="520">
        <f t="shared" si="4"/>
        <v>234</v>
      </c>
      <c r="U12" s="518">
        <f t="shared" si="5"/>
        <v>31.158455392809586</v>
      </c>
      <c r="V12" s="527">
        <v>554</v>
      </c>
      <c r="W12" s="1013">
        <f t="shared" si="6"/>
        <v>71.1168164313222</v>
      </c>
      <c r="X12" s="529">
        <v>7</v>
      </c>
      <c r="Y12" s="532">
        <f t="shared" si="7"/>
        <v>1.263537906137184</v>
      </c>
      <c r="Z12" s="529">
        <v>0</v>
      </c>
      <c r="AA12" s="533">
        <f t="shared" si="8"/>
        <v>0</v>
      </c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</row>
    <row r="13" spans="1:48" s="62" customFormat="1" ht="24" customHeight="1">
      <c r="A13" s="405" t="s">
        <v>17</v>
      </c>
      <c r="B13" s="408">
        <f>'-66-'!C26</f>
        <v>192</v>
      </c>
      <c r="C13" s="409">
        <f>'-66-'!D26</f>
        <v>188</v>
      </c>
      <c r="D13" s="238">
        <f>'-66-'!E26</f>
        <v>97.91666666666666</v>
      </c>
      <c r="E13" s="406">
        <f>'-66-'!F26</f>
        <v>5</v>
      </c>
      <c r="F13" s="407">
        <v>13</v>
      </c>
      <c r="G13" s="401">
        <f t="shared" si="0"/>
        <v>18</v>
      </c>
      <c r="H13" s="402">
        <f t="shared" si="1"/>
        <v>9.574468085106384</v>
      </c>
      <c r="I13" s="407">
        <f>'-66-'!H26</f>
        <v>13</v>
      </c>
      <c r="J13" s="407">
        <v>17</v>
      </c>
      <c r="K13" s="401">
        <f t="shared" si="2"/>
        <v>30</v>
      </c>
      <c r="L13" s="403">
        <f t="shared" si="3"/>
        <v>15.957446808510639</v>
      </c>
      <c r="M13" s="406">
        <f>'-66-'!J26</f>
        <v>0</v>
      </c>
      <c r="N13" s="407">
        <f>'-66-'!K26</f>
        <v>17</v>
      </c>
      <c r="O13" s="407">
        <f>'-66-'!L26</f>
        <v>145</v>
      </c>
      <c r="P13" s="407">
        <f>'-66-'!M26</f>
        <v>9</v>
      </c>
      <c r="Q13" s="407">
        <v>9</v>
      </c>
      <c r="R13" s="400">
        <v>0</v>
      </c>
      <c r="S13" s="400">
        <f>'-66-'!N26</f>
        <v>1</v>
      </c>
      <c r="T13" s="520">
        <f t="shared" si="4"/>
        <v>172</v>
      </c>
      <c r="U13" s="518">
        <f t="shared" si="5"/>
        <v>91.48936170212765</v>
      </c>
      <c r="V13" s="527">
        <v>177</v>
      </c>
      <c r="W13" s="530">
        <f t="shared" si="6"/>
        <v>92.1875</v>
      </c>
      <c r="X13" s="529">
        <v>0</v>
      </c>
      <c r="Y13" s="532">
        <f t="shared" si="7"/>
        <v>0</v>
      </c>
      <c r="Z13" s="529">
        <v>0</v>
      </c>
      <c r="AA13" s="533">
        <f t="shared" si="8"/>
        <v>0</v>
      </c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</row>
    <row r="14" spans="1:48" s="62" customFormat="1" ht="24" customHeight="1">
      <c r="A14" s="405" t="s">
        <v>27</v>
      </c>
      <c r="B14" s="408">
        <f>'-66-'!C30</f>
        <v>2047</v>
      </c>
      <c r="C14" s="409">
        <f>'-66-'!D30</f>
        <v>1963</v>
      </c>
      <c r="D14" s="238">
        <f>'-66-'!E30</f>
        <v>95.89643380556913</v>
      </c>
      <c r="E14" s="406">
        <f>'-66-'!F30</f>
        <v>71</v>
      </c>
      <c r="F14" s="407">
        <v>177</v>
      </c>
      <c r="G14" s="401">
        <f t="shared" si="0"/>
        <v>248</v>
      </c>
      <c r="H14" s="402">
        <f t="shared" si="1"/>
        <v>12.633723892002038</v>
      </c>
      <c r="I14" s="407">
        <f>'-66-'!H30</f>
        <v>144</v>
      </c>
      <c r="J14" s="407">
        <v>230</v>
      </c>
      <c r="K14" s="401">
        <f t="shared" si="2"/>
        <v>374</v>
      </c>
      <c r="L14" s="403">
        <f t="shared" si="3"/>
        <v>19.052470708099847</v>
      </c>
      <c r="M14" s="406">
        <f>'-66-'!J30</f>
        <v>146</v>
      </c>
      <c r="N14" s="407">
        <f>'-66-'!K30</f>
        <v>53</v>
      </c>
      <c r="O14" s="407">
        <f>'-66-'!L30</f>
        <v>736</v>
      </c>
      <c r="P14" s="407">
        <f>'-66-'!M30</f>
        <v>67</v>
      </c>
      <c r="Q14" s="407">
        <v>66</v>
      </c>
      <c r="R14" s="400">
        <v>1</v>
      </c>
      <c r="S14" s="400">
        <f>'-66-'!N30</f>
        <v>0</v>
      </c>
      <c r="T14" s="520">
        <f t="shared" si="4"/>
        <v>1002</v>
      </c>
      <c r="U14" s="518">
        <f t="shared" si="5"/>
        <v>51.04431991849211</v>
      </c>
      <c r="V14" s="527">
        <v>1135</v>
      </c>
      <c r="W14" s="530">
        <f t="shared" si="6"/>
        <v>55.44699560332194</v>
      </c>
      <c r="X14" s="529">
        <v>10</v>
      </c>
      <c r="Y14" s="532">
        <f t="shared" si="7"/>
        <v>0.881057268722467</v>
      </c>
      <c r="Z14" s="529">
        <v>0</v>
      </c>
      <c r="AA14" s="533">
        <f t="shared" si="8"/>
        <v>0</v>
      </c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</row>
    <row r="15" spans="1:48" s="62" customFormat="1" ht="24" customHeight="1">
      <c r="A15" s="405" t="s">
        <v>18</v>
      </c>
      <c r="B15" s="408">
        <f>'-66-'!C34</f>
        <v>658</v>
      </c>
      <c r="C15" s="409">
        <f>'-66-'!D34</f>
        <v>623</v>
      </c>
      <c r="D15" s="410">
        <f>'-66-'!E34</f>
        <v>94.68085106382979</v>
      </c>
      <c r="E15" s="406">
        <f>'-66-'!F34</f>
        <v>16</v>
      </c>
      <c r="F15" s="407">
        <v>47</v>
      </c>
      <c r="G15" s="401">
        <f t="shared" si="0"/>
        <v>63</v>
      </c>
      <c r="H15" s="402">
        <f t="shared" si="1"/>
        <v>10.112359550561797</v>
      </c>
      <c r="I15" s="407">
        <f>'-66-'!H34</f>
        <v>55</v>
      </c>
      <c r="J15" s="407">
        <v>156</v>
      </c>
      <c r="K15" s="401">
        <f t="shared" si="2"/>
        <v>211</v>
      </c>
      <c r="L15" s="411">
        <f t="shared" si="3"/>
        <v>33.86837881219903</v>
      </c>
      <c r="M15" s="406">
        <f>'-66-'!J34</f>
        <v>84</v>
      </c>
      <c r="N15" s="407">
        <f>'-66-'!K34</f>
        <v>19</v>
      </c>
      <c r="O15" s="407">
        <f>'-66-'!L34</f>
        <v>333</v>
      </c>
      <c r="P15" s="407">
        <f>'-66-'!M34</f>
        <v>7</v>
      </c>
      <c r="Q15" s="407">
        <v>7</v>
      </c>
      <c r="R15" s="400">
        <v>0</v>
      </c>
      <c r="S15" s="400">
        <f>'-66-'!N34</f>
        <v>6</v>
      </c>
      <c r="T15" s="520">
        <f t="shared" si="4"/>
        <v>449</v>
      </c>
      <c r="U15" s="518">
        <f t="shared" si="5"/>
        <v>72.07062600321026</v>
      </c>
      <c r="V15" s="527">
        <v>486</v>
      </c>
      <c r="W15" s="530">
        <f t="shared" si="6"/>
        <v>73.86018237082067</v>
      </c>
      <c r="X15" s="529">
        <v>9</v>
      </c>
      <c r="Y15" s="532">
        <f t="shared" si="7"/>
        <v>1.8518518518518516</v>
      </c>
      <c r="Z15" s="529">
        <v>1</v>
      </c>
      <c r="AA15" s="533">
        <f t="shared" si="8"/>
        <v>0.205761316872428</v>
      </c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</row>
    <row r="16" spans="1:48" s="62" customFormat="1" ht="24" customHeight="1">
      <c r="A16" s="405" t="s">
        <v>19</v>
      </c>
      <c r="B16" s="408">
        <f>'-66-'!C41</f>
        <v>1507</v>
      </c>
      <c r="C16" s="409">
        <f>'-66-'!D41</f>
        <v>1411</v>
      </c>
      <c r="D16" s="238">
        <f>'-66-'!E41</f>
        <v>93.62972793629729</v>
      </c>
      <c r="E16" s="406">
        <f>'-66-'!F41</f>
        <v>43</v>
      </c>
      <c r="F16" s="407"/>
      <c r="G16" s="401">
        <f t="shared" si="0"/>
        <v>43</v>
      </c>
      <c r="H16" s="402">
        <f t="shared" si="1"/>
        <v>3.047484053862509</v>
      </c>
      <c r="I16" s="407">
        <f>'-66-'!H41</f>
        <v>92</v>
      </c>
      <c r="J16" s="407"/>
      <c r="K16" s="401">
        <f t="shared" si="2"/>
        <v>92</v>
      </c>
      <c r="L16" s="403">
        <f t="shared" si="3"/>
        <v>6.520198440822112</v>
      </c>
      <c r="M16" s="406">
        <f>'-66-'!J41</f>
        <v>15</v>
      </c>
      <c r="N16" s="407">
        <f>'-66-'!K41</f>
        <v>97</v>
      </c>
      <c r="O16" s="407">
        <f>'-66-'!L41</f>
        <v>72</v>
      </c>
      <c r="P16" s="407">
        <f>'-66-'!M41</f>
        <v>45</v>
      </c>
      <c r="Q16" s="407"/>
      <c r="R16" s="400"/>
      <c r="S16" s="400">
        <f>'-66-'!N41</f>
        <v>14</v>
      </c>
      <c r="T16" s="520">
        <f t="shared" si="4"/>
        <v>243</v>
      </c>
      <c r="U16" s="518">
        <f t="shared" si="5"/>
        <v>17.221828490432316</v>
      </c>
      <c r="V16" s="527">
        <v>990</v>
      </c>
      <c r="W16" s="530">
        <f t="shared" si="6"/>
        <v>65.69343065693431</v>
      </c>
      <c r="X16" s="529">
        <v>16</v>
      </c>
      <c r="Y16" s="532">
        <f t="shared" si="7"/>
        <v>1.6161616161616161</v>
      </c>
      <c r="Z16" s="529">
        <v>1</v>
      </c>
      <c r="AA16" s="533">
        <f t="shared" si="8"/>
        <v>0.10101010101010101</v>
      </c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</row>
    <row r="17" spans="1:48" s="62" customFormat="1" ht="24" customHeight="1">
      <c r="A17" s="405" t="s">
        <v>20</v>
      </c>
      <c r="B17" s="408">
        <f>'-66-'!C45</f>
        <v>269</v>
      </c>
      <c r="C17" s="409">
        <f>'-66-'!D45</f>
        <v>259</v>
      </c>
      <c r="D17" s="410">
        <f>'-66-'!E45</f>
        <v>96.28252788104089</v>
      </c>
      <c r="E17" s="406">
        <f>'-66-'!F45</f>
        <v>7</v>
      </c>
      <c r="F17" s="407">
        <v>13</v>
      </c>
      <c r="G17" s="401">
        <f t="shared" si="0"/>
        <v>20</v>
      </c>
      <c r="H17" s="402">
        <f t="shared" si="1"/>
        <v>7.722007722007722</v>
      </c>
      <c r="I17" s="407">
        <f>'-66-'!H45</f>
        <v>25</v>
      </c>
      <c r="J17" s="407">
        <v>36</v>
      </c>
      <c r="K17" s="401">
        <f t="shared" si="2"/>
        <v>61</v>
      </c>
      <c r="L17" s="403">
        <f t="shared" si="3"/>
        <v>23.552123552123554</v>
      </c>
      <c r="M17" s="406">
        <f>'-66-'!J45</f>
        <v>10</v>
      </c>
      <c r="N17" s="407">
        <f>'-66-'!K45</f>
        <v>13</v>
      </c>
      <c r="O17" s="407">
        <f>'-66-'!L45</f>
        <v>21</v>
      </c>
      <c r="P17" s="407">
        <f>'-66-'!M45</f>
        <v>8</v>
      </c>
      <c r="Q17" s="407">
        <v>7</v>
      </c>
      <c r="R17" s="400">
        <v>0</v>
      </c>
      <c r="S17" s="400">
        <f>'-66-'!N45</f>
        <v>2</v>
      </c>
      <c r="T17" s="520">
        <f>SUM(M17:P17,S17)</f>
        <v>54</v>
      </c>
      <c r="U17" s="518">
        <f t="shared" si="5"/>
        <v>20.84942084942085</v>
      </c>
      <c r="V17" s="527">
        <v>180</v>
      </c>
      <c r="W17" s="530">
        <f t="shared" si="6"/>
        <v>66.91449814126395</v>
      </c>
      <c r="X17" s="529">
        <v>5</v>
      </c>
      <c r="Y17" s="532">
        <f t="shared" si="7"/>
        <v>2.7777777777777777</v>
      </c>
      <c r="Z17" s="529">
        <v>0</v>
      </c>
      <c r="AA17" s="533">
        <f t="shared" si="8"/>
        <v>0</v>
      </c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</row>
    <row r="18" spans="1:48" s="62" customFormat="1" ht="24" customHeight="1">
      <c r="A18" s="405" t="s">
        <v>21</v>
      </c>
      <c r="B18" s="408">
        <f>'-66-'!C47</f>
        <v>111</v>
      </c>
      <c r="C18" s="409">
        <f>'-66-'!D47</f>
        <v>108</v>
      </c>
      <c r="D18" s="238">
        <f>'-66-'!E47</f>
        <v>97.2972972972973</v>
      </c>
      <c r="E18" s="406">
        <f>'-66-'!F47</f>
        <v>1</v>
      </c>
      <c r="F18" s="407">
        <v>5</v>
      </c>
      <c r="G18" s="401">
        <f t="shared" si="0"/>
        <v>6</v>
      </c>
      <c r="H18" s="402">
        <f t="shared" si="1"/>
        <v>5.555555555555555</v>
      </c>
      <c r="I18" s="407">
        <f>'-66-'!H47</f>
        <v>2</v>
      </c>
      <c r="J18" s="407">
        <v>11</v>
      </c>
      <c r="K18" s="401">
        <f t="shared" si="2"/>
        <v>13</v>
      </c>
      <c r="L18" s="403">
        <f t="shared" si="3"/>
        <v>12.037037037037036</v>
      </c>
      <c r="M18" s="406">
        <f>'-66-'!J47</f>
        <v>3</v>
      </c>
      <c r="N18" s="407">
        <f>'-66-'!K47</f>
        <v>3</v>
      </c>
      <c r="O18" s="407">
        <f>'-66-'!L47</f>
        <v>20</v>
      </c>
      <c r="P18" s="407">
        <f>'-66-'!M47</f>
        <v>2</v>
      </c>
      <c r="Q18" s="407">
        <v>1</v>
      </c>
      <c r="R18" s="400">
        <v>1</v>
      </c>
      <c r="S18" s="400">
        <f>'-66-'!N47</f>
        <v>1</v>
      </c>
      <c r="T18" s="520">
        <f t="shared" si="4"/>
        <v>29</v>
      </c>
      <c r="U18" s="518">
        <f t="shared" si="5"/>
        <v>26.851851851851855</v>
      </c>
      <c r="V18" s="527">
        <v>98</v>
      </c>
      <c r="W18" s="530">
        <f t="shared" si="6"/>
        <v>88.28828828828829</v>
      </c>
      <c r="X18" s="529">
        <v>2</v>
      </c>
      <c r="Y18" s="532">
        <f t="shared" si="7"/>
        <v>2.0408163265306123</v>
      </c>
      <c r="Z18" s="529">
        <v>0</v>
      </c>
      <c r="AA18" s="533">
        <f t="shared" si="8"/>
        <v>0</v>
      </c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</row>
    <row r="19" spans="1:48" s="62" customFormat="1" ht="24" customHeight="1">
      <c r="A19" s="405" t="s">
        <v>22</v>
      </c>
      <c r="B19" s="408">
        <f>'-66-'!C54</f>
        <v>627</v>
      </c>
      <c r="C19" s="409">
        <f>'-66-'!D54</f>
        <v>603</v>
      </c>
      <c r="D19" s="238">
        <f>'-66-'!E54</f>
        <v>96.17224880382776</v>
      </c>
      <c r="E19" s="406">
        <f>'-66-'!F54</f>
        <v>30</v>
      </c>
      <c r="F19" s="407">
        <v>50</v>
      </c>
      <c r="G19" s="401">
        <f t="shared" si="0"/>
        <v>80</v>
      </c>
      <c r="H19" s="402">
        <f t="shared" si="1"/>
        <v>13.266998341625207</v>
      </c>
      <c r="I19" s="407">
        <f>'-66-'!H54</f>
        <v>51</v>
      </c>
      <c r="J19" s="407">
        <v>94</v>
      </c>
      <c r="K19" s="401">
        <f t="shared" si="2"/>
        <v>145</v>
      </c>
      <c r="L19" s="411">
        <f t="shared" si="3"/>
        <v>24.046434494195687</v>
      </c>
      <c r="M19" s="1335">
        <f>'-66-'!J54</f>
        <v>3</v>
      </c>
      <c r="N19" s="407">
        <f>'-66-'!K54</f>
        <v>10</v>
      </c>
      <c r="O19" s="407">
        <f>'-66-'!L54</f>
        <v>321</v>
      </c>
      <c r="P19" s="407">
        <f>'-66-'!M54</f>
        <v>14</v>
      </c>
      <c r="Q19" s="407">
        <v>14</v>
      </c>
      <c r="R19" s="407">
        <v>0</v>
      </c>
      <c r="S19" s="407">
        <f>'-66-'!N54</f>
        <v>7</v>
      </c>
      <c r="T19" s="1336">
        <f>SUM(M19:P19,S19)</f>
        <v>355</v>
      </c>
      <c r="U19" s="1337">
        <f t="shared" si="5"/>
        <v>58.872305140961856</v>
      </c>
      <c r="V19" s="527">
        <v>546</v>
      </c>
      <c r="W19" s="530">
        <f t="shared" si="6"/>
        <v>87.08133971291866</v>
      </c>
      <c r="X19" s="529">
        <v>8</v>
      </c>
      <c r="Y19" s="532">
        <f t="shared" si="7"/>
        <v>1.465201465201465</v>
      </c>
      <c r="Z19" s="529">
        <v>0</v>
      </c>
      <c r="AA19" s="533">
        <f t="shared" si="8"/>
        <v>0</v>
      </c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</row>
    <row r="20" spans="1:48" s="62" customFormat="1" ht="24" customHeight="1" thickBot="1">
      <c r="A20" s="405" t="s">
        <v>23</v>
      </c>
      <c r="B20" s="414">
        <f>'-66-'!C61</f>
        <v>415</v>
      </c>
      <c r="C20" s="415">
        <f>'-66-'!D61</f>
        <v>400</v>
      </c>
      <c r="D20" s="233">
        <f>'-66-'!E61</f>
        <v>96.3855421686747</v>
      </c>
      <c r="E20" s="416">
        <f>'-66-'!F61</f>
        <v>12</v>
      </c>
      <c r="F20" s="417">
        <v>23</v>
      </c>
      <c r="G20" s="418">
        <f t="shared" si="0"/>
        <v>35</v>
      </c>
      <c r="H20" s="419">
        <f t="shared" si="1"/>
        <v>8.75</v>
      </c>
      <c r="I20" s="416">
        <f>'-66-'!H61</f>
        <v>31</v>
      </c>
      <c r="J20" s="417">
        <v>78</v>
      </c>
      <c r="K20" s="418">
        <f t="shared" si="2"/>
        <v>109</v>
      </c>
      <c r="L20" s="420">
        <f t="shared" si="3"/>
        <v>27.250000000000004</v>
      </c>
      <c r="M20" s="1338">
        <f>'-66-'!J61</f>
        <v>1</v>
      </c>
      <c r="N20" s="417">
        <f>'-66-'!K61</f>
        <v>13</v>
      </c>
      <c r="O20" s="417">
        <f>'-66-'!L61</f>
        <v>108</v>
      </c>
      <c r="P20" s="417">
        <f>'-66-'!M61</f>
        <v>3</v>
      </c>
      <c r="Q20" s="417">
        <v>2</v>
      </c>
      <c r="R20" s="417">
        <v>1</v>
      </c>
      <c r="S20" s="417">
        <f>'-66-'!N61</f>
        <v>5</v>
      </c>
      <c r="T20" s="1339">
        <f t="shared" si="4"/>
        <v>130</v>
      </c>
      <c r="U20" s="1340">
        <f t="shared" si="5"/>
        <v>32.5</v>
      </c>
      <c r="V20" s="1341">
        <v>339</v>
      </c>
      <c r="W20" s="1342">
        <f t="shared" si="6"/>
        <v>81.6867469879518</v>
      </c>
      <c r="X20" s="1343">
        <v>4</v>
      </c>
      <c r="Y20" s="1344">
        <f t="shared" si="7"/>
        <v>1.1799410029498525</v>
      </c>
      <c r="Z20" s="1343">
        <v>0</v>
      </c>
      <c r="AA20" s="1345">
        <f t="shared" si="8"/>
        <v>0</v>
      </c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</row>
    <row r="21" spans="1:48" s="100" customFormat="1" ht="24" customHeight="1" thickBot="1">
      <c r="A21" s="507" t="s">
        <v>11</v>
      </c>
      <c r="B21" s="510">
        <f>SUM(B8:B20)</f>
        <v>9368</v>
      </c>
      <c r="C21" s="511">
        <f>SUM(C8:C20)</f>
        <v>8959</v>
      </c>
      <c r="D21" s="514">
        <f>C21/B21*100</f>
        <v>95.63407344150299</v>
      </c>
      <c r="E21" s="516">
        <f>SUM(E8:E20)</f>
        <v>317</v>
      </c>
      <c r="F21" s="517">
        <f>SUM(F8:F20)</f>
        <v>567</v>
      </c>
      <c r="G21" s="517">
        <f>SUM(G8:G20)</f>
        <v>884</v>
      </c>
      <c r="H21" s="519">
        <f>G21/C21*100</f>
        <v>9.867172675521822</v>
      </c>
      <c r="I21" s="521">
        <f>SUM(I8:I20)</f>
        <v>620</v>
      </c>
      <c r="J21" s="521">
        <f>SUM(J8:J20)</f>
        <v>954</v>
      </c>
      <c r="K21" s="521">
        <f>SUM(K8:K20)</f>
        <v>1574</v>
      </c>
      <c r="L21" s="523">
        <f>K21/C21*100</f>
        <v>17.56892510324813</v>
      </c>
      <c r="M21" s="1328">
        <f aca="true" t="shared" si="9" ref="M21:S21">SUM(M8:M20)</f>
        <v>362</v>
      </c>
      <c r="N21" s="1329">
        <f t="shared" si="9"/>
        <v>328</v>
      </c>
      <c r="O21" s="1329">
        <f t="shared" si="9"/>
        <v>2774</v>
      </c>
      <c r="P21" s="1330">
        <f t="shared" si="9"/>
        <v>263</v>
      </c>
      <c r="Q21" s="1330">
        <f t="shared" si="9"/>
        <v>214</v>
      </c>
      <c r="R21" s="1330">
        <f t="shared" si="9"/>
        <v>5</v>
      </c>
      <c r="S21" s="1329">
        <f t="shared" si="9"/>
        <v>59</v>
      </c>
      <c r="T21" s="1329">
        <f>SUM(T8:T20)</f>
        <v>3786</v>
      </c>
      <c r="U21" s="1331">
        <f>T21/C21*100</f>
        <v>42.25918071213305</v>
      </c>
      <c r="V21" s="1332">
        <f>SUM(V8:V20)</f>
        <v>6697</v>
      </c>
      <c r="W21" s="1333">
        <f>V21/B21*100</f>
        <v>71.48804440649018</v>
      </c>
      <c r="X21" s="1334">
        <f>SUM(X8:X20)</f>
        <v>104</v>
      </c>
      <c r="Y21" s="1333">
        <f>X21/V21*100</f>
        <v>1.5529341496192326</v>
      </c>
      <c r="Z21" s="1334">
        <f>SUM(Z8:Z20)</f>
        <v>4</v>
      </c>
      <c r="AA21" s="523">
        <f>Z21/V21*100</f>
        <v>0.05972823652381663</v>
      </c>
      <c r="AB21" s="99"/>
      <c r="AC21" s="987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</row>
    <row r="22" spans="1:48" s="62" customFormat="1" ht="24" customHeight="1" thickBot="1">
      <c r="A22" s="245" t="s">
        <v>122</v>
      </c>
      <c r="B22" s="1258">
        <v>5816</v>
      </c>
      <c r="C22" s="1259">
        <v>5642</v>
      </c>
      <c r="D22" s="1260">
        <f>C22/B22*100</f>
        <v>97.00825309491059</v>
      </c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8"/>
      <c r="W22" s="68"/>
      <c r="X22" s="68"/>
      <c r="Y22" s="68"/>
      <c r="Z22" s="68"/>
      <c r="AA22" s="68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</row>
    <row r="23" spans="1:48" s="62" customFormat="1" ht="24" customHeight="1" thickBot="1">
      <c r="A23" s="244" t="s">
        <v>11</v>
      </c>
      <c r="B23" s="512">
        <f>SUM(B21:B22)</f>
        <v>15184</v>
      </c>
      <c r="C23" s="513">
        <f>SUM(C21:C22)</f>
        <v>14601</v>
      </c>
      <c r="D23" s="515">
        <f>C23/B23*100</f>
        <v>96.1604320337197</v>
      </c>
      <c r="E23" s="69"/>
      <c r="F23" s="66"/>
      <c r="G23" s="66"/>
      <c r="H23" s="69"/>
      <c r="I23" s="66"/>
      <c r="J23" s="66"/>
      <c r="K23" s="66"/>
      <c r="L23" s="69"/>
      <c r="M23" s="66"/>
      <c r="N23" s="66"/>
      <c r="O23" s="66"/>
      <c r="P23" s="66"/>
      <c r="Q23" s="66"/>
      <c r="R23" s="66"/>
      <c r="S23" s="66"/>
      <c r="T23" s="66"/>
      <c r="U23" s="66"/>
      <c r="V23" s="68"/>
      <c r="W23" s="68"/>
      <c r="X23" s="68"/>
      <c r="Y23" s="68"/>
      <c r="Z23" s="68"/>
      <c r="AA23" s="68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</row>
    <row r="24" spans="1:27" s="58" customFormat="1" ht="10.5">
      <c r="A24" s="1786" t="s">
        <v>175</v>
      </c>
      <c r="B24" s="1786"/>
      <c r="C24" s="1786"/>
      <c r="D24" s="1786"/>
      <c r="E24" s="1786"/>
      <c r="F24" s="1786"/>
      <c r="G24" s="1786"/>
      <c r="H24" s="1786"/>
      <c r="I24" s="1786"/>
      <c r="J24" s="1786"/>
      <c r="K24" s="1786"/>
      <c r="L24" s="1786"/>
      <c r="M24" s="1786"/>
      <c r="N24" s="1786"/>
      <c r="O24" s="1786"/>
      <c r="P24" s="1786"/>
      <c r="Q24" s="1786"/>
      <c r="R24" s="1786"/>
      <c r="S24" s="1786"/>
      <c r="T24" s="1786"/>
      <c r="U24" s="1786"/>
      <c r="V24" s="1786"/>
      <c r="W24" s="1786"/>
      <c r="X24" s="1786"/>
      <c r="Y24" s="1786"/>
      <c r="Z24" s="1786"/>
      <c r="AA24" s="1786"/>
    </row>
    <row r="25" spans="1:27" s="58" customFormat="1" ht="10.5">
      <c r="A25" s="1786" t="s">
        <v>176</v>
      </c>
      <c r="B25" s="1786"/>
      <c r="C25" s="1786"/>
      <c r="D25" s="1786"/>
      <c r="E25" s="1786"/>
      <c r="F25" s="1786"/>
      <c r="G25" s="1786"/>
      <c r="H25" s="1786"/>
      <c r="I25" s="1786"/>
      <c r="J25" s="1786"/>
      <c r="K25" s="1786"/>
      <c r="L25" s="1786"/>
      <c r="M25" s="1786"/>
      <c r="N25" s="1786"/>
      <c r="O25" s="1786"/>
      <c r="P25" s="1786"/>
      <c r="Q25" s="1786"/>
      <c r="R25" s="1786"/>
      <c r="S25" s="1786"/>
      <c r="T25" s="1786"/>
      <c r="U25" s="1786"/>
      <c r="V25" s="1786"/>
      <c r="W25" s="1786"/>
      <c r="X25" s="1786"/>
      <c r="Y25" s="1786"/>
      <c r="Z25" s="1786"/>
      <c r="AA25" s="1786"/>
    </row>
    <row r="26" spans="1:27" ht="13.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ht="13.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 ht="13.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ht="13.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 ht="13.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 ht="13.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27" ht="13.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spans="1:27" ht="13.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ht="13.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 ht="13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spans="1:27" ht="13.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</row>
    <row r="38" spans="1:27" ht="13.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ht="13.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27" ht="13.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spans="1:27" ht="13.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27" ht="13.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27" ht="13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27" ht="13.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1:27" ht="13.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1:27" ht="13.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spans="1:27" ht="13.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27" ht="13.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</row>
    <row r="49" spans="1:27" ht="13.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spans="1:27" ht="13.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</row>
    <row r="51" spans="1:27" ht="13.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1:27" ht="13.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</row>
    <row r="53" spans="1:27" ht="13.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</row>
    <row r="54" spans="1:27" ht="13.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</row>
    <row r="55" spans="1:27" ht="13.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</row>
    <row r="56" spans="1:27" ht="13.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</row>
    <row r="57" spans="1:27" ht="13.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27" ht="13.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ht="13.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ht="13.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 ht="13.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1:27" ht="13.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 ht="13.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7" ht="13.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 ht="13.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 ht="13.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 ht="13.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 ht="13.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ht="13.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 ht="13.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 ht="13.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27" ht="13.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27" ht="13.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1:27" ht="13.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1:27" ht="13.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spans="1:27" ht="13.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:27" ht="13.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spans="1:27" ht="13.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 ht="13.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1:27" ht="13.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spans="1:27" ht="13.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spans="1:27" ht="13.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spans="1:27" ht="13.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spans="1:27" ht="13.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spans="1:27" ht="13.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:27" ht="13.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 ht="13.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 ht="13.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 ht="13.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27" ht="13.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 ht="13.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 ht="13.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 ht="13.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1:27" ht="13.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27" ht="13.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spans="1:27" ht="13.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spans="1:27" ht="13.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spans="1:27" ht="13.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spans="1:27" ht="13.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</row>
    <row r="100" spans="1:27" ht="13.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</row>
    <row r="101" spans="1:27" ht="13.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</row>
    <row r="102" spans="1:27" ht="13.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</row>
    <row r="103" spans="1:27" ht="13.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spans="1:27" ht="13.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spans="1:27" ht="13.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spans="1:27" ht="13.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spans="1:27" ht="13.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</row>
    <row r="108" spans="1:27" ht="13.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</row>
    <row r="109" spans="1:27" ht="13.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</row>
    <row r="110" spans="1:27" ht="13.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</row>
    <row r="111" spans="1:27" ht="13.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</row>
    <row r="112" spans="1:27" ht="13.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</row>
    <row r="113" spans="1:27" ht="13.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</row>
    <row r="114" spans="1:27" ht="13.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</row>
    <row r="115" spans="1:27" ht="13.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</row>
    <row r="116" spans="1:27" ht="13.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</row>
    <row r="117" spans="1:27" ht="13.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</row>
    <row r="118" spans="1:27" ht="13.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</row>
    <row r="119" spans="1:27" ht="13.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</row>
    <row r="120" spans="1:27" ht="13.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spans="1:27" ht="13.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</row>
    <row r="122" spans="1:27" ht="13.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</row>
    <row r="123" spans="1:27" ht="13.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</row>
    <row r="124" spans="1:27" ht="13.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</row>
    <row r="125" spans="1:27" ht="13.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</row>
    <row r="126" spans="1:27" ht="13.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</row>
    <row r="127" spans="1:27" ht="13.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</row>
    <row r="128" spans="1:27" ht="13.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</row>
    <row r="129" spans="1:27" ht="13.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</row>
    <row r="130" spans="1:27" ht="13.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</row>
    <row r="131" spans="1:27" ht="13.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</row>
    <row r="132" spans="1:27" ht="13.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</row>
    <row r="133" spans="1:27" ht="13.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</row>
    <row r="134" spans="1:27" ht="13.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</row>
    <row r="135" spans="1:27" ht="13.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</row>
    <row r="136" spans="1:27" ht="13.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</row>
    <row r="137" spans="1:27" ht="13.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</row>
    <row r="138" spans="1:27" ht="13.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</row>
    <row r="139" spans="1:27" ht="13.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</row>
    <row r="140" spans="1:27" ht="13.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</row>
    <row r="141" spans="1:27" ht="13.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</row>
    <row r="142" spans="1:27" ht="13.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</row>
    <row r="143" spans="1:27" ht="13.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</row>
    <row r="144" spans="1:27" ht="13.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</row>
    <row r="145" spans="1:27" ht="13.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</row>
    <row r="146" spans="1:27" ht="13.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</row>
    <row r="147" spans="1:27" ht="13.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</row>
    <row r="148" spans="1:27" ht="13.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</row>
    <row r="149" spans="1:27" ht="13.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</row>
    <row r="150" spans="1:27" ht="13.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</row>
    <row r="151" spans="1:27" ht="13.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</row>
    <row r="152" spans="1:27" ht="13.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</row>
    <row r="153" spans="1:27" ht="13.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</row>
    <row r="154" spans="1:27" ht="13.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</row>
    <row r="155" spans="1:27" ht="13.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</row>
    <row r="156" spans="1:27" ht="13.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</row>
    <row r="157" spans="1:27" ht="13.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</row>
    <row r="158" spans="1:27" ht="13.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</row>
    <row r="159" spans="1:27" ht="13.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</row>
    <row r="160" spans="1:27" ht="13.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</row>
    <row r="161" spans="1:27" ht="13.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</row>
    <row r="162" spans="1:27" ht="13.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</row>
    <row r="163" spans="1:27" ht="13.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</row>
    <row r="164" spans="1:27" ht="13.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</row>
    <row r="165" spans="1:27" ht="13.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</row>
    <row r="166" spans="1:27" ht="13.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</row>
    <row r="167" spans="1:27" ht="13.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</row>
    <row r="168" spans="1:27" ht="13.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</row>
    <row r="169" spans="1:27" ht="13.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</row>
    <row r="170" spans="1:27" ht="13.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</row>
    <row r="171" spans="1:27" ht="13.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</row>
    <row r="172" spans="1:27" ht="13.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</row>
    <row r="173" spans="1:27" ht="13.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</row>
    <row r="174" spans="1:27" ht="13.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</row>
    <row r="175" spans="1:27" ht="13.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</row>
    <row r="176" spans="1:27" ht="13.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</row>
    <row r="177" spans="1:27" ht="13.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</row>
    <row r="178" spans="1:27" ht="13.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</row>
    <row r="179" spans="1:27" ht="13.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</row>
    <row r="180" spans="1:27" ht="13.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</row>
    <row r="181" spans="1:27" ht="13.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</row>
    <row r="182" spans="1:27" ht="13.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</row>
    <row r="183" spans="1:27" ht="13.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</row>
    <row r="184" spans="1:27" ht="13.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</row>
    <row r="185" spans="1:27" ht="13.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</row>
    <row r="186" spans="1:27" ht="13.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</row>
    <row r="187" spans="1:27" ht="13.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</row>
    <row r="188" spans="1:27" ht="13.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</row>
    <row r="189" spans="1:27" ht="13.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</row>
    <row r="190" spans="1:27" ht="13.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</row>
    <row r="191" spans="1:27" ht="13.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</row>
    <row r="192" spans="1:27" ht="13.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</row>
    <row r="193" spans="1:27" ht="13.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</row>
    <row r="194" spans="1:27" ht="13.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</row>
    <row r="195" spans="1:27" ht="13.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</row>
    <row r="196" spans="1:27" ht="13.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</row>
    <row r="197" spans="1:27" ht="13.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</row>
    <row r="198" spans="1:27" ht="13.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</row>
    <row r="199" spans="1:27" ht="13.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</row>
    <row r="200" spans="1:27" ht="13.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</row>
    <row r="201" spans="1:27" ht="13.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</row>
    <row r="202" spans="1:27" ht="13.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</row>
    <row r="203" spans="1:27" ht="13.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</row>
    <row r="204" spans="1:27" ht="13.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</row>
    <row r="205" spans="1:27" ht="13.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</row>
    <row r="206" spans="1:27" ht="13.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</row>
    <row r="207" spans="1:27" ht="13.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</row>
    <row r="208" spans="1:27" ht="13.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</row>
    <row r="209" spans="1:27" ht="13.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</row>
    <row r="210" spans="1:27" ht="13.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</row>
    <row r="211" spans="1:27" ht="13.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</row>
    <row r="212" spans="1:27" ht="13.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</row>
    <row r="213" spans="1:27" ht="13.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</row>
    <row r="214" spans="1:27" ht="13.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</row>
    <row r="215" spans="1:27" ht="13.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</row>
    <row r="216" spans="1:27" ht="13.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</row>
    <row r="217" spans="1:27" ht="13.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</row>
    <row r="218" spans="1:27" ht="13.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</row>
    <row r="219" spans="1:27" ht="13.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</row>
    <row r="220" spans="1:27" ht="13.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</row>
    <row r="221" spans="1:27" ht="13.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</row>
    <row r="222" spans="1:27" ht="13.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</row>
    <row r="223" spans="1:27" ht="13.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</row>
    <row r="224" spans="1:27" ht="13.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</row>
    <row r="225" spans="1:27" ht="13.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</row>
    <row r="226" spans="1:27" ht="13.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</row>
    <row r="227" spans="1:27" ht="13.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</row>
    <row r="228" spans="1:27" ht="13.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</row>
    <row r="229" spans="1:27" ht="13.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</row>
    <row r="230" spans="1:27" ht="13.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</row>
    <row r="231" spans="1:27" ht="13.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</row>
    <row r="232" spans="1:27" ht="13.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</row>
    <row r="233" spans="1:27" ht="13.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</row>
    <row r="234" spans="1:27" ht="13.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</row>
    <row r="235" spans="1:27" ht="13.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</row>
    <row r="236" spans="1:27" ht="13.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</row>
    <row r="237" spans="1:27" ht="13.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</row>
    <row r="238" spans="1:27" ht="13.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</row>
    <row r="239" spans="1:27" ht="13.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</row>
    <row r="240" spans="1:27" ht="13.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</row>
    <row r="241" spans="1:27" ht="13.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</row>
    <row r="242" spans="1:27" ht="13.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</row>
    <row r="243" spans="1:27" ht="13.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</row>
    <row r="244" spans="1:27" ht="13.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</row>
    <row r="245" spans="1:27" ht="13.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</row>
    <row r="246" spans="1:27" ht="13.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</row>
    <row r="247" spans="1:27" ht="13.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</row>
    <row r="248" spans="1:27" ht="13.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</row>
    <row r="249" spans="1:27" ht="13.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</row>
    <row r="250" spans="1:27" ht="13.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</row>
    <row r="251" spans="1:27" ht="13.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</row>
    <row r="252" spans="1:27" ht="13.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</row>
    <row r="253" spans="1:27" ht="13.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</row>
    <row r="254" spans="1:27" ht="13.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</row>
    <row r="255" spans="1:27" ht="13.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</row>
    <row r="256" spans="1:27" ht="13.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</row>
    <row r="257" spans="1:27" ht="13.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</row>
    <row r="258" spans="1:27" ht="13.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</row>
    <row r="259" spans="1:27" ht="13.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</row>
    <row r="260" spans="1:27" ht="13.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</row>
    <row r="261" spans="1:27" ht="13.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</row>
    <row r="262" spans="1:27" ht="13.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</row>
    <row r="263" spans="1:27" ht="13.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</row>
    <row r="264" spans="1:27" ht="13.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</row>
    <row r="265" spans="1:27" ht="13.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</row>
    <row r="266" spans="1:27" ht="13.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</row>
    <row r="267" spans="1:27" ht="13.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</row>
    <row r="268" spans="1:27" ht="13.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</row>
    <row r="269" spans="1:27" ht="13.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</row>
    <row r="270" spans="1:27" ht="13.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</row>
    <row r="271" spans="1:27" ht="13.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</row>
    <row r="272" spans="1:27" ht="13.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</row>
    <row r="273" spans="1:27" ht="13.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</row>
    <row r="274" spans="1:27" ht="13.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</row>
    <row r="275" spans="1:27" ht="13.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</row>
    <row r="276" spans="1:27" ht="13.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</row>
    <row r="277" spans="1:27" ht="13.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</row>
    <row r="278" spans="1:27" ht="13.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</row>
    <row r="279" spans="1:27" ht="13.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</row>
    <row r="280" spans="1:27" ht="13.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</row>
    <row r="281" spans="1:27" ht="13.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</row>
    <row r="282" spans="1:27" ht="13.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</row>
    <row r="283" spans="1:27" ht="13.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</row>
    <row r="284" spans="1:27" ht="13.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</row>
    <row r="285" spans="1:27" ht="13.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</row>
    <row r="286" spans="1:27" ht="13.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</row>
    <row r="287" spans="1:27" ht="13.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</row>
    <row r="288" spans="1:27" ht="13.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</row>
    <row r="289" spans="1:27" ht="13.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</row>
    <row r="290" spans="1:27" ht="13.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</row>
    <row r="291" spans="1:27" ht="13.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</row>
    <row r="292" spans="1:27" ht="13.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</row>
    <row r="293" spans="1:27" ht="13.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</row>
    <row r="294" spans="1:27" ht="13.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</row>
    <row r="295" spans="1:27" ht="13.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</row>
    <row r="296" spans="1:27" ht="13.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</row>
    <row r="297" spans="1:27" ht="13.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</row>
    <row r="298" spans="1:27" ht="13.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</row>
    <row r="299" spans="1:27" ht="13.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</row>
    <row r="300" spans="1:27" ht="13.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</row>
    <row r="301" spans="1:27" ht="13.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</row>
    <row r="302" spans="1:27" ht="13.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</row>
    <row r="303" spans="1:27" ht="13.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</row>
    <row r="304" spans="1:27" ht="13.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</row>
    <row r="305" spans="1:27" ht="13.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</row>
    <row r="306" spans="1:27" ht="13.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</row>
    <row r="307" spans="1:27" ht="13.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</row>
    <row r="308" spans="1:27" ht="13.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</row>
    <row r="309" spans="1:27" ht="13.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</row>
    <row r="310" spans="1:27" ht="13.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</row>
    <row r="311" spans="1:27" ht="13.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</row>
    <row r="312" spans="1:27" ht="13.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</row>
    <row r="313" spans="1:27" ht="13.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</row>
    <row r="314" spans="1:27" ht="13.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</row>
    <row r="315" spans="1:27" ht="13.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</row>
    <row r="316" spans="1:27" ht="13.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</row>
    <row r="317" spans="1:27" ht="13.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</row>
    <row r="318" spans="1:27" ht="13.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</row>
    <row r="319" spans="1:27" ht="13.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</row>
    <row r="320" spans="1:27" ht="13.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</row>
    <row r="321" spans="1:27" ht="13.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</row>
    <row r="322" spans="1:27" ht="13.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</row>
    <row r="323" spans="1:27" ht="13.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</row>
    <row r="324" spans="1:27" ht="13.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</row>
    <row r="325" spans="1:27" ht="13.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</row>
    <row r="326" spans="1:27" ht="13.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</row>
    <row r="327" spans="1:27" ht="13.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</row>
    <row r="328" spans="1:27" ht="13.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</row>
    <row r="329" spans="1:27" ht="13.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</row>
    <row r="330" spans="1:27" ht="13.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</row>
    <row r="331" spans="1:27" ht="13.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</row>
    <row r="332" spans="1:27" ht="13.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</row>
    <row r="333" spans="1:27" ht="13.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</row>
    <row r="334" spans="1:27" ht="13.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</row>
    <row r="335" spans="1:27" ht="13.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</row>
    <row r="336" spans="1:27" ht="13.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</row>
    <row r="337" spans="1:27" ht="13.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</row>
    <row r="338" spans="1:27" ht="13.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</row>
    <row r="339" spans="1:27" ht="13.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</row>
    <row r="340" spans="1:27" ht="13.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</row>
    <row r="341" spans="1:27" ht="13.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</row>
    <row r="342" spans="1:27" ht="13.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</row>
    <row r="343" spans="1:27" ht="13.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</row>
    <row r="344" spans="1:27" ht="13.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</row>
    <row r="345" spans="1:27" ht="13.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</row>
    <row r="346" spans="1:27" ht="13.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</row>
    <row r="347" spans="1:27" ht="13.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</row>
    <row r="348" spans="1:27" ht="13.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</row>
    <row r="349" spans="1:27" ht="13.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</row>
    <row r="350" spans="1:27" ht="13.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</row>
    <row r="351" spans="1:27" ht="13.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</row>
    <row r="352" spans="1:27" ht="13.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</row>
    <row r="353" spans="1:27" ht="13.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</row>
    <row r="354" spans="1:27" ht="13.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</row>
    <row r="355" spans="1:27" ht="13.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</row>
    <row r="356" spans="1:27" ht="13.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</row>
    <row r="357" spans="1:27" ht="13.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</row>
    <row r="358" spans="1:27" ht="13.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</row>
    <row r="359" spans="1:27" ht="13.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</row>
    <row r="360" spans="1:27" ht="13.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</row>
    <row r="361" spans="1:27" ht="13.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</row>
    <row r="362" spans="1:27" ht="13.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</row>
    <row r="363" spans="1:27" ht="13.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</row>
    <row r="364" spans="1:27" ht="13.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</row>
    <row r="365" spans="1:27" ht="13.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</row>
    <row r="366" spans="1:27" ht="13.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</row>
    <row r="367" spans="1:27" ht="13.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</row>
    <row r="368" spans="1:27" ht="13.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</row>
    <row r="369" spans="1:27" ht="13.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</row>
    <row r="370" spans="1:27" ht="13.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</row>
    <row r="371" spans="1:27" ht="13.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</row>
    <row r="372" spans="1:27" ht="13.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</row>
    <row r="373" spans="1:27" ht="13.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</row>
    <row r="374" spans="1:27" ht="13.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</row>
    <row r="375" spans="1:27" ht="13.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</row>
    <row r="376" spans="1:27" ht="13.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</row>
    <row r="377" spans="1:27" ht="13.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</row>
    <row r="378" spans="1:27" ht="13.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</row>
    <row r="379" spans="1:27" ht="13.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</row>
    <row r="380" spans="1:27" ht="13.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</row>
    <row r="381" spans="1:27" ht="13.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</row>
    <row r="382" spans="1:27" ht="13.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</row>
    <row r="383" spans="1:27" ht="13.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</row>
    <row r="384" spans="1:9" ht="13.5">
      <c r="A384" s="9"/>
      <c r="B384" s="9"/>
      <c r="C384" s="9"/>
      <c r="D384" s="9"/>
      <c r="E384" s="9"/>
      <c r="F384" s="9"/>
      <c r="G384" s="9"/>
      <c r="H384" s="9"/>
      <c r="I384" s="9"/>
    </row>
    <row r="385" spans="1:9" ht="13.5">
      <c r="A385" s="9"/>
      <c r="B385" s="9"/>
      <c r="C385" s="9"/>
      <c r="D385" s="9"/>
      <c r="E385" s="9"/>
      <c r="F385" s="9"/>
      <c r="G385" s="9"/>
      <c r="H385" s="9"/>
      <c r="I385" s="9"/>
    </row>
    <row r="386" spans="1:9" ht="13.5">
      <c r="A386" s="9"/>
      <c r="B386" s="9"/>
      <c r="C386" s="9"/>
      <c r="D386" s="9"/>
      <c r="E386" s="9"/>
      <c r="F386" s="9"/>
      <c r="G386" s="9"/>
      <c r="H386" s="9"/>
      <c r="I386" s="9"/>
    </row>
    <row r="387" spans="1:9" ht="13.5">
      <c r="A387" s="9"/>
      <c r="B387" s="9"/>
      <c r="C387" s="9"/>
      <c r="D387" s="9"/>
      <c r="E387" s="9"/>
      <c r="F387" s="9"/>
      <c r="G387" s="9"/>
      <c r="H387" s="9"/>
      <c r="I387" s="9"/>
    </row>
    <row r="388" spans="1:9" ht="13.5">
      <c r="A388" s="9"/>
      <c r="B388" s="9"/>
      <c r="C388" s="9"/>
      <c r="D388" s="9"/>
      <c r="E388" s="9"/>
      <c r="F388" s="9"/>
      <c r="G388" s="9"/>
      <c r="H388" s="9"/>
      <c r="I388" s="9"/>
    </row>
    <row r="389" spans="1:9" ht="13.5">
      <c r="A389" s="9"/>
      <c r="B389" s="9"/>
      <c r="C389" s="9"/>
      <c r="D389" s="9"/>
      <c r="E389" s="9"/>
      <c r="F389" s="9"/>
      <c r="G389" s="9"/>
      <c r="H389" s="9"/>
      <c r="I389" s="9"/>
    </row>
    <row r="390" spans="1:9" ht="13.5">
      <c r="A390" s="9"/>
      <c r="B390" s="9"/>
      <c r="C390" s="9"/>
      <c r="D390" s="9"/>
      <c r="E390" s="9"/>
      <c r="F390" s="9"/>
      <c r="G390" s="9"/>
      <c r="H390" s="9"/>
      <c r="I390" s="9"/>
    </row>
    <row r="391" spans="1:9" ht="13.5">
      <c r="A391" s="9"/>
      <c r="B391" s="9"/>
      <c r="C391" s="9"/>
      <c r="D391" s="9"/>
      <c r="E391" s="9"/>
      <c r="F391" s="9"/>
      <c r="G391" s="9"/>
      <c r="H391" s="9"/>
      <c r="I391" s="9"/>
    </row>
    <row r="392" spans="1:9" ht="13.5">
      <c r="A392" s="9"/>
      <c r="B392" s="9"/>
      <c r="C392" s="9"/>
      <c r="D392" s="9"/>
      <c r="E392" s="9"/>
      <c r="F392" s="9"/>
      <c r="G392" s="9"/>
      <c r="H392" s="9"/>
      <c r="I392" s="9"/>
    </row>
    <row r="393" spans="1:9" ht="13.5">
      <c r="A393" s="9"/>
      <c r="B393" s="9"/>
      <c r="C393" s="9"/>
      <c r="D393" s="9"/>
      <c r="E393" s="9"/>
      <c r="F393" s="9"/>
      <c r="G393" s="9"/>
      <c r="H393" s="9"/>
      <c r="I393" s="9"/>
    </row>
    <row r="394" spans="1:9" ht="13.5">
      <c r="A394" s="9"/>
      <c r="B394" s="9"/>
      <c r="C394" s="9"/>
      <c r="D394" s="9"/>
      <c r="E394" s="9"/>
      <c r="F394" s="9"/>
      <c r="G394" s="9"/>
      <c r="H394" s="9"/>
      <c r="I394" s="9"/>
    </row>
    <row r="395" spans="1:9" ht="13.5">
      <c r="A395" s="9"/>
      <c r="B395" s="9"/>
      <c r="C395" s="9"/>
      <c r="D395" s="9"/>
      <c r="E395" s="9"/>
      <c r="F395" s="9"/>
      <c r="G395" s="9"/>
      <c r="H395" s="9"/>
      <c r="I395" s="9"/>
    </row>
    <row r="396" spans="1:9" ht="13.5">
      <c r="A396" s="9"/>
      <c r="B396" s="9"/>
      <c r="C396" s="9"/>
      <c r="D396" s="9"/>
      <c r="E396" s="9"/>
      <c r="F396" s="9"/>
      <c r="G396" s="9"/>
      <c r="H396" s="9"/>
      <c r="I396" s="9"/>
    </row>
    <row r="397" spans="1:9" ht="13.5">
      <c r="A397" s="9"/>
      <c r="B397" s="9"/>
      <c r="C397" s="9"/>
      <c r="D397" s="9"/>
      <c r="E397" s="9"/>
      <c r="F397" s="9"/>
      <c r="G397" s="9"/>
      <c r="H397" s="9"/>
      <c r="I397" s="9"/>
    </row>
    <row r="398" spans="1:9" ht="13.5">
      <c r="A398" s="9"/>
      <c r="B398" s="9"/>
      <c r="C398" s="9"/>
      <c r="D398" s="9"/>
      <c r="E398" s="9"/>
      <c r="F398" s="9"/>
      <c r="G398" s="9"/>
      <c r="H398" s="9"/>
      <c r="I398" s="9"/>
    </row>
    <row r="399" spans="1:9" ht="13.5">
      <c r="A399" s="9"/>
      <c r="B399" s="9"/>
      <c r="C399" s="9"/>
      <c r="D399" s="9"/>
      <c r="E399" s="9"/>
      <c r="F399" s="9"/>
      <c r="G399" s="9"/>
      <c r="H399" s="9"/>
      <c r="I399" s="9"/>
    </row>
    <row r="400" spans="1:9" ht="13.5">
      <c r="A400" s="9"/>
      <c r="B400" s="9"/>
      <c r="C400" s="9"/>
      <c r="D400" s="9"/>
      <c r="E400" s="9"/>
      <c r="F400" s="9"/>
      <c r="G400" s="9"/>
      <c r="H400" s="9"/>
      <c r="I400" s="9"/>
    </row>
    <row r="401" spans="1:9" ht="13.5">
      <c r="A401" s="9"/>
      <c r="B401" s="9"/>
      <c r="C401" s="9"/>
      <c r="D401" s="9"/>
      <c r="E401" s="9"/>
      <c r="F401" s="9"/>
      <c r="G401" s="9"/>
      <c r="H401" s="9"/>
      <c r="I401" s="9"/>
    </row>
    <row r="402" spans="1:9" ht="13.5">
      <c r="A402" s="9"/>
      <c r="B402" s="9"/>
      <c r="C402" s="9"/>
      <c r="D402" s="9"/>
      <c r="E402" s="9"/>
      <c r="F402" s="9"/>
      <c r="G402" s="9"/>
      <c r="H402" s="9"/>
      <c r="I402" s="9"/>
    </row>
    <row r="403" spans="1:9" ht="13.5">
      <c r="A403" s="9"/>
      <c r="B403" s="9"/>
      <c r="C403" s="9"/>
      <c r="D403" s="9"/>
      <c r="E403" s="9"/>
      <c r="F403" s="9"/>
      <c r="G403" s="9"/>
      <c r="H403" s="9"/>
      <c r="I403" s="9"/>
    </row>
    <row r="404" spans="1:9" ht="13.5">
      <c r="A404" s="9"/>
      <c r="B404" s="9"/>
      <c r="C404" s="9"/>
      <c r="D404" s="9"/>
      <c r="E404" s="9"/>
      <c r="F404" s="9"/>
      <c r="G404" s="9"/>
      <c r="H404" s="9"/>
      <c r="I404" s="9"/>
    </row>
    <row r="405" spans="1:9" ht="13.5">
      <c r="A405" s="9"/>
      <c r="B405" s="9"/>
      <c r="C405" s="9"/>
      <c r="D405" s="9"/>
      <c r="E405" s="9"/>
      <c r="F405" s="9"/>
      <c r="G405" s="9"/>
      <c r="H405" s="9"/>
      <c r="I405" s="9"/>
    </row>
    <row r="406" spans="1:9" ht="13.5">
      <c r="A406" s="9"/>
      <c r="B406" s="9"/>
      <c r="C406" s="9"/>
      <c r="D406" s="9"/>
      <c r="E406" s="9"/>
      <c r="F406" s="9"/>
      <c r="G406" s="9"/>
      <c r="H406" s="9"/>
      <c r="I406" s="9"/>
    </row>
    <row r="407" spans="1:9" ht="13.5">
      <c r="A407" s="9"/>
      <c r="B407" s="9"/>
      <c r="C407" s="9"/>
      <c r="D407" s="9"/>
      <c r="E407" s="9"/>
      <c r="F407" s="9"/>
      <c r="G407" s="9"/>
      <c r="H407" s="9"/>
      <c r="I407" s="9"/>
    </row>
    <row r="408" spans="1:9" ht="13.5">
      <c r="A408" s="9"/>
      <c r="B408" s="9"/>
      <c r="C408" s="9"/>
      <c r="D408" s="9"/>
      <c r="E408" s="9"/>
      <c r="F408" s="9"/>
      <c r="G408" s="9"/>
      <c r="H408" s="9"/>
      <c r="I408" s="9"/>
    </row>
    <row r="409" spans="1:9" ht="13.5">
      <c r="A409" s="9"/>
      <c r="B409" s="9"/>
      <c r="C409" s="9"/>
      <c r="D409" s="9"/>
      <c r="E409" s="9"/>
      <c r="F409" s="9"/>
      <c r="G409" s="9"/>
      <c r="H409" s="9"/>
      <c r="I409" s="9"/>
    </row>
    <row r="410" spans="1:9" ht="13.5">
      <c r="A410" s="9"/>
      <c r="B410" s="9"/>
      <c r="C410" s="9"/>
      <c r="D410" s="9"/>
      <c r="E410" s="9"/>
      <c r="F410" s="9"/>
      <c r="G410" s="9"/>
      <c r="H410" s="9"/>
      <c r="I410" s="9"/>
    </row>
    <row r="411" spans="1:9" ht="13.5">
      <c r="A411" s="9"/>
      <c r="B411" s="9"/>
      <c r="C411" s="9"/>
      <c r="D411" s="9"/>
      <c r="E411" s="9"/>
      <c r="F411" s="9"/>
      <c r="G411" s="9"/>
      <c r="H411" s="9"/>
      <c r="I411" s="9"/>
    </row>
    <row r="412" spans="1:9" ht="13.5">
      <c r="A412" s="9"/>
      <c r="B412" s="9"/>
      <c r="C412" s="9"/>
      <c r="D412" s="9"/>
      <c r="E412" s="9"/>
      <c r="F412" s="9"/>
      <c r="G412" s="9"/>
      <c r="H412" s="9"/>
      <c r="I412" s="9"/>
    </row>
    <row r="413" spans="1:9" ht="13.5">
      <c r="A413" s="9"/>
      <c r="B413" s="9"/>
      <c r="C413" s="9"/>
      <c r="D413" s="9"/>
      <c r="E413" s="9"/>
      <c r="F413" s="9"/>
      <c r="G413" s="9"/>
      <c r="H413" s="9"/>
      <c r="I413" s="9"/>
    </row>
    <row r="414" spans="1:9" ht="13.5">
      <c r="A414" s="9"/>
      <c r="B414" s="9"/>
      <c r="C414" s="9"/>
      <c r="D414" s="9"/>
      <c r="E414" s="9"/>
      <c r="F414" s="9"/>
      <c r="G414" s="9"/>
      <c r="H414" s="9"/>
      <c r="I414" s="9"/>
    </row>
    <row r="415" spans="1:9" ht="13.5">
      <c r="A415" s="9"/>
      <c r="B415" s="9"/>
      <c r="C415" s="9"/>
      <c r="D415" s="9"/>
      <c r="E415" s="9"/>
      <c r="F415" s="9"/>
      <c r="G415" s="9"/>
      <c r="H415" s="9"/>
      <c r="I415" s="9"/>
    </row>
    <row r="416" spans="1:9" ht="13.5">
      <c r="A416" s="9"/>
      <c r="B416" s="9"/>
      <c r="C416" s="9"/>
      <c r="D416" s="9"/>
      <c r="E416" s="9"/>
      <c r="F416" s="9"/>
      <c r="G416" s="9"/>
      <c r="H416" s="9"/>
      <c r="I416" s="9"/>
    </row>
    <row r="417" spans="1:9" ht="13.5">
      <c r="A417" s="9"/>
      <c r="B417" s="9"/>
      <c r="C417" s="9"/>
      <c r="D417" s="9"/>
      <c r="E417" s="9"/>
      <c r="F417" s="9"/>
      <c r="G417" s="9"/>
      <c r="H417" s="9"/>
      <c r="I417" s="9"/>
    </row>
    <row r="418" spans="1:9" ht="13.5">
      <c r="A418" s="9"/>
      <c r="B418" s="9"/>
      <c r="C418" s="9"/>
      <c r="D418" s="9"/>
      <c r="E418" s="9"/>
      <c r="F418" s="9"/>
      <c r="G418" s="9"/>
      <c r="H418" s="9"/>
      <c r="I418" s="9"/>
    </row>
    <row r="419" spans="1:9" ht="13.5">
      <c r="A419" s="9"/>
      <c r="B419" s="9"/>
      <c r="C419" s="9"/>
      <c r="D419" s="9"/>
      <c r="E419" s="9"/>
      <c r="F419" s="9"/>
      <c r="G419" s="9"/>
      <c r="H419" s="9"/>
      <c r="I419" s="9"/>
    </row>
    <row r="420" spans="1:9" ht="13.5">
      <c r="A420" s="9"/>
      <c r="B420" s="9"/>
      <c r="C420" s="9"/>
      <c r="D420" s="9"/>
      <c r="E420" s="9"/>
      <c r="F420" s="9"/>
      <c r="G420" s="9"/>
      <c r="H420" s="9"/>
      <c r="I420" s="9"/>
    </row>
    <row r="421" spans="1:9" ht="13.5">
      <c r="A421" s="9"/>
      <c r="B421" s="9"/>
      <c r="C421" s="9"/>
      <c r="D421" s="9"/>
      <c r="E421" s="9"/>
      <c r="F421" s="9"/>
      <c r="G421" s="9"/>
      <c r="H421" s="9"/>
      <c r="I421" s="9"/>
    </row>
    <row r="422" spans="1:9" ht="13.5">
      <c r="A422" s="9"/>
      <c r="B422" s="9"/>
      <c r="C422" s="9"/>
      <c r="D422" s="9"/>
      <c r="E422" s="9"/>
      <c r="F422" s="9"/>
      <c r="G422" s="9"/>
      <c r="H422" s="9"/>
      <c r="I422" s="9"/>
    </row>
    <row r="423" spans="1:9" ht="13.5">
      <c r="A423" s="9"/>
      <c r="B423" s="9"/>
      <c r="C423" s="9"/>
      <c r="D423" s="9"/>
      <c r="E423" s="9"/>
      <c r="F423" s="9"/>
      <c r="G423" s="9"/>
      <c r="H423" s="9"/>
      <c r="I423" s="9"/>
    </row>
    <row r="424" spans="1:9" ht="13.5">
      <c r="A424" s="9"/>
      <c r="B424" s="9"/>
      <c r="C424" s="9"/>
      <c r="D424" s="9"/>
      <c r="E424" s="9"/>
      <c r="F424" s="9"/>
      <c r="G424" s="9"/>
      <c r="H424" s="9"/>
      <c r="I424" s="9"/>
    </row>
    <row r="425" spans="1:9" ht="13.5">
      <c r="A425" s="9"/>
      <c r="B425" s="9"/>
      <c r="C425" s="9"/>
      <c r="D425" s="9"/>
      <c r="E425" s="9"/>
      <c r="F425" s="9"/>
      <c r="G425" s="9"/>
      <c r="H425" s="9"/>
      <c r="I425" s="9"/>
    </row>
    <row r="426" spans="1:9" ht="13.5">
      <c r="A426" s="9"/>
      <c r="B426" s="9"/>
      <c r="C426" s="9"/>
      <c r="D426" s="9"/>
      <c r="E426" s="9"/>
      <c r="F426" s="9"/>
      <c r="G426" s="9"/>
      <c r="H426" s="9"/>
      <c r="I426" s="9"/>
    </row>
    <row r="427" spans="1:9" ht="13.5">
      <c r="A427" s="9"/>
      <c r="B427" s="9"/>
      <c r="C427" s="9"/>
      <c r="D427" s="9"/>
      <c r="E427" s="9"/>
      <c r="F427" s="9"/>
      <c r="G427" s="9"/>
      <c r="H427" s="9"/>
      <c r="I427" s="9"/>
    </row>
    <row r="428" spans="1:9" ht="13.5">
      <c r="A428" s="9"/>
      <c r="B428" s="9"/>
      <c r="C428" s="9"/>
      <c r="D428" s="9"/>
      <c r="E428" s="9"/>
      <c r="F428" s="9"/>
      <c r="G428" s="9"/>
      <c r="H428" s="9"/>
      <c r="I428" s="9"/>
    </row>
    <row r="429" spans="1:9" ht="13.5">
      <c r="A429" s="9"/>
      <c r="B429" s="9"/>
      <c r="C429" s="9"/>
      <c r="D429" s="9"/>
      <c r="E429" s="9"/>
      <c r="F429" s="9"/>
      <c r="G429" s="9"/>
      <c r="H429" s="9"/>
      <c r="I429" s="9"/>
    </row>
    <row r="430" spans="1:9" ht="13.5">
      <c r="A430" s="9"/>
      <c r="B430" s="9"/>
      <c r="C430" s="9"/>
      <c r="D430" s="9"/>
      <c r="E430" s="9"/>
      <c r="F430" s="9"/>
      <c r="G430" s="9"/>
      <c r="H430" s="9"/>
      <c r="I430" s="9"/>
    </row>
    <row r="431" spans="1:9" ht="13.5">
      <c r="A431" s="9"/>
      <c r="B431" s="9"/>
      <c r="C431" s="9"/>
      <c r="D431" s="9"/>
      <c r="E431" s="9"/>
      <c r="F431" s="9"/>
      <c r="G431" s="9"/>
      <c r="H431" s="9"/>
      <c r="I431" s="9"/>
    </row>
    <row r="432" spans="1:9" ht="13.5">
      <c r="A432" s="9"/>
      <c r="B432" s="9"/>
      <c r="C432" s="9"/>
      <c r="D432" s="9"/>
      <c r="E432" s="9"/>
      <c r="F432" s="9"/>
      <c r="G432" s="9"/>
      <c r="H432" s="9"/>
      <c r="I432" s="9"/>
    </row>
    <row r="433" spans="1:9" ht="13.5">
      <c r="A433" s="9"/>
      <c r="B433" s="9"/>
      <c r="C433" s="9"/>
      <c r="D433" s="9"/>
      <c r="E433" s="9"/>
      <c r="F433" s="9"/>
      <c r="G433" s="9"/>
      <c r="H433" s="9"/>
      <c r="I433" s="9"/>
    </row>
    <row r="434" spans="1:9" ht="13.5">
      <c r="A434" s="9"/>
      <c r="B434" s="9"/>
      <c r="C434" s="9"/>
      <c r="D434" s="9"/>
      <c r="E434" s="9"/>
      <c r="F434" s="9"/>
      <c r="G434" s="9"/>
      <c r="H434" s="9"/>
      <c r="I434" s="9"/>
    </row>
    <row r="435" spans="1:9" ht="13.5">
      <c r="A435" s="9"/>
      <c r="B435" s="9"/>
      <c r="C435" s="9"/>
      <c r="D435" s="9"/>
      <c r="E435" s="9"/>
      <c r="F435" s="9"/>
      <c r="G435" s="9"/>
      <c r="H435" s="9"/>
      <c r="I435" s="9"/>
    </row>
    <row r="436" spans="1:9" ht="13.5">
      <c r="A436" s="9"/>
      <c r="B436" s="9"/>
      <c r="C436" s="9"/>
      <c r="D436" s="9"/>
      <c r="E436" s="9"/>
      <c r="F436" s="9"/>
      <c r="G436" s="9"/>
      <c r="H436" s="9"/>
      <c r="I436" s="9"/>
    </row>
    <row r="437" spans="1:9" ht="13.5">
      <c r="A437" s="9"/>
      <c r="B437" s="9"/>
      <c r="C437" s="9"/>
      <c r="D437" s="9"/>
      <c r="E437" s="9"/>
      <c r="F437" s="9"/>
      <c r="G437" s="9"/>
      <c r="H437" s="9"/>
      <c r="I437" s="9"/>
    </row>
    <row r="438" spans="1:9" ht="13.5">
      <c r="A438" s="9"/>
      <c r="B438" s="9"/>
      <c r="C438" s="9"/>
      <c r="D438" s="9"/>
      <c r="E438" s="9"/>
      <c r="F438" s="9"/>
      <c r="G438" s="9"/>
      <c r="H438" s="9"/>
      <c r="I438" s="9"/>
    </row>
    <row r="439" spans="1:9" ht="13.5">
      <c r="A439" s="9"/>
      <c r="B439" s="9"/>
      <c r="C439" s="9"/>
      <c r="D439" s="9"/>
      <c r="E439" s="9"/>
      <c r="F439" s="9"/>
      <c r="G439" s="9"/>
      <c r="H439" s="9"/>
      <c r="I439" s="9"/>
    </row>
    <row r="440" spans="1:9" ht="13.5">
      <c r="A440" s="9"/>
      <c r="B440" s="9"/>
      <c r="C440" s="9"/>
      <c r="D440" s="9"/>
      <c r="E440" s="9"/>
      <c r="F440" s="9"/>
      <c r="G440" s="9"/>
      <c r="H440" s="9"/>
      <c r="I440" s="9"/>
    </row>
    <row r="441" spans="1:9" ht="13.5">
      <c r="A441" s="9"/>
      <c r="B441" s="9"/>
      <c r="C441" s="9"/>
      <c r="D441" s="9"/>
      <c r="E441" s="9"/>
      <c r="F441" s="9"/>
      <c r="G441" s="9"/>
      <c r="H441" s="9"/>
      <c r="I441" s="9"/>
    </row>
    <row r="442" spans="1:9" ht="13.5">
      <c r="A442" s="9"/>
      <c r="B442" s="9"/>
      <c r="C442" s="9"/>
      <c r="D442" s="9"/>
      <c r="E442" s="9"/>
      <c r="F442" s="9"/>
      <c r="G442" s="9"/>
      <c r="H442" s="9"/>
      <c r="I442" s="9"/>
    </row>
    <row r="443" spans="1:9" ht="13.5">
      <c r="A443" s="9"/>
      <c r="B443" s="9"/>
      <c r="C443" s="9"/>
      <c r="D443" s="9"/>
      <c r="E443" s="9"/>
      <c r="F443" s="9"/>
      <c r="G443" s="9"/>
      <c r="H443" s="9"/>
      <c r="I443" s="9"/>
    </row>
    <row r="444" spans="1:9" ht="13.5">
      <c r="A444" s="9"/>
      <c r="B444" s="9"/>
      <c r="C444" s="9"/>
      <c r="D444" s="9"/>
      <c r="E444" s="9"/>
      <c r="F444" s="9"/>
      <c r="G444" s="9"/>
      <c r="H444" s="9"/>
      <c r="I444" s="9"/>
    </row>
    <row r="445" spans="1:9" ht="13.5">
      <c r="A445" s="9"/>
      <c r="B445" s="9"/>
      <c r="C445" s="9"/>
      <c r="D445" s="9"/>
      <c r="E445" s="9"/>
      <c r="F445" s="9"/>
      <c r="G445" s="9"/>
      <c r="H445" s="9"/>
      <c r="I445" s="9"/>
    </row>
    <row r="446" spans="1:9" ht="13.5">
      <c r="A446" s="9"/>
      <c r="B446" s="9"/>
      <c r="C446" s="9"/>
      <c r="D446" s="9"/>
      <c r="E446" s="9"/>
      <c r="F446" s="9"/>
      <c r="G446" s="9"/>
      <c r="H446" s="9"/>
      <c r="I446" s="9"/>
    </row>
    <row r="447" spans="1:9" ht="13.5">
      <c r="A447" s="9"/>
      <c r="B447" s="9"/>
      <c r="C447" s="9"/>
      <c r="D447" s="9"/>
      <c r="E447" s="9"/>
      <c r="F447" s="9"/>
      <c r="G447" s="9"/>
      <c r="H447" s="9"/>
      <c r="I447" s="9"/>
    </row>
    <row r="448" spans="1:9" ht="13.5">
      <c r="A448" s="9"/>
      <c r="B448" s="9"/>
      <c r="C448" s="9"/>
      <c r="D448" s="9"/>
      <c r="E448" s="9"/>
      <c r="F448" s="9"/>
      <c r="G448" s="9"/>
      <c r="H448" s="9"/>
      <c r="I448" s="9"/>
    </row>
    <row r="449" spans="1:9" ht="13.5">
      <c r="A449" s="9"/>
      <c r="B449" s="9"/>
      <c r="C449" s="9"/>
      <c r="D449" s="9"/>
      <c r="E449" s="9"/>
      <c r="F449" s="9"/>
      <c r="G449" s="9"/>
      <c r="H449" s="9"/>
      <c r="I449" s="9"/>
    </row>
    <row r="450" spans="1:9" ht="13.5">
      <c r="A450" s="9"/>
      <c r="B450" s="9"/>
      <c r="C450" s="9"/>
      <c r="D450" s="9"/>
      <c r="E450" s="9"/>
      <c r="F450" s="9"/>
      <c r="G450" s="9"/>
      <c r="H450" s="9"/>
      <c r="I450" s="9"/>
    </row>
    <row r="451" spans="1:9" ht="13.5">
      <c r="A451" s="9"/>
      <c r="B451" s="9"/>
      <c r="C451" s="9"/>
      <c r="D451" s="9"/>
      <c r="E451" s="9"/>
      <c r="F451" s="9"/>
      <c r="G451" s="9"/>
      <c r="H451" s="9"/>
      <c r="I451" s="9"/>
    </row>
    <row r="452" spans="1:9" ht="13.5">
      <c r="A452" s="9"/>
      <c r="B452" s="9"/>
      <c r="C452" s="9"/>
      <c r="D452" s="9"/>
      <c r="E452" s="9"/>
      <c r="F452" s="9"/>
      <c r="G452" s="9"/>
      <c r="H452" s="9"/>
      <c r="I452" s="9"/>
    </row>
    <row r="453" spans="1:9" ht="13.5">
      <c r="A453" s="9"/>
      <c r="B453" s="9"/>
      <c r="C453" s="9"/>
      <c r="D453" s="9"/>
      <c r="E453" s="9"/>
      <c r="F453" s="9"/>
      <c r="G453" s="9"/>
      <c r="H453" s="9"/>
      <c r="I453" s="9"/>
    </row>
    <row r="454" spans="1:9" ht="13.5">
      <c r="A454" s="9"/>
      <c r="B454" s="9"/>
      <c r="C454" s="9"/>
      <c r="D454" s="9"/>
      <c r="E454" s="9"/>
      <c r="F454" s="9"/>
      <c r="G454" s="9"/>
      <c r="H454" s="9"/>
      <c r="I454" s="9"/>
    </row>
    <row r="455" spans="1:9" ht="13.5">
      <c r="A455" s="9"/>
      <c r="B455" s="9"/>
      <c r="C455" s="9"/>
      <c r="D455" s="9"/>
      <c r="E455" s="9"/>
      <c r="F455" s="9"/>
      <c r="G455" s="9"/>
      <c r="H455" s="9"/>
      <c r="I455" s="9"/>
    </row>
    <row r="456" spans="1:9" ht="13.5">
      <c r="A456" s="9"/>
      <c r="B456" s="9"/>
      <c r="C456" s="9"/>
      <c r="D456" s="9"/>
      <c r="E456" s="9"/>
      <c r="F456" s="9"/>
      <c r="G456" s="9"/>
      <c r="H456" s="9"/>
      <c r="I456" s="9"/>
    </row>
    <row r="457" spans="1:9" ht="13.5">
      <c r="A457" s="9"/>
      <c r="B457" s="9"/>
      <c r="C457" s="9"/>
      <c r="D457" s="9"/>
      <c r="E457" s="9"/>
      <c r="F457" s="9"/>
      <c r="G457" s="9"/>
      <c r="H457" s="9"/>
      <c r="I457" s="9"/>
    </row>
    <row r="458" spans="1:9" ht="13.5">
      <c r="A458" s="9"/>
      <c r="B458" s="9"/>
      <c r="C458" s="9"/>
      <c r="D458" s="9"/>
      <c r="E458" s="9"/>
      <c r="F458" s="9"/>
      <c r="G458" s="9"/>
      <c r="H458" s="9"/>
      <c r="I458" s="9"/>
    </row>
    <row r="459" spans="1:9" ht="13.5">
      <c r="A459" s="9"/>
      <c r="B459" s="9"/>
      <c r="C459" s="9"/>
      <c r="D459" s="9"/>
      <c r="E459" s="9"/>
      <c r="F459" s="9"/>
      <c r="G459" s="9"/>
      <c r="H459" s="9"/>
      <c r="I459" s="9"/>
    </row>
    <row r="460" spans="1:9" ht="13.5">
      <c r="A460" s="9"/>
      <c r="B460" s="9"/>
      <c r="C460" s="9"/>
      <c r="D460" s="9"/>
      <c r="E460" s="9"/>
      <c r="F460" s="9"/>
      <c r="G460" s="9"/>
      <c r="H460" s="9"/>
      <c r="I460" s="9"/>
    </row>
    <row r="461" spans="1:9" ht="13.5">
      <c r="A461" s="9"/>
      <c r="B461" s="9"/>
      <c r="C461" s="9"/>
      <c r="D461" s="9"/>
      <c r="E461" s="9"/>
      <c r="F461" s="9"/>
      <c r="G461" s="9"/>
      <c r="H461" s="9"/>
      <c r="I461" s="9"/>
    </row>
    <row r="462" spans="1:9" ht="13.5">
      <c r="A462" s="9"/>
      <c r="B462" s="9"/>
      <c r="C462" s="9"/>
      <c r="D462" s="9"/>
      <c r="E462" s="9"/>
      <c r="F462" s="9"/>
      <c r="G462" s="9"/>
      <c r="H462" s="9"/>
      <c r="I462" s="9"/>
    </row>
    <row r="463" spans="1:9" ht="13.5">
      <c r="A463" s="9"/>
      <c r="B463" s="9"/>
      <c r="C463" s="9"/>
      <c r="D463" s="9"/>
      <c r="E463" s="9"/>
      <c r="F463" s="9"/>
      <c r="G463" s="9"/>
      <c r="H463" s="9"/>
      <c r="I463" s="9"/>
    </row>
    <row r="464" spans="1:9" ht="13.5">
      <c r="A464" s="9"/>
      <c r="B464" s="9"/>
      <c r="C464" s="9"/>
      <c r="D464" s="9"/>
      <c r="E464" s="9"/>
      <c r="F464" s="9"/>
      <c r="G464" s="9"/>
      <c r="H464" s="9"/>
      <c r="I464" s="9"/>
    </row>
    <row r="465" spans="1:9" ht="13.5">
      <c r="A465" s="9"/>
      <c r="B465" s="9"/>
      <c r="C465" s="9"/>
      <c r="D465" s="9"/>
      <c r="E465" s="9"/>
      <c r="F465" s="9"/>
      <c r="G465" s="9"/>
      <c r="H465" s="9"/>
      <c r="I465" s="9"/>
    </row>
    <row r="466" spans="1:9" ht="13.5">
      <c r="A466" s="9"/>
      <c r="B466" s="9"/>
      <c r="C466" s="9"/>
      <c r="D466" s="9"/>
      <c r="E466" s="9"/>
      <c r="F466" s="9"/>
      <c r="G466" s="9"/>
      <c r="H466" s="9"/>
      <c r="I466" s="9"/>
    </row>
    <row r="467" spans="1:9" ht="13.5">
      <c r="A467" s="9"/>
      <c r="B467" s="9"/>
      <c r="C467" s="9"/>
      <c r="D467" s="9"/>
      <c r="E467" s="9"/>
      <c r="F467" s="9"/>
      <c r="G467" s="9"/>
      <c r="H467" s="9"/>
      <c r="I467" s="9"/>
    </row>
    <row r="468" spans="1:9" ht="13.5">
      <c r="A468" s="9"/>
      <c r="B468" s="9"/>
      <c r="C468" s="9"/>
      <c r="D468" s="9"/>
      <c r="E468" s="9"/>
      <c r="F468" s="9"/>
      <c r="G468" s="9"/>
      <c r="H468" s="9"/>
      <c r="I468" s="9"/>
    </row>
    <row r="469" spans="1:9" ht="13.5">
      <c r="A469" s="9"/>
      <c r="B469" s="9"/>
      <c r="C469" s="9"/>
      <c r="D469" s="9"/>
      <c r="E469" s="9"/>
      <c r="F469" s="9"/>
      <c r="G469" s="9"/>
      <c r="H469" s="9"/>
      <c r="I469" s="9"/>
    </row>
    <row r="470" spans="1:9" ht="13.5">
      <c r="A470" s="9"/>
      <c r="B470" s="9"/>
      <c r="C470" s="9"/>
      <c r="D470" s="9"/>
      <c r="E470" s="9"/>
      <c r="F470" s="9"/>
      <c r="G470" s="9"/>
      <c r="H470" s="9"/>
      <c r="I470" s="9"/>
    </row>
    <row r="471" spans="1:9" ht="13.5">
      <c r="A471" s="9"/>
      <c r="B471" s="9"/>
      <c r="C471" s="9"/>
      <c r="D471" s="9"/>
      <c r="E471" s="9"/>
      <c r="F471" s="9"/>
      <c r="G471" s="9"/>
      <c r="H471" s="9"/>
      <c r="I471" s="9"/>
    </row>
    <row r="472" spans="1:9" ht="13.5">
      <c r="A472" s="9"/>
      <c r="B472" s="9"/>
      <c r="C472" s="9"/>
      <c r="D472" s="9"/>
      <c r="E472" s="9"/>
      <c r="F472" s="9"/>
      <c r="G472" s="9"/>
      <c r="H472" s="9"/>
      <c r="I472" s="9"/>
    </row>
    <row r="473" spans="1:9" ht="13.5">
      <c r="A473" s="9"/>
      <c r="B473" s="9"/>
      <c r="C473" s="9"/>
      <c r="D473" s="9"/>
      <c r="E473" s="9"/>
      <c r="F473" s="9"/>
      <c r="G473" s="9"/>
      <c r="H473" s="9"/>
      <c r="I473" s="9"/>
    </row>
    <row r="474" spans="1:9" ht="13.5">
      <c r="A474" s="9"/>
      <c r="B474" s="9"/>
      <c r="C474" s="9"/>
      <c r="D474" s="9"/>
      <c r="E474" s="9"/>
      <c r="F474" s="9"/>
      <c r="G474" s="9"/>
      <c r="H474" s="9"/>
      <c r="I474" s="9"/>
    </row>
    <row r="475" spans="1:9" ht="13.5">
      <c r="A475" s="9"/>
      <c r="B475" s="9"/>
      <c r="C475" s="9"/>
      <c r="D475" s="9"/>
      <c r="E475" s="9"/>
      <c r="F475" s="9"/>
      <c r="G475" s="9"/>
      <c r="H475" s="9"/>
      <c r="I475" s="9"/>
    </row>
    <row r="476" spans="1:9" ht="13.5">
      <c r="A476" s="9"/>
      <c r="B476" s="9"/>
      <c r="C476" s="9"/>
      <c r="D476" s="9"/>
      <c r="E476" s="9"/>
      <c r="F476" s="9"/>
      <c r="G476" s="9"/>
      <c r="H476" s="9"/>
      <c r="I476" s="9"/>
    </row>
    <row r="477" spans="1:9" ht="13.5">
      <c r="A477" s="9"/>
      <c r="B477" s="9"/>
      <c r="C477" s="9"/>
      <c r="D477" s="9"/>
      <c r="E477" s="9"/>
      <c r="F477" s="9"/>
      <c r="G477" s="9"/>
      <c r="H477" s="9"/>
      <c r="I477" s="9"/>
    </row>
    <row r="478" spans="1:9" ht="13.5">
      <c r="A478" s="9"/>
      <c r="B478" s="9"/>
      <c r="C478" s="9"/>
      <c r="D478" s="9"/>
      <c r="E478" s="9"/>
      <c r="F478" s="9"/>
      <c r="G478" s="9"/>
      <c r="H478" s="9"/>
      <c r="I478" s="9"/>
    </row>
    <row r="479" spans="1:9" ht="13.5">
      <c r="A479" s="9"/>
      <c r="B479" s="9"/>
      <c r="C479" s="9"/>
      <c r="D479" s="9"/>
      <c r="E479" s="9"/>
      <c r="F479" s="9"/>
      <c r="G479" s="9"/>
      <c r="H479" s="9"/>
      <c r="I479" s="9"/>
    </row>
    <row r="480" spans="1:9" ht="13.5">
      <c r="A480" s="9"/>
      <c r="B480" s="9"/>
      <c r="C480" s="9"/>
      <c r="D480" s="9"/>
      <c r="E480" s="9"/>
      <c r="F480" s="9"/>
      <c r="G480" s="9"/>
      <c r="H480" s="9"/>
      <c r="I480" s="9"/>
    </row>
    <row r="481" spans="1:9" ht="13.5">
      <c r="A481" s="9"/>
      <c r="B481" s="9"/>
      <c r="C481" s="9"/>
      <c r="D481" s="9"/>
      <c r="E481" s="9"/>
      <c r="F481" s="9"/>
      <c r="G481" s="9"/>
      <c r="H481" s="9"/>
      <c r="I481" s="9"/>
    </row>
    <row r="482" spans="1:9" ht="13.5">
      <c r="A482" s="9"/>
      <c r="B482" s="9"/>
      <c r="C482" s="9"/>
      <c r="D482" s="9"/>
      <c r="E482" s="9"/>
      <c r="F482" s="9"/>
      <c r="G482" s="9"/>
      <c r="H482" s="9"/>
      <c r="I482" s="9"/>
    </row>
    <row r="483" spans="1:9" ht="13.5">
      <c r="A483" s="9"/>
      <c r="B483" s="9"/>
      <c r="C483" s="9"/>
      <c r="D483" s="9"/>
      <c r="E483" s="9"/>
      <c r="F483" s="9"/>
      <c r="G483" s="9"/>
      <c r="H483" s="9"/>
      <c r="I483" s="9"/>
    </row>
    <row r="484" spans="1:9" ht="13.5">
      <c r="A484" s="9"/>
      <c r="B484" s="9"/>
      <c r="C484" s="9"/>
      <c r="D484" s="9"/>
      <c r="E484" s="9"/>
      <c r="F484" s="9"/>
      <c r="G484" s="9"/>
      <c r="H484" s="9"/>
      <c r="I484" s="9"/>
    </row>
    <row r="485" spans="1:9" ht="13.5">
      <c r="A485" s="9"/>
      <c r="B485" s="9"/>
      <c r="C485" s="9"/>
      <c r="D485" s="9"/>
      <c r="E485" s="9"/>
      <c r="F485" s="9"/>
      <c r="G485" s="9"/>
      <c r="H485" s="9"/>
      <c r="I485" s="9"/>
    </row>
    <row r="486" spans="1:9" ht="13.5">
      <c r="A486" s="9"/>
      <c r="B486" s="9"/>
      <c r="C486" s="9"/>
      <c r="D486" s="9"/>
      <c r="E486" s="9"/>
      <c r="F486" s="9"/>
      <c r="G486" s="9"/>
      <c r="H486" s="9"/>
      <c r="I486" s="9"/>
    </row>
    <row r="487" spans="1:9" ht="13.5">
      <c r="A487" s="9"/>
      <c r="B487" s="9"/>
      <c r="C487" s="9"/>
      <c r="D487" s="9"/>
      <c r="E487" s="9"/>
      <c r="F487" s="9"/>
      <c r="G487" s="9"/>
      <c r="H487" s="9"/>
      <c r="I487" s="9"/>
    </row>
    <row r="488" spans="1:9" ht="13.5">
      <c r="A488" s="9"/>
      <c r="B488" s="9"/>
      <c r="C488" s="9"/>
      <c r="D488" s="9"/>
      <c r="E488" s="9"/>
      <c r="F488" s="9"/>
      <c r="G488" s="9"/>
      <c r="H488" s="9"/>
      <c r="I488" s="9"/>
    </row>
    <row r="489" spans="1:9" ht="13.5">
      <c r="A489" s="9"/>
      <c r="B489" s="9"/>
      <c r="C489" s="9"/>
      <c r="D489" s="9"/>
      <c r="E489" s="9"/>
      <c r="F489" s="9"/>
      <c r="G489" s="9"/>
      <c r="H489" s="9"/>
      <c r="I489" s="9"/>
    </row>
    <row r="490" spans="1:9" ht="13.5">
      <c r="A490" s="9"/>
      <c r="B490" s="9"/>
      <c r="C490" s="9"/>
      <c r="D490" s="9"/>
      <c r="E490" s="9"/>
      <c r="F490" s="9"/>
      <c r="G490" s="9"/>
      <c r="H490" s="9"/>
      <c r="I490" s="9"/>
    </row>
    <row r="491" spans="1:9" ht="13.5">
      <c r="A491" s="9"/>
      <c r="B491" s="9"/>
      <c r="C491" s="9"/>
      <c r="D491" s="9"/>
      <c r="E491" s="9"/>
      <c r="F491" s="9"/>
      <c r="G491" s="9"/>
      <c r="H491" s="9"/>
      <c r="I491" s="9"/>
    </row>
    <row r="492" spans="1:9" ht="13.5">
      <c r="A492" s="9"/>
      <c r="B492" s="9"/>
      <c r="C492" s="9"/>
      <c r="D492" s="9"/>
      <c r="E492" s="9"/>
      <c r="F492" s="9"/>
      <c r="G492" s="9"/>
      <c r="H492" s="9"/>
      <c r="I492" s="9"/>
    </row>
    <row r="493" spans="1:9" ht="13.5">
      <c r="A493" s="9"/>
      <c r="B493" s="9"/>
      <c r="C493" s="9"/>
      <c r="D493" s="9"/>
      <c r="E493" s="9"/>
      <c r="F493" s="9"/>
      <c r="G493" s="9"/>
      <c r="H493" s="9"/>
      <c r="I493" s="9"/>
    </row>
    <row r="494" spans="1:9" ht="13.5">
      <c r="A494" s="9"/>
      <c r="B494" s="9"/>
      <c r="C494" s="9"/>
      <c r="D494" s="9"/>
      <c r="E494" s="9"/>
      <c r="F494" s="9"/>
      <c r="G494" s="9"/>
      <c r="H494" s="9"/>
      <c r="I494" s="9"/>
    </row>
    <row r="495" spans="1:9" ht="13.5">
      <c r="A495" s="9"/>
      <c r="B495" s="9"/>
      <c r="C495" s="9"/>
      <c r="D495" s="9"/>
      <c r="E495" s="9"/>
      <c r="F495" s="9"/>
      <c r="G495" s="9"/>
      <c r="H495" s="9"/>
      <c r="I495" s="9"/>
    </row>
    <row r="496" spans="1:9" ht="13.5">
      <c r="A496" s="9"/>
      <c r="B496" s="9"/>
      <c r="C496" s="9"/>
      <c r="D496" s="9"/>
      <c r="E496" s="9"/>
      <c r="F496" s="9"/>
      <c r="G496" s="9"/>
      <c r="H496" s="9"/>
      <c r="I496" s="9"/>
    </row>
    <row r="497" spans="1:9" ht="13.5">
      <c r="A497" s="9"/>
      <c r="B497" s="9"/>
      <c r="C497" s="9"/>
      <c r="D497" s="9"/>
      <c r="E497" s="9"/>
      <c r="F497" s="9"/>
      <c r="G497" s="9"/>
      <c r="H497" s="9"/>
      <c r="I497" s="9"/>
    </row>
    <row r="498" spans="1:9" ht="13.5">
      <c r="A498" s="9"/>
      <c r="B498" s="9"/>
      <c r="C498" s="9"/>
      <c r="D498" s="9"/>
      <c r="E498" s="9"/>
      <c r="F498" s="9"/>
      <c r="G498" s="9"/>
      <c r="H498" s="9"/>
      <c r="I498" s="9"/>
    </row>
    <row r="499" spans="1:9" ht="13.5">
      <c r="A499" s="9"/>
      <c r="B499" s="9"/>
      <c r="C499" s="9"/>
      <c r="D499" s="9"/>
      <c r="E499" s="9"/>
      <c r="F499" s="9"/>
      <c r="G499" s="9"/>
      <c r="H499" s="9"/>
      <c r="I499" s="9"/>
    </row>
    <row r="500" spans="1:9" ht="13.5">
      <c r="A500" s="9"/>
      <c r="B500" s="9"/>
      <c r="C500" s="9"/>
      <c r="D500" s="9"/>
      <c r="E500" s="9"/>
      <c r="F500" s="9"/>
      <c r="G500" s="9"/>
      <c r="H500" s="9"/>
      <c r="I500" s="9"/>
    </row>
    <row r="501" spans="1:9" ht="13.5">
      <c r="A501" s="9"/>
      <c r="B501" s="9"/>
      <c r="C501" s="9"/>
      <c r="D501" s="9"/>
      <c r="E501" s="9"/>
      <c r="F501" s="9"/>
      <c r="G501" s="9"/>
      <c r="H501" s="9"/>
      <c r="I501" s="9"/>
    </row>
    <row r="502" spans="1:9" ht="13.5">
      <c r="A502" s="9"/>
      <c r="B502" s="9"/>
      <c r="C502" s="9"/>
      <c r="D502" s="9"/>
      <c r="E502" s="9"/>
      <c r="F502" s="9"/>
      <c r="G502" s="9"/>
      <c r="H502" s="9"/>
      <c r="I502" s="9"/>
    </row>
    <row r="503" spans="1:9" ht="13.5">
      <c r="A503" s="9"/>
      <c r="B503" s="9"/>
      <c r="C503" s="9"/>
      <c r="D503" s="9"/>
      <c r="E503" s="9"/>
      <c r="F503" s="9"/>
      <c r="G503" s="9"/>
      <c r="H503" s="9"/>
      <c r="I503" s="9"/>
    </row>
    <row r="504" spans="1:9" ht="13.5">
      <c r="A504" s="9"/>
      <c r="B504" s="9"/>
      <c r="C504" s="9"/>
      <c r="D504" s="9"/>
      <c r="E504" s="9"/>
      <c r="F504" s="9"/>
      <c r="G504" s="9"/>
      <c r="H504" s="9"/>
      <c r="I504" s="9"/>
    </row>
    <row r="505" spans="1:9" ht="13.5">
      <c r="A505" s="9"/>
      <c r="B505" s="9"/>
      <c r="C505" s="9"/>
      <c r="D505" s="9"/>
      <c r="E505" s="9"/>
      <c r="F505" s="9"/>
      <c r="G505" s="9"/>
      <c r="H505" s="9"/>
      <c r="I505" s="9"/>
    </row>
    <row r="506" spans="1:9" ht="13.5">
      <c r="A506" s="9"/>
      <c r="B506" s="9"/>
      <c r="C506" s="9"/>
      <c r="D506" s="9"/>
      <c r="E506" s="9"/>
      <c r="F506" s="9"/>
      <c r="G506" s="9"/>
      <c r="H506" s="9"/>
      <c r="I506" s="9"/>
    </row>
    <row r="507" spans="1:9" ht="13.5">
      <c r="A507" s="9"/>
      <c r="B507" s="9"/>
      <c r="C507" s="9"/>
      <c r="D507" s="9"/>
      <c r="E507" s="9"/>
      <c r="F507" s="9"/>
      <c r="G507" s="9"/>
      <c r="H507" s="9"/>
      <c r="I507" s="9"/>
    </row>
    <row r="508" spans="1:9" ht="13.5">
      <c r="A508" s="9"/>
      <c r="B508" s="9"/>
      <c r="C508" s="9"/>
      <c r="D508" s="9"/>
      <c r="E508" s="9"/>
      <c r="F508" s="9"/>
      <c r="G508" s="9"/>
      <c r="H508" s="9"/>
      <c r="I508" s="9"/>
    </row>
    <row r="509" spans="1:9" ht="13.5">
      <c r="A509" s="9"/>
      <c r="B509" s="9"/>
      <c r="C509" s="9"/>
      <c r="D509" s="9"/>
      <c r="E509" s="9"/>
      <c r="F509" s="9"/>
      <c r="G509" s="9"/>
      <c r="H509" s="9"/>
      <c r="I509" s="9"/>
    </row>
    <row r="510" spans="1:9" ht="13.5">
      <c r="A510" s="9"/>
      <c r="B510" s="9"/>
      <c r="C510" s="9"/>
      <c r="D510" s="9"/>
      <c r="E510" s="9"/>
      <c r="F510" s="9"/>
      <c r="G510" s="9"/>
      <c r="H510" s="9"/>
      <c r="I510" s="9"/>
    </row>
    <row r="511" spans="1:9" ht="13.5">
      <c r="A511" s="9"/>
      <c r="B511" s="9"/>
      <c r="C511" s="9"/>
      <c r="D511" s="9"/>
      <c r="E511" s="9"/>
      <c r="F511" s="9"/>
      <c r="G511" s="9"/>
      <c r="H511" s="9"/>
      <c r="I511" s="9"/>
    </row>
    <row r="512" spans="1:9" ht="13.5">
      <c r="A512" s="9"/>
      <c r="B512" s="9"/>
      <c r="C512" s="9"/>
      <c r="D512" s="9"/>
      <c r="E512" s="9"/>
      <c r="F512" s="9"/>
      <c r="G512" s="9"/>
      <c r="H512" s="9"/>
      <c r="I512" s="9"/>
    </row>
    <row r="513" spans="1:9" ht="13.5">
      <c r="A513" s="9"/>
      <c r="B513" s="9"/>
      <c r="C513" s="9"/>
      <c r="D513" s="9"/>
      <c r="E513" s="9"/>
      <c r="F513" s="9"/>
      <c r="G513" s="9"/>
      <c r="H513" s="9"/>
      <c r="I513" s="9"/>
    </row>
    <row r="514" spans="1:9" ht="13.5">
      <c r="A514" s="9"/>
      <c r="B514" s="9"/>
      <c r="C514" s="9"/>
      <c r="D514" s="9"/>
      <c r="E514" s="9"/>
      <c r="F514" s="9"/>
      <c r="G514" s="9"/>
      <c r="H514" s="9"/>
      <c r="I514" s="9"/>
    </row>
    <row r="515" spans="1:9" ht="13.5">
      <c r="A515" s="9"/>
      <c r="B515" s="9"/>
      <c r="C515" s="9"/>
      <c r="D515" s="9"/>
      <c r="E515" s="9"/>
      <c r="F515" s="9"/>
      <c r="G515" s="9"/>
      <c r="H515" s="9"/>
      <c r="I515" s="9"/>
    </row>
    <row r="516" spans="1:9" ht="13.5">
      <c r="A516" s="9"/>
      <c r="B516" s="9"/>
      <c r="C516" s="9"/>
      <c r="D516" s="9"/>
      <c r="E516" s="9"/>
      <c r="F516" s="9"/>
      <c r="G516" s="9"/>
      <c r="H516" s="9"/>
      <c r="I516" s="9"/>
    </row>
    <row r="517" spans="1:9" ht="13.5">
      <c r="A517" s="9"/>
      <c r="B517" s="9"/>
      <c r="C517" s="9"/>
      <c r="D517" s="9"/>
      <c r="E517" s="9"/>
      <c r="F517" s="9"/>
      <c r="G517" s="9"/>
      <c r="H517" s="9"/>
      <c r="I517" s="9"/>
    </row>
    <row r="518" spans="1:9" ht="13.5">
      <c r="A518" s="9"/>
      <c r="B518" s="9"/>
      <c r="C518" s="9"/>
      <c r="D518" s="9"/>
      <c r="E518" s="9"/>
      <c r="F518" s="9"/>
      <c r="G518" s="9"/>
      <c r="H518" s="9"/>
      <c r="I518" s="9"/>
    </row>
    <row r="519" spans="1:9" ht="13.5">
      <c r="A519" s="9"/>
      <c r="B519" s="9"/>
      <c r="C519" s="9"/>
      <c r="D519" s="9"/>
      <c r="E519" s="9"/>
      <c r="F519" s="9"/>
      <c r="G519" s="9"/>
      <c r="H519" s="9"/>
      <c r="I519" s="9"/>
    </row>
    <row r="520" spans="1:9" ht="13.5">
      <c r="A520" s="9"/>
      <c r="B520" s="9"/>
      <c r="C520" s="9"/>
      <c r="D520" s="9"/>
      <c r="E520" s="9"/>
      <c r="F520" s="9"/>
      <c r="G520" s="9"/>
      <c r="H520" s="9"/>
      <c r="I520" s="9"/>
    </row>
    <row r="521" spans="1:9" ht="13.5">
      <c r="A521" s="9"/>
      <c r="B521" s="9"/>
      <c r="C521" s="9"/>
      <c r="D521" s="9"/>
      <c r="E521" s="9"/>
      <c r="F521" s="9"/>
      <c r="G521" s="9"/>
      <c r="H521" s="9"/>
      <c r="I521" s="9"/>
    </row>
    <row r="522" spans="1:9" ht="13.5">
      <c r="A522" s="9"/>
      <c r="B522" s="9"/>
      <c r="C522" s="9"/>
      <c r="D522" s="9"/>
      <c r="E522" s="9"/>
      <c r="F522" s="9"/>
      <c r="G522" s="9"/>
      <c r="H522" s="9"/>
      <c r="I522" s="9"/>
    </row>
    <row r="523" spans="1:9" ht="13.5">
      <c r="A523" s="9"/>
      <c r="B523" s="9"/>
      <c r="C523" s="9"/>
      <c r="D523" s="9"/>
      <c r="E523" s="9"/>
      <c r="F523" s="9"/>
      <c r="G523" s="9"/>
      <c r="H523" s="9"/>
      <c r="I523" s="9"/>
    </row>
    <row r="524" spans="1:9" ht="13.5">
      <c r="A524" s="9"/>
      <c r="B524" s="9"/>
      <c r="C524" s="9"/>
      <c r="D524" s="9"/>
      <c r="E524" s="9"/>
      <c r="F524" s="9"/>
      <c r="G524" s="9"/>
      <c r="H524" s="9"/>
      <c r="I524" s="9"/>
    </row>
    <row r="525" spans="1:9" ht="13.5">
      <c r="A525" s="9"/>
      <c r="B525" s="9"/>
      <c r="C525" s="9"/>
      <c r="D525" s="9"/>
      <c r="E525" s="9"/>
      <c r="F525" s="9"/>
      <c r="G525" s="9"/>
      <c r="H525" s="9"/>
      <c r="I525" s="9"/>
    </row>
    <row r="526" spans="1:9" ht="13.5">
      <c r="A526" s="9"/>
      <c r="B526" s="9"/>
      <c r="C526" s="9"/>
      <c r="D526" s="9"/>
      <c r="E526" s="9"/>
      <c r="F526" s="9"/>
      <c r="G526" s="9"/>
      <c r="H526" s="9"/>
      <c r="I526" s="9"/>
    </row>
    <row r="527" spans="1:9" ht="13.5">
      <c r="A527" s="9"/>
      <c r="B527" s="9"/>
      <c r="C527" s="9"/>
      <c r="D527" s="9"/>
      <c r="E527" s="9"/>
      <c r="F527" s="9"/>
      <c r="G527" s="9"/>
      <c r="H527" s="9"/>
      <c r="I527" s="9"/>
    </row>
    <row r="528" spans="1:9" ht="13.5">
      <c r="A528" s="9"/>
      <c r="B528" s="9"/>
      <c r="C528" s="9"/>
      <c r="D528" s="9"/>
      <c r="E528" s="9"/>
      <c r="F528" s="9"/>
      <c r="G528" s="9"/>
      <c r="H528" s="9"/>
      <c r="I528" s="9"/>
    </row>
    <row r="529" spans="1:9" ht="13.5">
      <c r="A529" s="9"/>
      <c r="B529" s="9"/>
      <c r="C529" s="9"/>
      <c r="D529" s="9"/>
      <c r="E529" s="9"/>
      <c r="F529" s="9"/>
      <c r="G529" s="9"/>
      <c r="H529" s="9"/>
      <c r="I529" s="9"/>
    </row>
    <row r="530" spans="1:9" ht="13.5">
      <c r="A530" s="9"/>
      <c r="B530" s="9"/>
      <c r="C530" s="9"/>
      <c r="D530" s="9"/>
      <c r="E530" s="9"/>
      <c r="F530" s="9"/>
      <c r="G530" s="9"/>
      <c r="H530" s="9"/>
      <c r="I530" s="9"/>
    </row>
    <row r="531" spans="1:9" ht="13.5">
      <c r="A531" s="9"/>
      <c r="B531" s="9"/>
      <c r="C531" s="9"/>
      <c r="D531" s="9"/>
      <c r="E531" s="9"/>
      <c r="F531" s="9"/>
      <c r="G531" s="9"/>
      <c r="H531" s="9"/>
      <c r="I531" s="9"/>
    </row>
    <row r="532" spans="1:9" ht="13.5">
      <c r="A532" s="9"/>
      <c r="B532" s="9"/>
      <c r="C532" s="9"/>
      <c r="D532" s="9"/>
      <c r="E532" s="9"/>
      <c r="F532" s="9"/>
      <c r="G532" s="9"/>
      <c r="H532" s="9"/>
      <c r="I532" s="9"/>
    </row>
    <row r="533" spans="1:9" ht="13.5">
      <c r="A533" s="9"/>
      <c r="B533" s="9"/>
      <c r="C533" s="9"/>
      <c r="D533" s="9"/>
      <c r="E533" s="9"/>
      <c r="F533" s="9"/>
      <c r="G533" s="9"/>
      <c r="H533" s="9"/>
      <c r="I533" s="9"/>
    </row>
    <row r="534" spans="1:9" ht="13.5">
      <c r="A534" s="9"/>
      <c r="B534" s="9"/>
      <c r="C534" s="9"/>
      <c r="D534" s="9"/>
      <c r="E534" s="9"/>
      <c r="F534" s="9"/>
      <c r="G534" s="9"/>
      <c r="H534" s="9"/>
      <c r="I534" s="9"/>
    </row>
    <row r="535" spans="1:9" ht="13.5">
      <c r="A535" s="9"/>
      <c r="B535" s="9"/>
      <c r="C535" s="9"/>
      <c r="D535" s="9"/>
      <c r="E535" s="9"/>
      <c r="F535" s="9"/>
      <c r="G535" s="9"/>
      <c r="H535" s="9"/>
      <c r="I535" s="9"/>
    </row>
    <row r="536" spans="1:9" ht="13.5">
      <c r="A536" s="9"/>
      <c r="B536" s="9"/>
      <c r="C536" s="9"/>
      <c r="D536" s="9"/>
      <c r="E536" s="9"/>
      <c r="F536" s="9"/>
      <c r="G536" s="9"/>
      <c r="H536" s="9"/>
      <c r="I536" s="9"/>
    </row>
    <row r="537" spans="1:9" ht="13.5">
      <c r="A537" s="9"/>
      <c r="B537" s="9"/>
      <c r="C537" s="9"/>
      <c r="D537" s="9"/>
      <c r="E537" s="9"/>
      <c r="F537" s="9"/>
      <c r="G537" s="9"/>
      <c r="H537" s="9"/>
      <c r="I537" s="9"/>
    </row>
    <row r="538" spans="1:9" ht="13.5">
      <c r="A538" s="9"/>
      <c r="B538" s="9"/>
      <c r="C538" s="9"/>
      <c r="D538" s="9"/>
      <c r="E538" s="9"/>
      <c r="F538" s="9"/>
      <c r="G538" s="9"/>
      <c r="H538" s="9"/>
      <c r="I538" s="9"/>
    </row>
  </sheetData>
  <sheetProtection/>
  <protectedRanges>
    <protectedRange sqref="B22:C22 X3 V8:X20 Z8:Z20" name="範囲2"/>
    <protectedRange sqref="B22:C22 Y2 X3:AA3 V8:X20 Z8:Z20" name="範囲1"/>
    <protectedRange sqref="B8:C20 E8:F20 I8:J20 M8:Q20" name="範囲1_3"/>
  </protectedRanges>
  <mergeCells count="27">
    <mergeCell ref="A2:J2"/>
    <mergeCell ref="X3:AA3"/>
    <mergeCell ref="A1:G1"/>
    <mergeCell ref="A24:AA24"/>
    <mergeCell ref="P6:P7"/>
    <mergeCell ref="W6:W7"/>
    <mergeCell ref="Q6:R6"/>
    <mergeCell ref="E4:L5"/>
    <mergeCell ref="M4:U5"/>
    <mergeCell ref="V4:AA5"/>
    <mergeCell ref="A25:AA25"/>
    <mergeCell ref="Z6:AA6"/>
    <mergeCell ref="S6:S7"/>
    <mergeCell ref="T6:T7"/>
    <mergeCell ref="U6:U7"/>
    <mergeCell ref="M6:M7"/>
    <mergeCell ref="O6:O7"/>
    <mergeCell ref="V6:V7"/>
    <mergeCell ref="X6:Y6"/>
    <mergeCell ref="N6:N7"/>
    <mergeCell ref="E6:H6"/>
    <mergeCell ref="I6:L6"/>
    <mergeCell ref="A4:A7"/>
    <mergeCell ref="B4:B7"/>
    <mergeCell ref="C6:C7"/>
    <mergeCell ref="D6:D7"/>
    <mergeCell ref="C4:D5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landscape" paperSize="9" scale="96" r:id="rId1"/>
  <headerFooter alignWithMargins="0">
    <oddFooter>&amp;C&amp;"ＭＳ Ｐ明朝,標準"&amp;10&amp;A</oddFooter>
  </headerFooter>
  <ignoredErrors>
    <ignoredError sqref="U21 W21:Z21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5"/>
  </sheetPr>
  <dimension ref="A1:AW193"/>
  <sheetViews>
    <sheetView view="pageBreakPreview" zoomScaleNormal="85" zoomScaleSheetLayoutView="100" zoomScalePageLayoutView="0" workbookViewId="0" topLeftCell="A1">
      <pane xSplit="2" ySplit="7" topLeftCell="C2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Z14" sqref="Z14"/>
    </sheetView>
  </sheetViews>
  <sheetFormatPr defaultColWidth="5.50390625" defaultRowHeight="13.5"/>
  <cols>
    <col min="1" max="1" width="6.375" style="1" bestFit="1" customWidth="1"/>
    <col min="2" max="2" width="6.75390625" style="1" bestFit="1" customWidth="1"/>
    <col min="3" max="7" width="4.625" style="1" customWidth="1"/>
    <col min="8" max="8" width="4.625" style="21" customWidth="1"/>
    <col min="9" max="23" width="4.625" style="1" customWidth="1"/>
    <col min="24" max="24" width="6.125" style="1" bestFit="1" customWidth="1"/>
    <col min="25" max="28" width="4.625" style="1" customWidth="1"/>
    <col min="29" max="29" width="1.25" style="1" customWidth="1"/>
    <col min="30" max="16384" width="5.50390625" style="1" customWidth="1"/>
  </cols>
  <sheetData>
    <row r="1" spans="1:49" s="3" customFormat="1" ht="17.25" customHeight="1">
      <c r="A1" s="1698" t="s">
        <v>315</v>
      </c>
      <c r="B1" s="1698"/>
      <c r="C1" s="1698"/>
      <c r="D1" s="1698"/>
      <c r="E1" s="1698"/>
      <c r="F1" s="1698"/>
      <c r="G1" s="1698"/>
      <c r="H1" s="1698"/>
      <c r="I1" s="1698"/>
      <c r="J1" s="1698"/>
      <c r="K1" s="1698"/>
      <c r="L1" s="1698"/>
      <c r="M1" s="61"/>
      <c r="N1" s="61"/>
      <c r="O1" s="61"/>
      <c r="P1" s="61"/>
      <c r="Q1" s="61"/>
      <c r="R1" s="61"/>
      <c r="S1" s="61"/>
      <c r="V1" s="61"/>
      <c r="W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</row>
    <row r="2" spans="1:28" s="3" customFormat="1" ht="15.75" customHeight="1" thickBot="1">
      <c r="A2" s="1854" t="s">
        <v>241</v>
      </c>
      <c r="B2" s="1854"/>
      <c r="H2" s="10"/>
      <c r="Y2" s="1684" t="s">
        <v>395</v>
      </c>
      <c r="Z2" s="1684"/>
      <c r="AA2" s="1684"/>
      <c r="AB2" s="1684"/>
    </row>
    <row r="3" spans="1:28" s="11" customFormat="1" ht="12">
      <c r="A3" s="1840" t="s">
        <v>177</v>
      </c>
      <c r="B3" s="1843" t="s">
        <v>178</v>
      </c>
      <c r="C3" s="1846" t="s">
        <v>243</v>
      </c>
      <c r="D3" s="1846"/>
      <c r="E3" s="1846"/>
      <c r="F3" s="1846"/>
      <c r="G3" s="1846"/>
      <c r="H3" s="1846"/>
      <c r="I3" s="1846"/>
      <c r="J3" s="1846"/>
      <c r="K3" s="1846"/>
      <c r="L3" s="1846"/>
      <c r="M3" s="1846"/>
      <c r="N3" s="1846"/>
      <c r="O3" s="1846"/>
      <c r="P3" s="1846"/>
      <c r="Q3" s="1846"/>
      <c r="R3" s="1846"/>
      <c r="S3" s="1846"/>
      <c r="T3" s="1846"/>
      <c r="U3" s="1846"/>
      <c r="V3" s="1846"/>
      <c r="W3" s="1846"/>
      <c r="X3" s="1846"/>
      <c r="Y3" s="1846"/>
      <c r="Z3" s="1846"/>
      <c r="AA3" s="1846"/>
      <c r="AB3" s="1847"/>
    </row>
    <row r="4" spans="1:28" s="11" customFormat="1" ht="12" customHeight="1">
      <c r="A4" s="1841"/>
      <c r="B4" s="1844"/>
      <c r="C4" s="1848"/>
      <c r="D4" s="1848"/>
      <c r="E4" s="1848"/>
      <c r="F4" s="1848"/>
      <c r="G4" s="1848"/>
      <c r="H4" s="1848"/>
      <c r="I4" s="1848"/>
      <c r="J4" s="1848"/>
      <c r="K4" s="1848"/>
      <c r="L4" s="1848"/>
      <c r="M4" s="1848"/>
      <c r="N4" s="1848"/>
      <c r="O4" s="1848"/>
      <c r="P4" s="1848"/>
      <c r="Q4" s="1848"/>
      <c r="R4" s="1848"/>
      <c r="S4" s="1848"/>
      <c r="T4" s="1848"/>
      <c r="U4" s="1848"/>
      <c r="V4" s="1848"/>
      <c r="W4" s="1848"/>
      <c r="X4" s="1848"/>
      <c r="Y4" s="1848"/>
      <c r="Z4" s="1848"/>
      <c r="AA4" s="1848"/>
      <c r="AB4" s="1849"/>
    </row>
    <row r="5" spans="1:28" s="11" customFormat="1" ht="18.75" customHeight="1">
      <c r="A5" s="1841"/>
      <c r="B5" s="1844"/>
      <c r="C5" s="1833" t="s">
        <v>246</v>
      </c>
      <c r="D5" s="1833"/>
      <c r="E5" s="1833"/>
      <c r="F5" s="1833"/>
      <c r="G5" s="1833"/>
      <c r="H5" s="1833"/>
      <c r="I5" s="1833"/>
      <c r="J5" s="1833"/>
      <c r="K5" s="1833"/>
      <c r="L5" s="1833"/>
      <c r="M5" s="1833"/>
      <c r="N5" s="1833"/>
      <c r="O5" s="1833"/>
      <c r="P5" s="1833"/>
      <c r="Q5" s="1833"/>
      <c r="R5" s="1833"/>
      <c r="S5" s="1833"/>
      <c r="T5" s="1833"/>
      <c r="U5" s="1833"/>
      <c r="V5" s="1833"/>
      <c r="W5" s="1833"/>
      <c r="X5" s="1834"/>
      <c r="Y5" s="1827" t="s">
        <v>384</v>
      </c>
      <c r="Z5" s="1828"/>
      <c r="AA5" s="1828"/>
      <c r="AB5" s="1829"/>
    </row>
    <row r="6" spans="1:28" s="11" customFormat="1" ht="12" customHeight="1">
      <c r="A6" s="1841"/>
      <c r="B6" s="1844"/>
      <c r="C6" s="1823" t="s">
        <v>350</v>
      </c>
      <c r="D6" s="1825" t="s">
        <v>179</v>
      </c>
      <c r="E6" s="1819" t="s">
        <v>351</v>
      </c>
      <c r="F6" s="1819" t="s">
        <v>180</v>
      </c>
      <c r="G6" s="1819" t="s">
        <v>181</v>
      </c>
      <c r="H6" s="1819" t="s">
        <v>363</v>
      </c>
      <c r="I6" s="1819" t="s">
        <v>352</v>
      </c>
      <c r="J6" s="1819" t="s">
        <v>183</v>
      </c>
      <c r="K6" s="1819" t="s">
        <v>184</v>
      </c>
      <c r="L6" s="1819" t="s">
        <v>353</v>
      </c>
      <c r="M6" s="1819" t="s">
        <v>354</v>
      </c>
      <c r="N6" s="1819" t="s">
        <v>221</v>
      </c>
      <c r="O6" s="1819" t="s">
        <v>40</v>
      </c>
      <c r="P6" s="1819" t="s">
        <v>41</v>
      </c>
      <c r="Q6" s="1819" t="s">
        <v>185</v>
      </c>
      <c r="R6" s="1819" t="s">
        <v>358</v>
      </c>
      <c r="S6" s="1819" t="s">
        <v>186</v>
      </c>
      <c r="T6" s="1827" t="s">
        <v>316</v>
      </c>
      <c r="U6" s="1828"/>
      <c r="V6" s="1850"/>
      <c r="W6" s="1825" t="s">
        <v>359</v>
      </c>
      <c r="X6" s="1821" t="s">
        <v>317</v>
      </c>
      <c r="Y6" s="1825" t="s">
        <v>347</v>
      </c>
      <c r="Z6" s="1825" t="s">
        <v>348</v>
      </c>
      <c r="AA6" s="1825" t="s">
        <v>349</v>
      </c>
      <c r="AB6" s="1831" t="s">
        <v>383</v>
      </c>
    </row>
    <row r="7" spans="1:28" s="11" customFormat="1" ht="49.5" customHeight="1" thickBot="1">
      <c r="A7" s="1842"/>
      <c r="B7" s="1845"/>
      <c r="C7" s="1824"/>
      <c r="D7" s="1826"/>
      <c r="E7" s="1820"/>
      <c r="F7" s="1820"/>
      <c r="G7" s="1820"/>
      <c r="H7" s="1820"/>
      <c r="I7" s="1820"/>
      <c r="J7" s="1820"/>
      <c r="K7" s="1820"/>
      <c r="L7" s="1820"/>
      <c r="M7" s="1820"/>
      <c r="N7" s="1820"/>
      <c r="O7" s="1820"/>
      <c r="P7" s="1820"/>
      <c r="Q7" s="1820"/>
      <c r="R7" s="1820"/>
      <c r="S7" s="1820"/>
      <c r="T7" s="535" t="s">
        <v>355</v>
      </c>
      <c r="U7" s="535" t="s">
        <v>356</v>
      </c>
      <c r="V7" s="535" t="s">
        <v>357</v>
      </c>
      <c r="W7" s="1826"/>
      <c r="X7" s="1822"/>
      <c r="Y7" s="1830"/>
      <c r="Z7" s="1830"/>
      <c r="AA7" s="1830"/>
      <c r="AB7" s="1832"/>
    </row>
    <row r="8" spans="1:28" s="11" customFormat="1" ht="14.25" customHeight="1">
      <c r="A8" s="1835" t="s">
        <v>13</v>
      </c>
      <c r="B8" s="1860">
        <f>VLOOKUP(A8,'-63-'!$A$8:$C$20,3,FALSE)</f>
        <v>352</v>
      </c>
      <c r="C8" s="208">
        <v>10</v>
      </c>
      <c r="D8" s="209">
        <v>0</v>
      </c>
      <c r="E8" s="209">
        <v>1</v>
      </c>
      <c r="F8" s="209">
        <v>1</v>
      </c>
      <c r="G8" s="209">
        <v>0</v>
      </c>
      <c r="H8" s="210">
        <v>2</v>
      </c>
      <c r="I8" s="209">
        <v>1</v>
      </c>
      <c r="J8" s="209">
        <v>2</v>
      </c>
      <c r="K8" s="209">
        <v>3</v>
      </c>
      <c r="L8" s="209">
        <v>0</v>
      </c>
      <c r="M8" s="209">
        <v>0</v>
      </c>
      <c r="N8" s="209">
        <v>7</v>
      </c>
      <c r="O8" s="209">
        <v>10</v>
      </c>
      <c r="P8" s="209">
        <v>8</v>
      </c>
      <c r="Q8" s="209">
        <v>0</v>
      </c>
      <c r="R8" s="209">
        <v>1</v>
      </c>
      <c r="S8" s="209">
        <v>0</v>
      </c>
      <c r="T8" s="209">
        <v>2</v>
      </c>
      <c r="U8" s="209">
        <v>0</v>
      </c>
      <c r="V8" s="209">
        <v>1</v>
      </c>
      <c r="W8" s="209">
        <v>4</v>
      </c>
      <c r="X8" s="211">
        <v>53</v>
      </c>
      <c r="Y8" s="209">
        <v>6</v>
      </c>
      <c r="Z8" s="209">
        <v>70</v>
      </c>
      <c r="AA8" s="209">
        <v>52</v>
      </c>
      <c r="AB8" s="957">
        <v>81</v>
      </c>
    </row>
    <row r="9" spans="1:28" s="11" customFormat="1" ht="14.25" customHeight="1">
      <c r="A9" s="1836"/>
      <c r="B9" s="1861"/>
      <c r="C9" s="206">
        <v>3</v>
      </c>
      <c r="D9" s="120">
        <v>0</v>
      </c>
      <c r="E9" s="120">
        <v>1</v>
      </c>
      <c r="F9" s="120">
        <v>0</v>
      </c>
      <c r="G9" s="120">
        <v>0</v>
      </c>
      <c r="H9" s="121">
        <v>0</v>
      </c>
      <c r="I9" s="120">
        <v>1</v>
      </c>
      <c r="J9" s="120">
        <v>0</v>
      </c>
      <c r="K9" s="120">
        <v>0</v>
      </c>
      <c r="L9" s="120">
        <v>0</v>
      </c>
      <c r="M9" s="120">
        <v>0</v>
      </c>
      <c r="N9" s="120">
        <v>1</v>
      </c>
      <c r="O9" s="120">
        <v>5</v>
      </c>
      <c r="P9" s="120">
        <v>1</v>
      </c>
      <c r="Q9" s="120">
        <v>1</v>
      </c>
      <c r="R9" s="120">
        <v>3</v>
      </c>
      <c r="S9" s="120">
        <v>0</v>
      </c>
      <c r="T9" s="120">
        <v>0</v>
      </c>
      <c r="U9" s="120">
        <v>1</v>
      </c>
      <c r="V9" s="120">
        <v>0</v>
      </c>
      <c r="W9" s="120">
        <v>6</v>
      </c>
      <c r="X9" s="122">
        <v>23</v>
      </c>
      <c r="Y9" s="120">
        <v>0</v>
      </c>
      <c r="Z9" s="120">
        <v>0</v>
      </c>
      <c r="AA9" s="120">
        <v>0</v>
      </c>
      <c r="AB9" s="155">
        <v>0</v>
      </c>
    </row>
    <row r="10" spans="1:28" s="11" customFormat="1" ht="14.25" customHeight="1">
      <c r="A10" s="1837" t="s">
        <v>14</v>
      </c>
      <c r="B10" s="1851">
        <f>VLOOKUP(A10,'-63-'!$A$8:$C$20,3,FALSE)</f>
        <v>604</v>
      </c>
      <c r="C10" s="72">
        <v>5</v>
      </c>
      <c r="D10" s="70">
        <v>1</v>
      </c>
      <c r="E10" s="70">
        <v>0</v>
      </c>
      <c r="F10" s="70">
        <v>2</v>
      </c>
      <c r="G10" s="70">
        <v>0</v>
      </c>
      <c r="H10" s="71">
        <v>0</v>
      </c>
      <c r="I10" s="70">
        <v>0</v>
      </c>
      <c r="J10" s="70">
        <v>1</v>
      </c>
      <c r="K10" s="70">
        <v>1</v>
      </c>
      <c r="L10" s="70">
        <v>1</v>
      </c>
      <c r="M10" s="70">
        <v>2</v>
      </c>
      <c r="N10" s="70">
        <v>9</v>
      </c>
      <c r="O10" s="70">
        <v>2</v>
      </c>
      <c r="P10" s="70">
        <v>0</v>
      </c>
      <c r="Q10" s="70">
        <v>0</v>
      </c>
      <c r="R10" s="70">
        <v>1</v>
      </c>
      <c r="S10" s="70">
        <v>1</v>
      </c>
      <c r="T10" s="70">
        <v>4</v>
      </c>
      <c r="U10" s="70">
        <v>3</v>
      </c>
      <c r="V10" s="70">
        <v>2</v>
      </c>
      <c r="W10" s="70">
        <v>4</v>
      </c>
      <c r="X10" s="119">
        <v>39</v>
      </c>
      <c r="Y10" s="70">
        <v>12</v>
      </c>
      <c r="Z10" s="70">
        <v>1</v>
      </c>
      <c r="AA10" s="70">
        <v>127</v>
      </c>
      <c r="AB10" s="154">
        <v>22</v>
      </c>
    </row>
    <row r="11" spans="1:28" s="11" customFormat="1" ht="14.25" customHeight="1">
      <c r="A11" s="1836"/>
      <c r="B11" s="1852"/>
      <c r="C11" s="206">
        <v>0</v>
      </c>
      <c r="D11" s="120">
        <v>0</v>
      </c>
      <c r="E11" s="120">
        <v>0</v>
      </c>
      <c r="F11" s="120">
        <v>0</v>
      </c>
      <c r="G11" s="120">
        <v>0</v>
      </c>
      <c r="H11" s="121">
        <v>0</v>
      </c>
      <c r="I11" s="120">
        <v>0</v>
      </c>
      <c r="J11" s="120">
        <v>1</v>
      </c>
      <c r="K11" s="120">
        <v>1</v>
      </c>
      <c r="L11" s="120">
        <v>0</v>
      </c>
      <c r="M11" s="120">
        <v>0</v>
      </c>
      <c r="N11" s="120">
        <v>3</v>
      </c>
      <c r="O11" s="120">
        <v>0</v>
      </c>
      <c r="P11" s="120">
        <v>0</v>
      </c>
      <c r="Q11" s="120">
        <v>0</v>
      </c>
      <c r="R11" s="120">
        <v>2</v>
      </c>
      <c r="S11" s="120">
        <v>0</v>
      </c>
      <c r="T11" s="120">
        <v>1</v>
      </c>
      <c r="U11" s="120">
        <v>1</v>
      </c>
      <c r="V11" s="120">
        <v>0</v>
      </c>
      <c r="W11" s="120">
        <v>2</v>
      </c>
      <c r="X11" s="122">
        <v>11</v>
      </c>
      <c r="Y11" s="120">
        <v>0</v>
      </c>
      <c r="Z11" s="120">
        <v>0</v>
      </c>
      <c r="AA11" s="120">
        <v>0</v>
      </c>
      <c r="AB11" s="155">
        <v>0</v>
      </c>
    </row>
    <row r="12" spans="1:28" s="11" customFormat="1" ht="14.25" customHeight="1">
      <c r="A12" s="1838" t="s">
        <v>15</v>
      </c>
      <c r="B12" s="1851">
        <f>VLOOKUP(A12,'-63-'!$A$8:$C$20,3,FALSE)</f>
        <v>626</v>
      </c>
      <c r="C12" s="72">
        <v>27</v>
      </c>
      <c r="D12" s="70">
        <v>5</v>
      </c>
      <c r="E12" s="70">
        <v>4</v>
      </c>
      <c r="F12" s="70">
        <v>6</v>
      </c>
      <c r="G12" s="70">
        <v>0</v>
      </c>
      <c r="H12" s="71">
        <v>0</v>
      </c>
      <c r="I12" s="70">
        <v>1</v>
      </c>
      <c r="J12" s="70">
        <v>4</v>
      </c>
      <c r="K12" s="70">
        <v>5</v>
      </c>
      <c r="L12" s="70">
        <v>3</v>
      </c>
      <c r="M12" s="70">
        <v>8</v>
      </c>
      <c r="N12" s="70">
        <v>7</v>
      </c>
      <c r="O12" s="70">
        <v>7</v>
      </c>
      <c r="P12" s="70">
        <v>5</v>
      </c>
      <c r="Q12" s="70">
        <v>1</v>
      </c>
      <c r="R12" s="70">
        <v>9</v>
      </c>
      <c r="S12" s="70">
        <v>3</v>
      </c>
      <c r="T12" s="70">
        <v>10</v>
      </c>
      <c r="U12" s="70">
        <v>8</v>
      </c>
      <c r="V12" s="70">
        <v>12</v>
      </c>
      <c r="W12" s="70">
        <v>5</v>
      </c>
      <c r="X12" s="119">
        <v>130</v>
      </c>
      <c r="Y12" s="70">
        <v>29</v>
      </c>
      <c r="Z12" s="70">
        <v>12</v>
      </c>
      <c r="AA12" s="70">
        <v>346</v>
      </c>
      <c r="AB12" s="154">
        <v>60</v>
      </c>
    </row>
    <row r="13" spans="1:28" s="11" customFormat="1" ht="14.25" customHeight="1">
      <c r="A13" s="1839"/>
      <c r="B13" s="1852"/>
      <c r="C13" s="206">
        <v>1</v>
      </c>
      <c r="D13" s="120">
        <v>1</v>
      </c>
      <c r="E13" s="120">
        <v>4</v>
      </c>
      <c r="F13" s="120">
        <v>0</v>
      </c>
      <c r="G13" s="120">
        <v>0</v>
      </c>
      <c r="H13" s="121">
        <v>1</v>
      </c>
      <c r="I13" s="120">
        <v>0</v>
      </c>
      <c r="J13" s="120">
        <v>0</v>
      </c>
      <c r="K13" s="120">
        <v>0</v>
      </c>
      <c r="L13" s="120">
        <v>0</v>
      </c>
      <c r="M13" s="120">
        <v>2</v>
      </c>
      <c r="N13" s="120">
        <v>2</v>
      </c>
      <c r="O13" s="120">
        <v>1</v>
      </c>
      <c r="P13" s="120">
        <v>3</v>
      </c>
      <c r="Q13" s="120">
        <v>0</v>
      </c>
      <c r="R13" s="120">
        <v>3</v>
      </c>
      <c r="S13" s="120">
        <v>0</v>
      </c>
      <c r="T13" s="120">
        <v>1</v>
      </c>
      <c r="U13" s="120">
        <v>0</v>
      </c>
      <c r="V13" s="120">
        <v>0</v>
      </c>
      <c r="W13" s="120">
        <v>0</v>
      </c>
      <c r="X13" s="122">
        <v>19</v>
      </c>
      <c r="Y13" s="120">
        <v>0</v>
      </c>
      <c r="Z13" s="120">
        <v>0</v>
      </c>
      <c r="AA13" s="120">
        <v>0</v>
      </c>
      <c r="AB13" s="155">
        <v>0</v>
      </c>
    </row>
    <row r="14" spans="1:28" s="11" customFormat="1" ht="14.25" customHeight="1">
      <c r="A14" s="1838" t="s">
        <v>26</v>
      </c>
      <c r="B14" s="1851">
        <f>VLOOKUP(A14,'-63-'!$A$8:$C$20,3,FALSE)</f>
        <v>1071</v>
      </c>
      <c r="C14" s="72">
        <v>83</v>
      </c>
      <c r="D14" s="70">
        <v>0</v>
      </c>
      <c r="E14" s="70">
        <v>1</v>
      </c>
      <c r="F14" s="70">
        <v>0</v>
      </c>
      <c r="G14" s="70">
        <v>1</v>
      </c>
      <c r="H14" s="71">
        <v>0</v>
      </c>
      <c r="I14" s="70">
        <v>0</v>
      </c>
      <c r="J14" s="70">
        <v>1</v>
      </c>
      <c r="K14" s="70">
        <v>3</v>
      </c>
      <c r="L14" s="70">
        <v>4</v>
      </c>
      <c r="M14" s="72">
        <v>2</v>
      </c>
      <c r="N14" s="72">
        <v>0</v>
      </c>
      <c r="O14" s="70">
        <v>5</v>
      </c>
      <c r="P14" s="70">
        <v>2</v>
      </c>
      <c r="Q14" s="70">
        <v>0</v>
      </c>
      <c r="R14" s="70">
        <v>2</v>
      </c>
      <c r="S14" s="70">
        <v>0</v>
      </c>
      <c r="T14" s="70">
        <v>14</v>
      </c>
      <c r="U14" s="70">
        <v>17</v>
      </c>
      <c r="V14" s="70">
        <v>93</v>
      </c>
      <c r="W14" s="70">
        <v>45</v>
      </c>
      <c r="X14" s="119">
        <v>273</v>
      </c>
      <c r="Y14" s="70">
        <v>2</v>
      </c>
      <c r="Z14" s="70">
        <v>3</v>
      </c>
      <c r="AA14" s="70">
        <v>42</v>
      </c>
      <c r="AB14" s="154">
        <v>8</v>
      </c>
    </row>
    <row r="15" spans="1:28" s="11" customFormat="1" ht="14.25" customHeight="1">
      <c r="A15" s="1839"/>
      <c r="B15" s="1852"/>
      <c r="C15" s="206">
        <v>16</v>
      </c>
      <c r="D15" s="120">
        <v>1</v>
      </c>
      <c r="E15" s="120">
        <v>3</v>
      </c>
      <c r="F15" s="120">
        <v>1</v>
      </c>
      <c r="G15" s="120">
        <v>1</v>
      </c>
      <c r="H15" s="121">
        <v>1</v>
      </c>
      <c r="I15" s="120">
        <v>0</v>
      </c>
      <c r="J15" s="120">
        <v>1</v>
      </c>
      <c r="K15" s="120">
        <v>1</v>
      </c>
      <c r="L15" s="120">
        <v>4</v>
      </c>
      <c r="M15" s="120">
        <v>0</v>
      </c>
      <c r="N15" s="120">
        <v>0</v>
      </c>
      <c r="O15" s="120">
        <v>2</v>
      </c>
      <c r="P15" s="120">
        <v>6</v>
      </c>
      <c r="Q15" s="120">
        <v>2</v>
      </c>
      <c r="R15" s="120">
        <v>5</v>
      </c>
      <c r="S15" s="120">
        <v>0</v>
      </c>
      <c r="T15" s="120">
        <v>1</v>
      </c>
      <c r="U15" s="120">
        <v>0</v>
      </c>
      <c r="V15" s="120">
        <v>1</v>
      </c>
      <c r="W15" s="120">
        <v>21</v>
      </c>
      <c r="X15" s="122">
        <v>67</v>
      </c>
      <c r="Y15" s="120">
        <v>0</v>
      </c>
      <c r="Z15" s="120">
        <v>0</v>
      </c>
      <c r="AA15" s="120">
        <v>0</v>
      </c>
      <c r="AB15" s="155">
        <v>0</v>
      </c>
    </row>
    <row r="16" spans="1:32" s="11" customFormat="1" ht="14.25" customHeight="1">
      <c r="A16" s="1838" t="s">
        <v>16</v>
      </c>
      <c r="B16" s="1851">
        <f>VLOOKUP(A16,'-63-'!$A$8:$C$20,3,FALSE)</f>
        <v>751</v>
      </c>
      <c r="C16" s="72">
        <v>20</v>
      </c>
      <c r="D16" s="70">
        <v>2</v>
      </c>
      <c r="E16" s="70">
        <v>2</v>
      </c>
      <c r="F16" s="70">
        <v>3</v>
      </c>
      <c r="G16" s="70">
        <v>0</v>
      </c>
      <c r="H16" s="71">
        <v>6</v>
      </c>
      <c r="I16" s="70">
        <v>0</v>
      </c>
      <c r="J16" s="70">
        <v>2</v>
      </c>
      <c r="K16" s="70">
        <v>7</v>
      </c>
      <c r="L16" s="70">
        <v>1</v>
      </c>
      <c r="M16" s="70">
        <v>10</v>
      </c>
      <c r="N16" s="70">
        <v>4</v>
      </c>
      <c r="O16" s="70">
        <v>17</v>
      </c>
      <c r="P16" s="70">
        <v>4</v>
      </c>
      <c r="Q16" s="70">
        <v>0</v>
      </c>
      <c r="R16" s="70">
        <v>0</v>
      </c>
      <c r="S16" s="70">
        <v>1</v>
      </c>
      <c r="T16" s="70">
        <v>3</v>
      </c>
      <c r="U16" s="70">
        <v>1</v>
      </c>
      <c r="V16" s="70">
        <v>4</v>
      </c>
      <c r="W16" s="70">
        <v>1</v>
      </c>
      <c r="X16" s="119">
        <v>88</v>
      </c>
      <c r="Y16" s="70">
        <v>2</v>
      </c>
      <c r="Z16" s="70">
        <v>1</v>
      </c>
      <c r="AA16" s="70">
        <v>63</v>
      </c>
      <c r="AB16" s="154">
        <v>87</v>
      </c>
      <c r="AC16" s="67"/>
      <c r="AE16" s="67"/>
      <c r="AF16" s="67"/>
    </row>
    <row r="17" spans="1:32" s="11" customFormat="1" ht="14.25" customHeight="1">
      <c r="A17" s="1839"/>
      <c r="B17" s="1852"/>
      <c r="C17" s="207">
        <v>2</v>
      </c>
      <c r="D17" s="123">
        <v>2</v>
      </c>
      <c r="E17" s="123">
        <v>0</v>
      </c>
      <c r="F17" s="123">
        <v>0</v>
      </c>
      <c r="G17" s="123">
        <v>0</v>
      </c>
      <c r="H17" s="124">
        <v>0</v>
      </c>
      <c r="I17" s="123">
        <v>0</v>
      </c>
      <c r="J17" s="123">
        <v>0</v>
      </c>
      <c r="K17" s="123">
        <v>1</v>
      </c>
      <c r="L17" s="123">
        <v>0</v>
      </c>
      <c r="M17" s="123">
        <v>0</v>
      </c>
      <c r="N17" s="123">
        <v>2</v>
      </c>
      <c r="O17" s="123">
        <v>2</v>
      </c>
      <c r="P17" s="123">
        <v>1</v>
      </c>
      <c r="Q17" s="123">
        <v>0</v>
      </c>
      <c r="R17" s="123">
        <v>3</v>
      </c>
      <c r="S17" s="123">
        <v>0</v>
      </c>
      <c r="T17" s="123">
        <v>0</v>
      </c>
      <c r="U17" s="123">
        <v>1</v>
      </c>
      <c r="V17" s="123">
        <v>0</v>
      </c>
      <c r="W17" s="123">
        <v>2</v>
      </c>
      <c r="X17" s="122">
        <v>16</v>
      </c>
      <c r="Y17" s="123">
        <v>0</v>
      </c>
      <c r="Z17" s="123">
        <v>0</v>
      </c>
      <c r="AA17" s="123">
        <v>0</v>
      </c>
      <c r="AB17" s="156">
        <v>6</v>
      </c>
      <c r="AC17" s="67"/>
      <c r="AE17" s="67"/>
      <c r="AF17" s="67"/>
    </row>
    <row r="18" spans="1:28" s="11" customFormat="1" ht="14.25" customHeight="1">
      <c r="A18" s="1838" t="s">
        <v>17</v>
      </c>
      <c r="B18" s="1851">
        <f>VLOOKUP(A18,'-63-'!$A$8:$C$20,3,FALSE)</f>
        <v>188</v>
      </c>
      <c r="C18" s="72">
        <v>2</v>
      </c>
      <c r="D18" s="70">
        <v>1</v>
      </c>
      <c r="E18" s="70">
        <v>3</v>
      </c>
      <c r="F18" s="70">
        <v>0</v>
      </c>
      <c r="G18" s="70">
        <v>0</v>
      </c>
      <c r="H18" s="71">
        <v>3</v>
      </c>
      <c r="I18" s="70">
        <v>1</v>
      </c>
      <c r="J18" s="70">
        <v>0</v>
      </c>
      <c r="K18" s="70">
        <v>4</v>
      </c>
      <c r="L18" s="70">
        <v>0</v>
      </c>
      <c r="M18" s="70">
        <v>4</v>
      </c>
      <c r="N18" s="70">
        <v>6</v>
      </c>
      <c r="O18" s="70">
        <v>14</v>
      </c>
      <c r="P18" s="70">
        <v>2</v>
      </c>
      <c r="Q18" s="70">
        <v>0</v>
      </c>
      <c r="R18" s="70">
        <v>2</v>
      </c>
      <c r="S18" s="70">
        <v>3</v>
      </c>
      <c r="T18" s="70">
        <v>7</v>
      </c>
      <c r="U18" s="70">
        <v>132</v>
      </c>
      <c r="V18" s="70">
        <v>47</v>
      </c>
      <c r="W18" s="70">
        <v>0</v>
      </c>
      <c r="X18" s="119">
        <v>231</v>
      </c>
      <c r="Y18" s="70">
        <v>21</v>
      </c>
      <c r="Z18" s="70">
        <v>2</v>
      </c>
      <c r="AA18" s="70">
        <v>122</v>
      </c>
      <c r="AB18" s="154">
        <v>43</v>
      </c>
    </row>
    <row r="19" spans="1:28" s="11" customFormat="1" ht="14.25" customHeight="1">
      <c r="A19" s="1839"/>
      <c r="B19" s="1852"/>
      <c r="C19" s="207">
        <v>2</v>
      </c>
      <c r="D19" s="123">
        <v>0</v>
      </c>
      <c r="E19" s="123">
        <v>3</v>
      </c>
      <c r="F19" s="123">
        <v>2</v>
      </c>
      <c r="G19" s="123">
        <v>0</v>
      </c>
      <c r="H19" s="124">
        <v>0</v>
      </c>
      <c r="I19" s="123">
        <v>0</v>
      </c>
      <c r="J19" s="123">
        <v>0</v>
      </c>
      <c r="K19" s="123">
        <v>0</v>
      </c>
      <c r="L19" s="123">
        <v>1</v>
      </c>
      <c r="M19" s="123">
        <v>0</v>
      </c>
      <c r="N19" s="123">
        <v>0</v>
      </c>
      <c r="O19" s="123">
        <v>0</v>
      </c>
      <c r="P19" s="123">
        <v>0</v>
      </c>
      <c r="Q19" s="123">
        <v>1</v>
      </c>
      <c r="R19" s="123">
        <v>0</v>
      </c>
      <c r="S19" s="123">
        <v>0</v>
      </c>
      <c r="T19" s="123">
        <v>0</v>
      </c>
      <c r="U19" s="123">
        <v>0</v>
      </c>
      <c r="V19" s="123">
        <v>0</v>
      </c>
      <c r="W19" s="123">
        <v>1</v>
      </c>
      <c r="X19" s="122">
        <v>10</v>
      </c>
      <c r="Y19" s="123">
        <v>0</v>
      </c>
      <c r="Z19" s="123">
        <v>0</v>
      </c>
      <c r="AA19" s="123">
        <v>0</v>
      </c>
      <c r="AB19" s="156">
        <v>0</v>
      </c>
    </row>
    <row r="20" spans="1:28" s="11" customFormat="1" ht="14.25" customHeight="1">
      <c r="A20" s="1838" t="s">
        <v>27</v>
      </c>
      <c r="B20" s="1851">
        <f>VLOOKUP(A20,'-63-'!$A$8:$C$20,3,FALSE)</f>
        <v>1963</v>
      </c>
      <c r="C20" s="72">
        <v>27</v>
      </c>
      <c r="D20" s="70">
        <v>4</v>
      </c>
      <c r="E20" s="70">
        <v>2</v>
      </c>
      <c r="F20" s="70">
        <v>6</v>
      </c>
      <c r="G20" s="70">
        <v>0</v>
      </c>
      <c r="H20" s="71">
        <v>1</v>
      </c>
      <c r="I20" s="70">
        <v>4</v>
      </c>
      <c r="J20" s="70">
        <v>6</v>
      </c>
      <c r="K20" s="70">
        <v>4</v>
      </c>
      <c r="L20" s="70">
        <v>3</v>
      </c>
      <c r="M20" s="70">
        <v>11</v>
      </c>
      <c r="N20" s="70">
        <v>19</v>
      </c>
      <c r="O20" s="70">
        <v>26</v>
      </c>
      <c r="P20" s="70">
        <v>16</v>
      </c>
      <c r="Q20" s="70">
        <v>1</v>
      </c>
      <c r="R20" s="70">
        <v>16</v>
      </c>
      <c r="S20" s="70">
        <v>3</v>
      </c>
      <c r="T20" s="70">
        <v>15</v>
      </c>
      <c r="U20" s="70">
        <v>9</v>
      </c>
      <c r="V20" s="70">
        <v>25</v>
      </c>
      <c r="W20" s="70">
        <v>18</v>
      </c>
      <c r="X20" s="119">
        <v>216</v>
      </c>
      <c r="Y20" s="70">
        <v>56</v>
      </c>
      <c r="Z20" s="70">
        <v>4</v>
      </c>
      <c r="AA20" s="70">
        <v>148</v>
      </c>
      <c r="AB20" s="154">
        <v>701</v>
      </c>
    </row>
    <row r="21" spans="1:32" s="11" customFormat="1" ht="14.25" customHeight="1">
      <c r="A21" s="1839"/>
      <c r="B21" s="1852"/>
      <c r="C21" s="207">
        <v>9</v>
      </c>
      <c r="D21" s="123">
        <v>4</v>
      </c>
      <c r="E21" s="123">
        <v>3</v>
      </c>
      <c r="F21" s="123">
        <v>4</v>
      </c>
      <c r="G21" s="123">
        <v>0</v>
      </c>
      <c r="H21" s="124">
        <v>0</v>
      </c>
      <c r="I21" s="123">
        <v>0</v>
      </c>
      <c r="J21" s="123">
        <v>2</v>
      </c>
      <c r="K21" s="123">
        <v>0</v>
      </c>
      <c r="L21" s="123">
        <v>1</v>
      </c>
      <c r="M21" s="123">
        <v>0</v>
      </c>
      <c r="N21" s="123">
        <v>1</v>
      </c>
      <c r="O21" s="123">
        <v>2</v>
      </c>
      <c r="P21" s="123">
        <v>14</v>
      </c>
      <c r="Q21" s="123">
        <v>2</v>
      </c>
      <c r="R21" s="123">
        <v>12</v>
      </c>
      <c r="S21" s="123">
        <v>0</v>
      </c>
      <c r="T21" s="123">
        <v>2</v>
      </c>
      <c r="U21" s="123">
        <v>1</v>
      </c>
      <c r="V21" s="123">
        <v>1</v>
      </c>
      <c r="W21" s="123">
        <v>12</v>
      </c>
      <c r="X21" s="122">
        <v>70</v>
      </c>
      <c r="Y21" s="123">
        <v>0</v>
      </c>
      <c r="Z21" s="123">
        <v>0</v>
      </c>
      <c r="AA21" s="123">
        <v>0</v>
      </c>
      <c r="AB21" s="156">
        <v>0</v>
      </c>
      <c r="AC21" s="67"/>
      <c r="AE21" s="67"/>
      <c r="AF21" s="67"/>
    </row>
    <row r="22" spans="1:28" s="11" customFormat="1" ht="14.25" customHeight="1">
      <c r="A22" s="1838" t="s">
        <v>18</v>
      </c>
      <c r="B22" s="1851">
        <f>VLOOKUP(A22,'-63-'!$A$8:$C$20,3,FALSE)</f>
        <v>623</v>
      </c>
      <c r="C22" s="72">
        <v>26</v>
      </c>
      <c r="D22" s="70">
        <v>3</v>
      </c>
      <c r="E22" s="70">
        <v>1</v>
      </c>
      <c r="F22" s="70">
        <v>3</v>
      </c>
      <c r="G22" s="70">
        <v>0</v>
      </c>
      <c r="H22" s="71">
        <v>4</v>
      </c>
      <c r="I22" s="70">
        <v>0</v>
      </c>
      <c r="J22" s="70">
        <v>0</v>
      </c>
      <c r="K22" s="70">
        <v>4</v>
      </c>
      <c r="L22" s="70">
        <v>1</v>
      </c>
      <c r="M22" s="70">
        <v>7</v>
      </c>
      <c r="N22" s="70">
        <v>4</v>
      </c>
      <c r="O22" s="70">
        <v>8</v>
      </c>
      <c r="P22" s="70">
        <v>6</v>
      </c>
      <c r="Q22" s="70">
        <v>3</v>
      </c>
      <c r="R22" s="70">
        <v>1</v>
      </c>
      <c r="S22" s="70">
        <v>0</v>
      </c>
      <c r="T22" s="70">
        <v>3</v>
      </c>
      <c r="U22" s="70">
        <v>1</v>
      </c>
      <c r="V22" s="70">
        <v>7</v>
      </c>
      <c r="W22" s="70">
        <v>7</v>
      </c>
      <c r="X22" s="119">
        <v>89</v>
      </c>
      <c r="Y22" s="70">
        <v>8</v>
      </c>
      <c r="Z22" s="70">
        <v>3</v>
      </c>
      <c r="AA22" s="70">
        <v>381</v>
      </c>
      <c r="AB22" s="154">
        <v>22</v>
      </c>
    </row>
    <row r="23" spans="1:28" s="11" customFormat="1" ht="14.25" customHeight="1">
      <c r="A23" s="1839"/>
      <c r="B23" s="1852"/>
      <c r="C23" s="207">
        <v>2</v>
      </c>
      <c r="D23" s="123">
        <v>0</v>
      </c>
      <c r="E23" s="123">
        <v>0</v>
      </c>
      <c r="F23" s="123">
        <v>0</v>
      </c>
      <c r="G23" s="123">
        <v>0</v>
      </c>
      <c r="H23" s="124">
        <v>0</v>
      </c>
      <c r="I23" s="123">
        <v>2</v>
      </c>
      <c r="J23" s="123">
        <v>0</v>
      </c>
      <c r="K23" s="123">
        <v>2</v>
      </c>
      <c r="L23" s="123">
        <v>0</v>
      </c>
      <c r="M23" s="123">
        <v>0</v>
      </c>
      <c r="N23" s="123">
        <v>1</v>
      </c>
      <c r="O23" s="123">
        <v>0</v>
      </c>
      <c r="P23" s="123">
        <v>0</v>
      </c>
      <c r="Q23" s="123">
        <v>2</v>
      </c>
      <c r="R23" s="123">
        <v>3</v>
      </c>
      <c r="S23" s="123">
        <v>1</v>
      </c>
      <c r="T23" s="123">
        <v>0</v>
      </c>
      <c r="U23" s="123">
        <v>0</v>
      </c>
      <c r="V23" s="123">
        <v>0</v>
      </c>
      <c r="W23" s="123">
        <v>1</v>
      </c>
      <c r="X23" s="122">
        <v>14</v>
      </c>
      <c r="Y23" s="123">
        <v>0</v>
      </c>
      <c r="Z23" s="123">
        <v>0</v>
      </c>
      <c r="AA23" s="123">
        <v>0</v>
      </c>
      <c r="AB23" s="156">
        <v>0</v>
      </c>
    </row>
    <row r="24" spans="1:28" s="11" customFormat="1" ht="14.25" customHeight="1">
      <c r="A24" s="1838" t="s">
        <v>19</v>
      </c>
      <c r="B24" s="1851">
        <f>VLOOKUP(A24,'-63-'!$A$8:$C$20,3,FALSE)</f>
        <v>1411</v>
      </c>
      <c r="C24" s="72">
        <v>9</v>
      </c>
      <c r="D24" s="70">
        <v>7</v>
      </c>
      <c r="E24" s="70">
        <v>3</v>
      </c>
      <c r="F24" s="70">
        <v>4</v>
      </c>
      <c r="G24" s="70">
        <v>1</v>
      </c>
      <c r="H24" s="71">
        <v>2</v>
      </c>
      <c r="I24" s="70">
        <v>2</v>
      </c>
      <c r="J24" s="70">
        <v>0</v>
      </c>
      <c r="K24" s="70">
        <v>31</v>
      </c>
      <c r="L24" s="70">
        <v>5</v>
      </c>
      <c r="M24" s="70">
        <v>6</v>
      </c>
      <c r="N24" s="70">
        <v>9</v>
      </c>
      <c r="O24" s="70">
        <v>10</v>
      </c>
      <c r="P24" s="70">
        <v>4</v>
      </c>
      <c r="Q24" s="70">
        <v>3</v>
      </c>
      <c r="R24" s="70">
        <v>11</v>
      </c>
      <c r="S24" s="70">
        <v>1</v>
      </c>
      <c r="T24" s="70">
        <v>17</v>
      </c>
      <c r="U24" s="70">
        <v>0</v>
      </c>
      <c r="V24" s="70">
        <v>22</v>
      </c>
      <c r="W24" s="70">
        <v>28</v>
      </c>
      <c r="X24" s="119">
        <v>175</v>
      </c>
      <c r="Y24" s="70">
        <v>7</v>
      </c>
      <c r="Z24" s="70">
        <v>1</v>
      </c>
      <c r="AA24" s="70">
        <v>4</v>
      </c>
      <c r="AB24" s="154">
        <v>3</v>
      </c>
    </row>
    <row r="25" spans="1:28" s="11" customFormat="1" ht="14.25" customHeight="1">
      <c r="A25" s="1839"/>
      <c r="B25" s="1852"/>
      <c r="C25" s="207">
        <v>5</v>
      </c>
      <c r="D25" s="123">
        <v>1</v>
      </c>
      <c r="E25" s="123">
        <v>4</v>
      </c>
      <c r="F25" s="123">
        <v>0</v>
      </c>
      <c r="G25" s="123">
        <v>2</v>
      </c>
      <c r="H25" s="124">
        <v>0</v>
      </c>
      <c r="I25" s="123">
        <v>0</v>
      </c>
      <c r="J25" s="123">
        <v>5</v>
      </c>
      <c r="K25" s="123">
        <v>1</v>
      </c>
      <c r="L25" s="123">
        <v>5</v>
      </c>
      <c r="M25" s="123">
        <v>3</v>
      </c>
      <c r="N25" s="123">
        <v>5</v>
      </c>
      <c r="O25" s="123">
        <v>2</v>
      </c>
      <c r="P25" s="123">
        <v>5</v>
      </c>
      <c r="Q25" s="123">
        <v>0</v>
      </c>
      <c r="R25" s="123">
        <v>9</v>
      </c>
      <c r="S25" s="123">
        <v>0</v>
      </c>
      <c r="T25" s="123">
        <v>4</v>
      </c>
      <c r="U25" s="123">
        <v>0</v>
      </c>
      <c r="V25" s="123">
        <v>5</v>
      </c>
      <c r="W25" s="123">
        <v>3</v>
      </c>
      <c r="X25" s="122">
        <v>59</v>
      </c>
      <c r="Y25" s="123">
        <v>0</v>
      </c>
      <c r="Z25" s="123">
        <v>0</v>
      </c>
      <c r="AA25" s="123">
        <v>0</v>
      </c>
      <c r="AB25" s="156">
        <v>0</v>
      </c>
    </row>
    <row r="26" spans="1:28" s="11" customFormat="1" ht="14.25" customHeight="1">
      <c r="A26" s="1838" t="s">
        <v>20</v>
      </c>
      <c r="B26" s="1851">
        <f>VLOOKUP(A26,'-63-'!$A$8:$C$20,3,FALSE)</f>
        <v>259</v>
      </c>
      <c r="C26" s="72">
        <v>4</v>
      </c>
      <c r="D26" s="70">
        <v>2</v>
      </c>
      <c r="E26" s="70">
        <v>1</v>
      </c>
      <c r="F26" s="70">
        <v>0</v>
      </c>
      <c r="G26" s="70">
        <v>0</v>
      </c>
      <c r="H26" s="71">
        <v>1</v>
      </c>
      <c r="I26" s="70">
        <v>4</v>
      </c>
      <c r="J26" s="70">
        <v>2</v>
      </c>
      <c r="K26" s="70">
        <v>2</v>
      </c>
      <c r="L26" s="70">
        <v>0</v>
      </c>
      <c r="M26" s="70">
        <v>0</v>
      </c>
      <c r="N26" s="70">
        <v>0</v>
      </c>
      <c r="O26" s="70">
        <v>3</v>
      </c>
      <c r="P26" s="70">
        <v>0</v>
      </c>
      <c r="Q26" s="70">
        <v>1</v>
      </c>
      <c r="R26" s="70">
        <v>2</v>
      </c>
      <c r="S26" s="70">
        <v>0</v>
      </c>
      <c r="T26" s="70">
        <v>5</v>
      </c>
      <c r="U26" s="70">
        <v>95</v>
      </c>
      <c r="V26" s="70">
        <v>30</v>
      </c>
      <c r="W26" s="70">
        <v>3</v>
      </c>
      <c r="X26" s="119">
        <v>155</v>
      </c>
      <c r="Y26" s="70">
        <v>5</v>
      </c>
      <c r="Z26" s="70">
        <v>4</v>
      </c>
      <c r="AA26" s="70">
        <v>115</v>
      </c>
      <c r="AB26" s="154">
        <v>0</v>
      </c>
    </row>
    <row r="27" spans="1:28" s="11" customFormat="1" ht="14.25" customHeight="1">
      <c r="A27" s="1839"/>
      <c r="B27" s="1852"/>
      <c r="C27" s="207">
        <v>0</v>
      </c>
      <c r="D27" s="123">
        <v>1</v>
      </c>
      <c r="E27" s="123">
        <v>0</v>
      </c>
      <c r="F27" s="123">
        <v>0</v>
      </c>
      <c r="G27" s="123">
        <v>0</v>
      </c>
      <c r="H27" s="124">
        <v>1</v>
      </c>
      <c r="I27" s="123">
        <v>2</v>
      </c>
      <c r="J27" s="123">
        <v>0</v>
      </c>
      <c r="K27" s="123">
        <v>0</v>
      </c>
      <c r="L27" s="123">
        <v>0</v>
      </c>
      <c r="M27" s="123">
        <v>0</v>
      </c>
      <c r="N27" s="123">
        <v>0</v>
      </c>
      <c r="O27" s="123">
        <v>0</v>
      </c>
      <c r="P27" s="123">
        <v>2</v>
      </c>
      <c r="Q27" s="123">
        <v>1</v>
      </c>
      <c r="R27" s="123">
        <v>1</v>
      </c>
      <c r="S27" s="123">
        <v>0</v>
      </c>
      <c r="T27" s="123">
        <v>1</v>
      </c>
      <c r="U27" s="123">
        <v>0</v>
      </c>
      <c r="V27" s="123">
        <v>0</v>
      </c>
      <c r="W27" s="123">
        <v>1</v>
      </c>
      <c r="X27" s="122">
        <v>10</v>
      </c>
      <c r="Y27" s="123">
        <v>0</v>
      </c>
      <c r="Z27" s="123">
        <v>0</v>
      </c>
      <c r="AA27" s="123">
        <v>0</v>
      </c>
      <c r="AB27" s="156">
        <v>0</v>
      </c>
    </row>
    <row r="28" spans="1:28" s="11" customFormat="1" ht="14.25" customHeight="1">
      <c r="A28" s="1838" t="s">
        <v>21</v>
      </c>
      <c r="B28" s="1851">
        <f>VLOOKUP(A28,'-63-'!$A$8:$C$20,3,FALSE)</f>
        <v>108</v>
      </c>
      <c r="C28" s="72">
        <v>1</v>
      </c>
      <c r="D28" s="70">
        <v>0</v>
      </c>
      <c r="E28" s="70">
        <v>0</v>
      </c>
      <c r="F28" s="70">
        <v>1</v>
      </c>
      <c r="G28" s="70">
        <v>0</v>
      </c>
      <c r="H28" s="71">
        <v>1</v>
      </c>
      <c r="I28" s="70">
        <v>0</v>
      </c>
      <c r="J28" s="70">
        <v>0</v>
      </c>
      <c r="K28" s="70">
        <v>0</v>
      </c>
      <c r="L28" s="70">
        <v>0</v>
      </c>
      <c r="M28" s="70">
        <v>0</v>
      </c>
      <c r="N28" s="70">
        <v>1</v>
      </c>
      <c r="O28" s="70">
        <v>1</v>
      </c>
      <c r="P28" s="70">
        <v>0</v>
      </c>
      <c r="Q28" s="70">
        <v>0</v>
      </c>
      <c r="R28" s="70">
        <v>2</v>
      </c>
      <c r="S28" s="70">
        <v>0</v>
      </c>
      <c r="T28" s="70">
        <v>0</v>
      </c>
      <c r="U28" s="70">
        <v>0</v>
      </c>
      <c r="V28" s="70">
        <v>2</v>
      </c>
      <c r="W28" s="70">
        <v>2</v>
      </c>
      <c r="X28" s="119">
        <v>11</v>
      </c>
      <c r="Y28" s="70">
        <v>4</v>
      </c>
      <c r="Z28" s="70">
        <v>0</v>
      </c>
      <c r="AA28" s="70">
        <v>17</v>
      </c>
      <c r="AB28" s="154">
        <v>0</v>
      </c>
    </row>
    <row r="29" spans="1:28" s="11" customFormat="1" ht="14.25" customHeight="1">
      <c r="A29" s="1839"/>
      <c r="B29" s="1852"/>
      <c r="C29" s="207">
        <v>0</v>
      </c>
      <c r="D29" s="123">
        <v>0</v>
      </c>
      <c r="E29" s="123">
        <v>0</v>
      </c>
      <c r="F29" s="123">
        <v>0</v>
      </c>
      <c r="G29" s="123">
        <v>0</v>
      </c>
      <c r="H29" s="124">
        <v>0</v>
      </c>
      <c r="I29" s="123">
        <v>0</v>
      </c>
      <c r="J29" s="123">
        <v>0</v>
      </c>
      <c r="K29" s="123">
        <v>0</v>
      </c>
      <c r="L29" s="123">
        <v>0</v>
      </c>
      <c r="M29" s="123">
        <v>0</v>
      </c>
      <c r="N29" s="123">
        <v>0</v>
      </c>
      <c r="O29" s="123">
        <v>0</v>
      </c>
      <c r="P29" s="123">
        <v>0</v>
      </c>
      <c r="Q29" s="123">
        <v>0</v>
      </c>
      <c r="R29" s="123">
        <v>1</v>
      </c>
      <c r="S29" s="123">
        <v>0</v>
      </c>
      <c r="T29" s="123">
        <v>0</v>
      </c>
      <c r="U29" s="123">
        <v>0</v>
      </c>
      <c r="V29" s="123">
        <v>0</v>
      </c>
      <c r="W29" s="123">
        <v>2</v>
      </c>
      <c r="X29" s="122">
        <v>3</v>
      </c>
      <c r="Y29" s="123">
        <v>0</v>
      </c>
      <c r="Z29" s="123">
        <v>0</v>
      </c>
      <c r="AA29" s="123">
        <v>0</v>
      </c>
      <c r="AB29" s="156">
        <v>0</v>
      </c>
    </row>
    <row r="30" spans="1:28" s="11" customFormat="1" ht="14.25" customHeight="1">
      <c r="A30" s="1838" t="s">
        <v>22</v>
      </c>
      <c r="B30" s="1851">
        <f>VLOOKUP(A30,'-63-'!$A$8:$C$20,3,FALSE)</f>
        <v>603</v>
      </c>
      <c r="C30" s="72">
        <v>16</v>
      </c>
      <c r="D30" s="70">
        <v>2</v>
      </c>
      <c r="E30" s="70">
        <v>4</v>
      </c>
      <c r="F30" s="70">
        <v>1</v>
      </c>
      <c r="G30" s="70">
        <v>0</v>
      </c>
      <c r="H30" s="71">
        <v>2</v>
      </c>
      <c r="I30" s="70">
        <v>1</v>
      </c>
      <c r="J30" s="70">
        <v>1</v>
      </c>
      <c r="K30" s="70">
        <v>5</v>
      </c>
      <c r="L30" s="70">
        <v>2</v>
      </c>
      <c r="M30" s="70">
        <v>0</v>
      </c>
      <c r="N30" s="70">
        <v>4</v>
      </c>
      <c r="O30" s="70">
        <v>9</v>
      </c>
      <c r="P30" s="70">
        <v>8</v>
      </c>
      <c r="Q30" s="70">
        <v>2</v>
      </c>
      <c r="R30" s="70">
        <v>1</v>
      </c>
      <c r="S30" s="70">
        <v>0</v>
      </c>
      <c r="T30" s="70">
        <v>5</v>
      </c>
      <c r="U30" s="70">
        <v>1</v>
      </c>
      <c r="V30" s="70">
        <v>5</v>
      </c>
      <c r="W30" s="70">
        <v>3</v>
      </c>
      <c r="X30" s="119">
        <v>72</v>
      </c>
      <c r="Y30" s="70">
        <v>4</v>
      </c>
      <c r="Z30" s="70">
        <v>0</v>
      </c>
      <c r="AA30" s="70">
        <v>284</v>
      </c>
      <c r="AB30" s="154">
        <v>28</v>
      </c>
    </row>
    <row r="31" spans="1:28" s="11" customFormat="1" ht="14.25" customHeight="1">
      <c r="A31" s="1839"/>
      <c r="B31" s="1852"/>
      <c r="C31" s="207">
        <v>2</v>
      </c>
      <c r="D31" s="123">
        <v>0</v>
      </c>
      <c r="E31" s="123">
        <v>0</v>
      </c>
      <c r="F31" s="123">
        <v>0</v>
      </c>
      <c r="G31" s="123">
        <v>0</v>
      </c>
      <c r="H31" s="124">
        <v>0</v>
      </c>
      <c r="I31" s="123">
        <v>0</v>
      </c>
      <c r="J31" s="123">
        <v>0</v>
      </c>
      <c r="K31" s="123">
        <v>1</v>
      </c>
      <c r="L31" s="123">
        <v>4</v>
      </c>
      <c r="M31" s="123">
        <v>0</v>
      </c>
      <c r="N31" s="123">
        <v>4</v>
      </c>
      <c r="O31" s="123">
        <v>1</v>
      </c>
      <c r="P31" s="123">
        <v>2</v>
      </c>
      <c r="Q31" s="123">
        <v>0</v>
      </c>
      <c r="R31" s="123">
        <v>4</v>
      </c>
      <c r="S31" s="123">
        <v>0</v>
      </c>
      <c r="T31" s="123">
        <v>0</v>
      </c>
      <c r="U31" s="123">
        <v>0</v>
      </c>
      <c r="V31" s="123">
        <v>0</v>
      </c>
      <c r="W31" s="123">
        <v>4</v>
      </c>
      <c r="X31" s="122">
        <v>22</v>
      </c>
      <c r="Y31" s="123">
        <v>0</v>
      </c>
      <c r="Z31" s="123">
        <v>0</v>
      </c>
      <c r="AA31" s="123">
        <v>0</v>
      </c>
      <c r="AB31" s="156">
        <v>0</v>
      </c>
    </row>
    <row r="32" spans="1:28" s="11" customFormat="1" ht="14.25" customHeight="1">
      <c r="A32" s="1838" t="s">
        <v>23</v>
      </c>
      <c r="B32" s="1851">
        <f>VLOOKUP(A32,'-63-'!$A$8:$C$20,3,FALSE)</f>
        <v>400</v>
      </c>
      <c r="C32" s="72">
        <v>21</v>
      </c>
      <c r="D32" s="70">
        <v>0</v>
      </c>
      <c r="E32" s="70">
        <v>1</v>
      </c>
      <c r="F32" s="70">
        <v>4</v>
      </c>
      <c r="G32" s="70">
        <v>1</v>
      </c>
      <c r="H32" s="71">
        <v>3</v>
      </c>
      <c r="I32" s="70">
        <v>0</v>
      </c>
      <c r="J32" s="70">
        <v>4</v>
      </c>
      <c r="K32" s="70">
        <v>5</v>
      </c>
      <c r="L32" s="70">
        <v>3</v>
      </c>
      <c r="M32" s="70">
        <v>5</v>
      </c>
      <c r="N32" s="70">
        <v>1</v>
      </c>
      <c r="O32" s="70">
        <v>3</v>
      </c>
      <c r="P32" s="70">
        <v>3</v>
      </c>
      <c r="Q32" s="70">
        <v>0</v>
      </c>
      <c r="R32" s="70">
        <v>2</v>
      </c>
      <c r="S32" s="70">
        <v>3</v>
      </c>
      <c r="T32" s="70">
        <v>4</v>
      </c>
      <c r="U32" s="70">
        <v>4</v>
      </c>
      <c r="V32" s="70">
        <v>15</v>
      </c>
      <c r="W32" s="70">
        <v>0</v>
      </c>
      <c r="X32" s="119">
        <v>82</v>
      </c>
      <c r="Y32" s="70">
        <v>9</v>
      </c>
      <c r="Z32" s="70">
        <v>5</v>
      </c>
      <c r="AA32" s="70">
        <v>51</v>
      </c>
      <c r="AB32" s="154">
        <v>12</v>
      </c>
    </row>
    <row r="33" spans="1:28" s="11" customFormat="1" ht="14.25" customHeight="1" thickBot="1">
      <c r="A33" s="1857"/>
      <c r="B33" s="1853"/>
      <c r="C33" s="212">
        <v>0</v>
      </c>
      <c r="D33" s="213">
        <v>0</v>
      </c>
      <c r="E33" s="213">
        <v>0</v>
      </c>
      <c r="F33" s="213">
        <v>0</v>
      </c>
      <c r="G33" s="213">
        <v>0</v>
      </c>
      <c r="H33" s="214">
        <v>4</v>
      </c>
      <c r="I33" s="213">
        <v>0</v>
      </c>
      <c r="J33" s="213">
        <v>0</v>
      </c>
      <c r="K33" s="213">
        <v>2</v>
      </c>
      <c r="L33" s="213">
        <v>0</v>
      </c>
      <c r="M33" s="213">
        <v>0</v>
      </c>
      <c r="N33" s="213">
        <v>0</v>
      </c>
      <c r="O33" s="213">
        <v>0</v>
      </c>
      <c r="P33" s="213">
        <v>0</v>
      </c>
      <c r="Q33" s="213">
        <v>0</v>
      </c>
      <c r="R33" s="213">
        <v>1</v>
      </c>
      <c r="S33" s="213">
        <v>0</v>
      </c>
      <c r="T33" s="213">
        <v>0</v>
      </c>
      <c r="U33" s="213">
        <v>1</v>
      </c>
      <c r="V33" s="213">
        <v>0</v>
      </c>
      <c r="W33" s="213">
        <v>0</v>
      </c>
      <c r="X33" s="215">
        <v>8</v>
      </c>
      <c r="Y33" s="213">
        <v>0</v>
      </c>
      <c r="Z33" s="213">
        <v>0</v>
      </c>
      <c r="AA33" s="213">
        <v>0</v>
      </c>
      <c r="AB33" s="216">
        <v>0</v>
      </c>
    </row>
    <row r="34" spans="1:28" s="11" customFormat="1" ht="14.25" customHeight="1">
      <c r="A34" s="1858" t="s">
        <v>12</v>
      </c>
      <c r="B34" s="1855">
        <f>SUM(B8:B33)</f>
        <v>8959</v>
      </c>
      <c r="C34" s="976">
        <f>SUM(C8,C10,C12,C14,C16,C18,C20,C22,C24,C26,C28,C30,C32,)</f>
        <v>251</v>
      </c>
      <c r="D34" s="977">
        <f aca="true" t="shared" si="0" ref="D34:AB34">SUM(D8,D10,D12,D14,D16,D18,D20,D22,D24,D26,D28,D30,D32,)</f>
        <v>27</v>
      </c>
      <c r="E34" s="977">
        <f t="shared" si="0"/>
        <v>23</v>
      </c>
      <c r="F34" s="977">
        <f t="shared" si="0"/>
        <v>31</v>
      </c>
      <c r="G34" s="977">
        <f t="shared" si="0"/>
        <v>3</v>
      </c>
      <c r="H34" s="977">
        <f t="shared" si="0"/>
        <v>25</v>
      </c>
      <c r="I34" s="977">
        <f t="shared" si="0"/>
        <v>14</v>
      </c>
      <c r="J34" s="977">
        <f t="shared" si="0"/>
        <v>23</v>
      </c>
      <c r="K34" s="977">
        <f t="shared" si="0"/>
        <v>74</v>
      </c>
      <c r="L34" s="977">
        <f t="shared" si="0"/>
        <v>23</v>
      </c>
      <c r="M34" s="977">
        <f t="shared" si="0"/>
        <v>55</v>
      </c>
      <c r="N34" s="977">
        <f t="shared" si="0"/>
        <v>71</v>
      </c>
      <c r="O34" s="977">
        <f t="shared" si="0"/>
        <v>115</v>
      </c>
      <c r="P34" s="977">
        <f t="shared" si="0"/>
        <v>58</v>
      </c>
      <c r="Q34" s="977">
        <f t="shared" si="0"/>
        <v>11</v>
      </c>
      <c r="R34" s="977">
        <f t="shared" si="0"/>
        <v>50</v>
      </c>
      <c r="S34" s="977">
        <f t="shared" si="0"/>
        <v>15</v>
      </c>
      <c r="T34" s="977">
        <f t="shared" si="0"/>
        <v>89</v>
      </c>
      <c r="U34" s="977">
        <f t="shared" si="0"/>
        <v>271</v>
      </c>
      <c r="V34" s="977">
        <f t="shared" si="0"/>
        <v>265</v>
      </c>
      <c r="W34" s="977">
        <f t="shared" si="0"/>
        <v>120</v>
      </c>
      <c r="X34" s="977">
        <f t="shared" si="0"/>
        <v>1614</v>
      </c>
      <c r="Y34" s="977">
        <f t="shared" si="0"/>
        <v>165</v>
      </c>
      <c r="Z34" s="977">
        <f t="shared" si="0"/>
        <v>106</v>
      </c>
      <c r="AA34" s="977">
        <f>SUM(AA8,AA10,AA12,AA14,AA16,AA18,AA20,AA22,AA24,AA26,AA28,AA30,AA32,)</f>
        <v>1752</v>
      </c>
      <c r="AB34" s="978">
        <f t="shared" si="0"/>
        <v>1067</v>
      </c>
    </row>
    <row r="35" spans="1:28" s="11" customFormat="1" ht="14.25" customHeight="1" thickBot="1">
      <c r="A35" s="1859"/>
      <c r="B35" s="1856"/>
      <c r="C35" s="979">
        <f>SUM(C9,C11,C13,C15,C17,C19,C21,C23,C25,C27,C29,C31,C33,)</f>
        <v>42</v>
      </c>
      <c r="D35" s="980">
        <f aca="true" t="shared" si="1" ref="D35:AB35">SUM(D9,D11,D13,D15,D17,D19,D21,D23,D25,D27,D29,D31,D33,)</f>
        <v>10</v>
      </c>
      <c r="E35" s="980">
        <f t="shared" si="1"/>
        <v>18</v>
      </c>
      <c r="F35" s="980">
        <f t="shared" si="1"/>
        <v>7</v>
      </c>
      <c r="G35" s="980">
        <f t="shared" si="1"/>
        <v>3</v>
      </c>
      <c r="H35" s="980">
        <f t="shared" si="1"/>
        <v>7</v>
      </c>
      <c r="I35" s="980">
        <f t="shared" si="1"/>
        <v>5</v>
      </c>
      <c r="J35" s="980">
        <f t="shared" si="1"/>
        <v>9</v>
      </c>
      <c r="K35" s="980">
        <f t="shared" si="1"/>
        <v>9</v>
      </c>
      <c r="L35" s="980">
        <f t="shared" si="1"/>
        <v>15</v>
      </c>
      <c r="M35" s="980">
        <f t="shared" si="1"/>
        <v>5</v>
      </c>
      <c r="N35" s="980">
        <f t="shared" si="1"/>
        <v>19</v>
      </c>
      <c r="O35" s="980">
        <f t="shared" si="1"/>
        <v>15</v>
      </c>
      <c r="P35" s="980">
        <f t="shared" si="1"/>
        <v>34</v>
      </c>
      <c r="Q35" s="980">
        <f t="shared" si="1"/>
        <v>9</v>
      </c>
      <c r="R35" s="980">
        <f t="shared" si="1"/>
        <v>47</v>
      </c>
      <c r="S35" s="980">
        <f t="shared" si="1"/>
        <v>1</v>
      </c>
      <c r="T35" s="980">
        <f t="shared" si="1"/>
        <v>10</v>
      </c>
      <c r="U35" s="980">
        <f t="shared" si="1"/>
        <v>5</v>
      </c>
      <c r="V35" s="980">
        <f t="shared" si="1"/>
        <v>7</v>
      </c>
      <c r="W35" s="980">
        <f t="shared" si="1"/>
        <v>55</v>
      </c>
      <c r="X35" s="980">
        <f t="shared" si="1"/>
        <v>332</v>
      </c>
      <c r="Y35" s="980">
        <f t="shared" si="1"/>
        <v>0</v>
      </c>
      <c r="Z35" s="980">
        <f t="shared" si="1"/>
        <v>0</v>
      </c>
      <c r="AA35" s="980">
        <f>SUM(AA9,AA11,AA13,AA15,AA17,AA19,AA21,AA23,AA25,AA27,AA29,AA31,AA33,)</f>
        <v>0</v>
      </c>
      <c r="AB35" s="981">
        <f t="shared" si="1"/>
        <v>6</v>
      </c>
    </row>
    <row r="36" spans="3:28" s="73" customFormat="1" ht="10.5">
      <c r="C36" s="1862" t="s">
        <v>366</v>
      </c>
      <c r="D36" s="1862"/>
      <c r="E36" s="1862"/>
      <c r="F36" s="1862"/>
      <c r="G36" s="1862"/>
      <c r="H36" s="1862"/>
      <c r="I36" s="1862"/>
      <c r="J36" s="1862"/>
      <c r="K36" s="1862"/>
      <c r="L36" s="1862"/>
      <c r="M36" s="1862"/>
      <c r="N36" s="1862"/>
      <c r="O36" s="1862"/>
      <c r="P36" s="1862"/>
      <c r="Q36" s="1862"/>
      <c r="R36" s="1862"/>
      <c r="S36" s="1862"/>
      <c r="T36" s="1862"/>
      <c r="U36" s="1862"/>
      <c r="V36" s="1862"/>
      <c r="W36" s="1862"/>
      <c r="X36" s="1862"/>
      <c r="Y36" s="1862"/>
      <c r="Z36" s="1862"/>
      <c r="AA36" s="1862"/>
      <c r="AB36" s="1862"/>
    </row>
    <row r="37" spans="3:28" s="73" customFormat="1" ht="10.5">
      <c r="C37" s="1863" t="s">
        <v>367</v>
      </c>
      <c r="D37" s="1863"/>
      <c r="E37" s="1863"/>
      <c r="F37" s="1863"/>
      <c r="G37" s="1863"/>
      <c r="H37" s="1863"/>
      <c r="I37" s="1863"/>
      <c r="J37" s="1863"/>
      <c r="K37" s="1863"/>
      <c r="L37" s="1863"/>
      <c r="M37" s="1863"/>
      <c r="N37" s="1863"/>
      <c r="O37" s="1863"/>
      <c r="P37" s="1863"/>
      <c r="Q37" s="1863"/>
      <c r="R37" s="1863"/>
      <c r="S37" s="1863"/>
      <c r="T37" s="1863"/>
      <c r="U37" s="1863"/>
      <c r="V37" s="1863"/>
      <c r="W37" s="1863"/>
      <c r="X37" s="1863"/>
      <c r="Y37" s="1863"/>
      <c r="Z37" s="1863"/>
      <c r="AA37" s="1863"/>
      <c r="AB37" s="1863"/>
    </row>
    <row r="38" s="9" customFormat="1" ht="13.5">
      <c r="H38" s="12"/>
    </row>
    <row r="39" s="9" customFormat="1" ht="13.5">
      <c r="H39" s="12"/>
    </row>
    <row r="40" s="9" customFormat="1" ht="13.5">
      <c r="H40" s="12"/>
    </row>
    <row r="41" s="9" customFormat="1" ht="13.5">
      <c r="H41" s="12"/>
    </row>
    <row r="42" s="9" customFormat="1" ht="13.5">
      <c r="H42" s="12"/>
    </row>
    <row r="43" s="9" customFormat="1" ht="13.5">
      <c r="H43" s="12"/>
    </row>
    <row r="44" s="9" customFormat="1" ht="13.5">
      <c r="H44" s="12"/>
    </row>
    <row r="45" s="9" customFormat="1" ht="13.5">
      <c r="H45" s="12"/>
    </row>
    <row r="46" s="9" customFormat="1" ht="13.5">
      <c r="H46" s="12"/>
    </row>
    <row r="47" s="9" customFormat="1" ht="13.5">
      <c r="H47" s="12"/>
    </row>
    <row r="48" s="9" customFormat="1" ht="13.5">
      <c r="H48" s="12"/>
    </row>
    <row r="49" s="9" customFormat="1" ht="13.5">
      <c r="H49" s="12"/>
    </row>
    <row r="50" s="9" customFormat="1" ht="13.5">
      <c r="H50" s="12"/>
    </row>
    <row r="51" s="9" customFormat="1" ht="13.5">
      <c r="H51" s="12"/>
    </row>
    <row r="52" s="9" customFormat="1" ht="13.5">
      <c r="H52" s="12"/>
    </row>
    <row r="53" s="9" customFormat="1" ht="13.5">
      <c r="H53" s="12"/>
    </row>
    <row r="54" s="9" customFormat="1" ht="13.5">
      <c r="H54" s="12"/>
    </row>
    <row r="55" s="9" customFormat="1" ht="13.5">
      <c r="H55" s="12"/>
    </row>
    <row r="56" s="9" customFormat="1" ht="13.5">
      <c r="H56" s="12"/>
    </row>
    <row r="57" s="9" customFormat="1" ht="13.5">
      <c r="H57" s="12"/>
    </row>
    <row r="58" s="9" customFormat="1" ht="13.5">
      <c r="H58" s="12"/>
    </row>
    <row r="59" s="9" customFormat="1" ht="13.5">
      <c r="H59" s="12"/>
    </row>
    <row r="60" s="9" customFormat="1" ht="13.5">
      <c r="H60" s="12"/>
    </row>
    <row r="61" s="9" customFormat="1" ht="13.5">
      <c r="H61" s="12"/>
    </row>
    <row r="62" s="9" customFormat="1" ht="13.5">
      <c r="H62" s="12"/>
    </row>
    <row r="63" s="9" customFormat="1" ht="13.5">
      <c r="H63" s="12"/>
    </row>
    <row r="64" s="9" customFormat="1" ht="13.5">
      <c r="H64" s="12"/>
    </row>
    <row r="65" s="9" customFormat="1" ht="13.5">
      <c r="H65" s="12"/>
    </row>
    <row r="66" s="9" customFormat="1" ht="13.5">
      <c r="H66" s="12"/>
    </row>
    <row r="67" s="9" customFormat="1" ht="13.5">
      <c r="H67" s="12"/>
    </row>
    <row r="68" s="9" customFormat="1" ht="13.5">
      <c r="H68" s="12"/>
    </row>
    <row r="69" s="9" customFormat="1" ht="13.5">
      <c r="H69" s="12"/>
    </row>
    <row r="70" s="9" customFormat="1" ht="13.5">
      <c r="H70" s="12"/>
    </row>
    <row r="71" s="9" customFormat="1" ht="13.5">
      <c r="H71" s="12"/>
    </row>
    <row r="72" s="9" customFormat="1" ht="13.5">
      <c r="H72" s="12"/>
    </row>
    <row r="73" s="9" customFormat="1" ht="13.5">
      <c r="H73" s="12"/>
    </row>
    <row r="74" s="9" customFormat="1" ht="13.5">
      <c r="H74" s="12"/>
    </row>
    <row r="75" s="9" customFormat="1" ht="13.5">
      <c r="H75" s="12"/>
    </row>
    <row r="76" s="9" customFormat="1" ht="13.5">
      <c r="H76" s="12"/>
    </row>
    <row r="77" s="9" customFormat="1" ht="13.5">
      <c r="H77" s="12"/>
    </row>
    <row r="78" s="9" customFormat="1" ht="13.5">
      <c r="H78" s="12"/>
    </row>
    <row r="79" s="9" customFormat="1" ht="13.5">
      <c r="H79" s="12"/>
    </row>
    <row r="80" s="9" customFormat="1" ht="13.5">
      <c r="H80" s="12"/>
    </row>
    <row r="81" s="9" customFormat="1" ht="13.5">
      <c r="H81" s="12"/>
    </row>
    <row r="82" s="9" customFormat="1" ht="13.5">
      <c r="H82" s="12"/>
    </row>
    <row r="83" s="9" customFormat="1" ht="13.5">
      <c r="H83" s="12"/>
    </row>
    <row r="84" s="9" customFormat="1" ht="13.5">
      <c r="H84" s="12"/>
    </row>
    <row r="85" s="9" customFormat="1" ht="13.5">
      <c r="H85" s="12"/>
    </row>
    <row r="86" s="9" customFormat="1" ht="13.5">
      <c r="H86" s="12"/>
    </row>
    <row r="87" s="9" customFormat="1" ht="13.5">
      <c r="H87" s="12"/>
    </row>
    <row r="88" s="9" customFormat="1" ht="13.5">
      <c r="H88" s="12"/>
    </row>
    <row r="89" s="9" customFormat="1" ht="13.5">
      <c r="H89" s="12"/>
    </row>
    <row r="90" s="9" customFormat="1" ht="13.5">
      <c r="H90" s="12"/>
    </row>
    <row r="91" s="9" customFormat="1" ht="13.5">
      <c r="H91" s="12"/>
    </row>
    <row r="92" s="9" customFormat="1" ht="13.5">
      <c r="H92" s="12"/>
    </row>
    <row r="93" s="9" customFormat="1" ht="13.5">
      <c r="H93" s="12"/>
    </row>
    <row r="94" s="9" customFormat="1" ht="13.5">
      <c r="H94" s="12"/>
    </row>
    <row r="95" s="9" customFormat="1" ht="13.5">
      <c r="H95" s="12"/>
    </row>
    <row r="96" s="9" customFormat="1" ht="13.5">
      <c r="H96" s="12"/>
    </row>
    <row r="97" s="9" customFormat="1" ht="13.5">
      <c r="H97" s="12"/>
    </row>
    <row r="98" s="9" customFormat="1" ht="13.5">
      <c r="H98" s="12"/>
    </row>
    <row r="99" s="9" customFormat="1" ht="13.5">
      <c r="H99" s="12"/>
    </row>
    <row r="100" s="9" customFormat="1" ht="13.5">
      <c r="H100" s="12"/>
    </row>
    <row r="101" s="9" customFormat="1" ht="13.5">
      <c r="H101" s="12"/>
    </row>
    <row r="102" s="9" customFormat="1" ht="13.5">
      <c r="H102" s="12"/>
    </row>
    <row r="103" s="9" customFormat="1" ht="13.5">
      <c r="H103" s="12"/>
    </row>
    <row r="104" s="9" customFormat="1" ht="13.5">
      <c r="H104" s="12"/>
    </row>
    <row r="105" s="9" customFormat="1" ht="13.5">
      <c r="H105" s="12"/>
    </row>
    <row r="106" s="9" customFormat="1" ht="13.5">
      <c r="H106" s="12"/>
    </row>
    <row r="107" s="9" customFormat="1" ht="13.5">
      <c r="H107" s="12"/>
    </row>
    <row r="108" s="9" customFormat="1" ht="13.5">
      <c r="H108" s="12"/>
    </row>
    <row r="109" s="9" customFormat="1" ht="13.5">
      <c r="H109" s="12"/>
    </row>
    <row r="110" s="9" customFormat="1" ht="13.5">
      <c r="H110" s="12"/>
    </row>
    <row r="111" s="9" customFormat="1" ht="13.5">
      <c r="H111" s="12"/>
    </row>
    <row r="112" s="9" customFormat="1" ht="13.5">
      <c r="H112" s="12"/>
    </row>
    <row r="113" s="9" customFormat="1" ht="13.5">
      <c r="H113" s="12"/>
    </row>
    <row r="114" s="9" customFormat="1" ht="13.5">
      <c r="H114" s="12"/>
    </row>
    <row r="115" s="9" customFormat="1" ht="13.5">
      <c r="H115" s="12"/>
    </row>
    <row r="116" s="9" customFormat="1" ht="13.5">
      <c r="H116" s="12"/>
    </row>
    <row r="117" s="9" customFormat="1" ht="13.5">
      <c r="H117" s="12"/>
    </row>
    <row r="118" s="9" customFormat="1" ht="13.5">
      <c r="H118" s="12"/>
    </row>
    <row r="119" s="9" customFormat="1" ht="13.5">
      <c r="H119" s="12"/>
    </row>
    <row r="120" s="9" customFormat="1" ht="13.5">
      <c r="H120" s="12"/>
    </row>
    <row r="121" s="9" customFormat="1" ht="13.5">
      <c r="H121" s="12"/>
    </row>
    <row r="122" s="9" customFormat="1" ht="13.5">
      <c r="H122" s="12"/>
    </row>
    <row r="123" s="9" customFormat="1" ht="13.5">
      <c r="H123" s="12"/>
    </row>
    <row r="124" s="9" customFormat="1" ht="13.5">
      <c r="H124" s="12"/>
    </row>
    <row r="125" s="9" customFormat="1" ht="13.5">
      <c r="H125" s="12"/>
    </row>
    <row r="126" s="9" customFormat="1" ht="13.5">
      <c r="H126" s="12"/>
    </row>
    <row r="127" s="9" customFormat="1" ht="13.5">
      <c r="H127" s="12"/>
    </row>
    <row r="128" s="9" customFormat="1" ht="13.5">
      <c r="H128" s="12"/>
    </row>
    <row r="129" s="9" customFormat="1" ht="13.5">
      <c r="H129" s="12"/>
    </row>
    <row r="130" s="9" customFormat="1" ht="13.5">
      <c r="H130" s="12"/>
    </row>
    <row r="131" s="9" customFormat="1" ht="13.5">
      <c r="H131" s="12"/>
    </row>
    <row r="132" s="9" customFormat="1" ht="13.5">
      <c r="H132" s="12"/>
    </row>
    <row r="133" s="9" customFormat="1" ht="13.5">
      <c r="H133" s="12"/>
    </row>
    <row r="134" s="9" customFormat="1" ht="13.5">
      <c r="H134" s="12"/>
    </row>
    <row r="135" s="9" customFormat="1" ht="13.5">
      <c r="H135" s="12"/>
    </row>
    <row r="136" s="9" customFormat="1" ht="13.5">
      <c r="H136" s="12"/>
    </row>
    <row r="137" s="9" customFormat="1" ht="13.5">
      <c r="H137" s="12"/>
    </row>
    <row r="138" s="9" customFormat="1" ht="13.5">
      <c r="H138" s="12"/>
    </row>
    <row r="139" s="9" customFormat="1" ht="13.5">
      <c r="H139" s="12"/>
    </row>
    <row r="140" s="9" customFormat="1" ht="13.5">
      <c r="H140" s="12"/>
    </row>
    <row r="141" s="9" customFormat="1" ht="13.5">
      <c r="H141" s="12"/>
    </row>
    <row r="142" s="9" customFormat="1" ht="13.5">
      <c r="H142" s="12"/>
    </row>
    <row r="143" s="9" customFormat="1" ht="13.5">
      <c r="H143" s="12"/>
    </row>
    <row r="144" s="9" customFormat="1" ht="13.5">
      <c r="H144" s="12"/>
    </row>
    <row r="145" s="9" customFormat="1" ht="13.5">
      <c r="H145" s="12"/>
    </row>
    <row r="146" s="9" customFormat="1" ht="13.5">
      <c r="H146" s="12"/>
    </row>
    <row r="147" s="9" customFormat="1" ht="13.5">
      <c r="H147" s="12"/>
    </row>
    <row r="148" s="9" customFormat="1" ht="13.5">
      <c r="H148" s="12"/>
    </row>
    <row r="149" s="9" customFormat="1" ht="13.5">
      <c r="H149" s="12"/>
    </row>
    <row r="150" s="9" customFormat="1" ht="13.5">
      <c r="H150" s="12"/>
    </row>
    <row r="151" s="9" customFormat="1" ht="13.5">
      <c r="H151" s="12"/>
    </row>
    <row r="152" s="9" customFormat="1" ht="13.5">
      <c r="H152" s="12"/>
    </row>
    <row r="153" s="9" customFormat="1" ht="13.5">
      <c r="H153" s="12"/>
    </row>
    <row r="154" s="9" customFormat="1" ht="13.5">
      <c r="H154" s="12"/>
    </row>
    <row r="155" s="9" customFormat="1" ht="13.5">
      <c r="H155" s="12"/>
    </row>
    <row r="156" s="9" customFormat="1" ht="13.5">
      <c r="H156" s="12"/>
    </row>
    <row r="157" s="9" customFormat="1" ht="13.5">
      <c r="H157" s="12"/>
    </row>
    <row r="158" s="9" customFormat="1" ht="13.5">
      <c r="H158" s="12"/>
    </row>
    <row r="159" s="9" customFormat="1" ht="13.5">
      <c r="H159" s="12"/>
    </row>
    <row r="160" s="9" customFormat="1" ht="13.5">
      <c r="H160" s="12"/>
    </row>
    <row r="161" s="9" customFormat="1" ht="13.5">
      <c r="H161" s="12"/>
    </row>
    <row r="162" s="9" customFormat="1" ht="13.5">
      <c r="H162" s="12"/>
    </row>
    <row r="163" s="9" customFormat="1" ht="13.5">
      <c r="H163" s="12"/>
    </row>
    <row r="164" s="9" customFormat="1" ht="13.5">
      <c r="H164" s="12"/>
    </row>
    <row r="165" s="9" customFormat="1" ht="13.5">
      <c r="H165" s="12"/>
    </row>
    <row r="166" s="9" customFormat="1" ht="13.5">
      <c r="H166" s="12"/>
    </row>
    <row r="167" s="9" customFormat="1" ht="13.5">
      <c r="H167" s="12"/>
    </row>
    <row r="168" s="9" customFormat="1" ht="13.5">
      <c r="H168" s="12"/>
    </row>
    <row r="169" s="9" customFormat="1" ht="13.5">
      <c r="H169" s="12"/>
    </row>
    <row r="170" s="9" customFormat="1" ht="13.5">
      <c r="H170" s="12"/>
    </row>
    <row r="171" s="9" customFormat="1" ht="13.5">
      <c r="H171" s="12"/>
    </row>
    <row r="172" s="9" customFormat="1" ht="13.5">
      <c r="H172" s="12"/>
    </row>
    <row r="173" s="9" customFormat="1" ht="13.5">
      <c r="H173" s="12"/>
    </row>
    <row r="174" s="9" customFormat="1" ht="13.5">
      <c r="H174" s="12"/>
    </row>
    <row r="175" s="9" customFormat="1" ht="13.5">
      <c r="H175" s="12"/>
    </row>
    <row r="176" s="9" customFormat="1" ht="13.5">
      <c r="H176" s="12"/>
    </row>
    <row r="177" s="9" customFormat="1" ht="13.5">
      <c r="H177" s="12"/>
    </row>
    <row r="178" s="9" customFormat="1" ht="13.5">
      <c r="H178" s="12"/>
    </row>
    <row r="179" s="9" customFormat="1" ht="13.5">
      <c r="H179" s="12"/>
    </row>
    <row r="180" s="9" customFormat="1" ht="13.5">
      <c r="H180" s="12"/>
    </row>
    <row r="181" s="9" customFormat="1" ht="13.5">
      <c r="H181" s="12"/>
    </row>
    <row r="182" s="9" customFormat="1" ht="13.5">
      <c r="H182" s="12"/>
    </row>
    <row r="183" s="9" customFormat="1" ht="13.5">
      <c r="H183" s="12"/>
    </row>
    <row r="184" s="9" customFormat="1" ht="13.5">
      <c r="H184" s="12"/>
    </row>
    <row r="185" s="9" customFormat="1" ht="13.5">
      <c r="H185" s="12"/>
    </row>
    <row r="186" s="9" customFormat="1" ht="13.5">
      <c r="H186" s="12"/>
    </row>
    <row r="187" s="9" customFormat="1" ht="13.5">
      <c r="H187" s="12"/>
    </row>
    <row r="188" s="9" customFormat="1" ht="13.5">
      <c r="H188" s="12"/>
    </row>
    <row r="189" s="9" customFormat="1" ht="13.5">
      <c r="H189" s="12"/>
    </row>
    <row r="190" s="9" customFormat="1" ht="13.5">
      <c r="H190" s="12"/>
    </row>
    <row r="191" s="9" customFormat="1" ht="13.5">
      <c r="H191" s="12"/>
    </row>
    <row r="192" s="9" customFormat="1" ht="13.5">
      <c r="H192" s="12"/>
    </row>
    <row r="193" s="9" customFormat="1" ht="13.5">
      <c r="H193" s="12"/>
    </row>
  </sheetData>
  <sheetProtection/>
  <protectedRanges>
    <protectedRange sqref="B8:B33" name="範囲2"/>
    <protectedRange sqref="C8:W33 Y8:AB33" name="範囲1"/>
  </protectedRanges>
  <mergeCells count="62">
    <mergeCell ref="C36:AB36"/>
    <mergeCell ref="C37:AB37"/>
    <mergeCell ref="A1:L1"/>
    <mergeCell ref="Y2:AB2"/>
    <mergeCell ref="W6:W7"/>
    <mergeCell ref="P6:P7"/>
    <mergeCell ref="Q6:Q7"/>
    <mergeCell ref="R6:R7"/>
    <mergeCell ref="S6:S7"/>
    <mergeCell ref="L6:L7"/>
    <mergeCell ref="B32:B33"/>
    <mergeCell ref="A2:B2"/>
    <mergeCell ref="B34:B35"/>
    <mergeCell ref="B24:B25"/>
    <mergeCell ref="B26:B27"/>
    <mergeCell ref="B28:B29"/>
    <mergeCell ref="B30:B31"/>
    <mergeCell ref="A32:A33"/>
    <mergeCell ref="A34:A35"/>
    <mergeCell ref="B8:B9"/>
    <mergeCell ref="B18:B19"/>
    <mergeCell ref="B20:B21"/>
    <mergeCell ref="B22:B23"/>
    <mergeCell ref="A24:A25"/>
    <mergeCell ref="B10:B11"/>
    <mergeCell ref="B12:B13"/>
    <mergeCell ref="B14:B15"/>
    <mergeCell ref="B16:B17"/>
    <mergeCell ref="A14:A15"/>
    <mergeCell ref="A26:A27"/>
    <mergeCell ref="A28:A29"/>
    <mergeCell ref="A30:A31"/>
    <mergeCell ref="A16:A17"/>
    <mergeCell ref="A18:A19"/>
    <mergeCell ref="A20:A21"/>
    <mergeCell ref="A22:A23"/>
    <mergeCell ref="A8:A9"/>
    <mergeCell ref="A10:A11"/>
    <mergeCell ref="A12:A13"/>
    <mergeCell ref="N6:N7"/>
    <mergeCell ref="K6:K7"/>
    <mergeCell ref="M6:M7"/>
    <mergeCell ref="A3:A7"/>
    <mergeCell ref="B3:B7"/>
    <mergeCell ref="C3:AB4"/>
    <mergeCell ref="T6:V6"/>
    <mergeCell ref="X6:X7"/>
    <mergeCell ref="C6:C7"/>
    <mergeCell ref="D6:D7"/>
    <mergeCell ref="Y5:AB5"/>
    <mergeCell ref="Y6:Y7"/>
    <mergeCell ref="Z6:Z7"/>
    <mergeCell ref="AB6:AB7"/>
    <mergeCell ref="AA6:AA7"/>
    <mergeCell ref="C5:X5"/>
    <mergeCell ref="G6:G7"/>
    <mergeCell ref="H6:H7"/>
    <mergeCell ref="I6:I7"/>
    <mergeCell ref="J6:J7"/>
    <mergeCell ref="E6:E7"/>
    <mergeCell ref="F6:F7"/>
    <mergeCell ref="O6:O7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landscape" paperSize="9" r:id="rId1"/>
  <headerFooter alignWithMargins="0">
    <oddFooter>&amp;C&amp;"ＭＳ Ｐ明朝,標準"&amp;10&amp;A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5"/>
  </sheetPr>
  <dimension ref="A1:AF235"/>
  <sheetViews>
    <sheetView view="pageBreakPreview" zoomScaleNormal="85" zoomScaleSheetLayoutView="100" zoomScalePageLayoutView="0" workbookViewId="0" topLeftCell="A1">
      <pane xSplit="1" ySplit="7" topLeftCell="B2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X18" sqref="X18"/>
    </sheetView>
  </sheetViews>
  <sheetFormatPr defaultColWidth="5.50390625" defaultRowHeight="13.5"/>
  <cols>
    <col min="1" max="1" width="6.375" style="1" bestFit="1" customWidth="1"/>
    <col min="2" max="2" width="6.75390625" style="1" bestFit="1" customWidth="1"/>
    <col min="3" max="7" width="4.625" style="1" customWidth="1"/>
    <col min="8" max="8" width="4.625" style="21" customWidth="1"/>
    <col min="9" max="23" width="4.625" style="1" customWidth="1"/>
    <col min="24" max="24" width="4.75390625" style="1" bestFit="1" customWidth="1"/>
    <col min="25" max="28" width="4.625" style="1" customWidth="1"/>
    <col min="29" max="16384" width="5.50390625" style="1" customWidth="1"/>
  </cols>
  <sheetData>
    <row r="1" s="9" customFormat="1" ht="13.5">
      <c r="H1" s="12"/>
    </row>
    <row r="2" spans="1:28" s="3" customFormat="1" ht="15.75" customHeight="1" thickBot="1">
      <c r="A2" s="1880" t="s">
        <v>242</v>
      </c>
      <c r="B2" s="1880"/>
      <c r="H2" s="10"/>
      <c r="W2" s="1881" t="s">
        <v>395</v>
      </c>
      <c r="X2" s="1881"/>
      <c r="Y2" s="1881"/>
      <c r="Z2" s="1881"/>
      <c r="AA2" s="1881"/>
      <c r="AB2" s="1881"/>
    </row>
    <row r="3" spans="1:28" s="11" customFormat="1" ht="18" customHeight="1">
      <c r="A3" s="1864" t="s">
        <v>177</v>
      </c>
      <c r="B3" s="1866" t="s">
        <v>178</v>
      </c>
      <c r="C3" s="1869" t="s">
        <v>360</v>
      </c>
      <c r="D3" s="1846"/>
      <c r="E3" s="1846"/>
      <c r="F3" s="1846"/>
      <c r="G3" s="1846"/>
      <c r="H3" s="1846"/>
      <c r="I3" s="1846"/>
      <c r="J3" s="1846"/>
      <c r="K3" s="1846"/>
      <c r="L3" s="1846"/>
      <c r="M3" s="1846"/>
      <c r="N3" s="1846"/>
      <c r="O3" s="1846"/>
      <c r="P3" s="1846"/>
      <c r="Q3" s="1846"/>
      <c r="R3" s="1846"/>
      <c r="S3" s="1846"/>
      <c r="T3" s="1846"/>
      <c r="U3" s="1846"/>
      <c r="V3" s="1846"/>
      <c r="W3" s="1846"/>
      <c r="X3" s="1846"/>
      <c r="Y3" s="1846"/>
      <c r="Z3" s="1846"/>
      <c r="AA3" s="1846"/>
      <c r="AB3" s="1847"/>
    </row>
    <row r="4" spans="1:28" s="11" customFormat="1" ht="12" customHeight="1">
      <c r="A4" s="1865"/>
      <c r="B4" s="1867"/>
      <c r="C4" s="1839"/>
      <c r="D4" s="1848"/>
      <c r="E4" s="1848"/>
      <c r="F4" s="1848"/>
      <c r="G4" s="1848"/>
      <c r="H4" s="1848"/>
      <c r="I4" s="1848"/>
      <c r="J4" s="1848"/>
      <c r="K4" s="1848"/>
      <c r="L4" s="1848"/>
      <c r="M4" s="1848"/>
      <c r="N4" s="1848"/>
      <c r="O4" s="1848"/>
      <c r="P4" s="1848"/>
      <c r="Q4" s="1848"/>
      <c r="R4" s="1848"/>
      <c r="S4" s="1848"/>
      <c r="T4" s="1848"/>
      <c r="U4" s="1848"/>
      <c r="V4" s="1848"/>
      <c r="W4" s="1848"/>
      <c r="X4" s="1848"/>
      <c r="Y4" s="1848"/>
      <c r="Z4" s="1848"/>
      <c r="AA4" s="1848"/>
      <c r="AB4" s="1849"/>
    </row>
    <row r="5" spans="1:28" s="11" customFormat="1" ht="18.75" customHeight="1">
      <c r="A5" s="1865"/>
      <c r="B5" s="1867"/>
      <c r="C5" s="1870" t="s">
        <v>246</v>
      </c>
      <c r="D5" s="1833"/>
      <c r="E5" s="1833"/>
      <c r="F5" s="1833"/>
      <c r="G5" s="1833"/>
      <c r="H5" s="1833"/>
      <c r="I5" s="1833"/>
      <c r="J5" s="1833"/>
      <c r="K5" s="1833"/>
      <c r="L5" s="1833"/>
      <c r="M5" s="1833"/>
      <c r="N5" s="1833"/>
      <c r="O5" s="1833"/>
      <c r="P5" s="1833"/>
      <c r="Q5" s="1833"/>
      <c r="R5" s="1833"/>
      <c r="S5" s="1833"/>
      <c r="T5" s="1833"/>
      <c r="U5" s="1833"/>
      <c r="V5" s="1833"/>
      <c r="W5" s="1833"/>
      <c r="X5" s="1834"/>
      <c r="Y5" s="1827" t="s">
        <v>384</v>
      </c>
      <c r="Z5" s="1828"/>
      <c r="AA5" s="1828"/>
      <c r="AB5" s="1829"/>
    </row>
    <row r="6" spans="1:28" s="11" customFormat="1" ht="12" customHeight="1">
      <c r="A6" s="1865"/>
      <c r="B6" s="1867"/>
      <c r="C6" s="1871" t="s">
        <v>350</v>
      </c>
      <c r="D6" s="1825" t="s">
        <v>179</v>
      </c>
      <c r="E6" s="1819" t="s">
        <v>351</v>
      </c>
      <c r="F6" s="1819" t="s">
        <v>180</v>
      </c>
      <c r="G6" s="1819" t="s">
        <v>181</v>
      </c>
      <c r="H6" s="1819" t="s">
        <v>182</v>
      </c>
      <c r="I6" s="1819" t="s">
        <v>352</v>
      </c>
      <c r="J6" s="1819" t="s">
        <v>183</v>
      </c>
      <c r="K6" s="1819" t="s">
        <v>184</v>
      </c>
      <c r="L6" s="1819" t="s">
        <v>353</v>
      </c>
      <c r="M6" s="1819" t="s">
        <v>354</v>
      </c>
      <c r="N6" s="1819" t="s">
        <v>221</v>
      </c>
      <c r="O6" s="1819" t="s">
        <v>40</v>
      </c>
      <c r="P6" s="1819" t="s">
        <v>41</v>
      </c>
      <c r="Q6" s="1819" t="s">
        <v>185</v>
      </c>
      <c r="R6" s="1819" t="s">
        <v>358</v>
      </c>
      <c r="S6" s="1819" t="s">
        <v>186</v>
      </c>
      <c r="T6" s="1827" t="s">
        <v>316</v>
      </c>
      <c r="U6" s="1828"/>
      <c r="V6" s="1850"/>
      <c r="W6" s="1825" t="s">
        <v>359</v>
      </c>
      <c r="X6" s="1873" t="s">
        <v>340</v>
      </c>
      <c r="Y6" s="1825" t="s">
        <v>347</v>
      </c>
      <c r="Z6" s="1825" t="s">
        <v>348</v>
      </c>
      <c r="AA6" s="1825" t="s">
        <v>349</v>
      </c>
      <c r="AB6" s="1831" t="s">
        <v>383</v>
      </c>
    </row>
    <row r="7" spans="1:28" s="11" customFormat="1" ht="49.5" customHeight="1" thickBot="1">
      <c r="A7" s="1865"/>
      <c r="B7" s="1868"/>
      <c r="C7" s="1872"/>
      <c r="D7" s="1826"/>
      <c r="E7" s="1820"/>
      <c r="F7" s="1820"/>
      <c r="G7" s="1820"/>
      <c r="H7" s="1820"/>
      <c r="I7" s="1820"/>
      <c r="J7" s="1820"/>
      <c r="K7" s="1820"/>
      <c r="L7" s="1820"/>
      <c r="M7" s="1820"/>
      <c r="N7" s="1820"/>
      <c r="O7" s="1820"/>
      <c r="P7" s="1820"/>
      <c r="Q7" s="1820"/>
      <c r="R7" s="1820"/>
      <c r="S7" s="1820"/>
      <c r="T7" s="535" t="s">
        <v>355</v>
      </c>
      <c r="U7" s="535" t="s">
        <v>356</v>
      </c>
      <c r="V7" s="535" t="s">
        <v>357</v>
      </c>
      <c r="W7" s="1826"/>
      <c r="X7" s="1874"/>
      <c r="Y7" s="1826"/>
      <c r="Z7" s="1826"/>
      <c r="AA7" s="1826"/>
      <c r="AB7" s="1875"/>
    </row>
    <row r="8" spans="1:28" s="11" customFormat="1" ht="14.25" customHeight="1">
      <c r="A8" s="1876" t="s">
        <v>13</v>
      </c>
      <c r="B8" s="1860">
        <f>VLOOKUP(A8,'-63-'!$A$8:$C$20,3,FALSE)</f>
        <v>352</v>
      </c>
      <c r="C8" s="617">
        <f>ROUND('-64-'!C8/'-65-'!$B$8*100,1)</f>
        <v>2.8</v>
      </c>
      <c r="D8" s="605">
        <f>ROUND('-64-'!D8/'-65-'!$B$8*100,1)</f>
        <v>0</v>
      </c>
      <c r="E8" s="605">
        <f>ROUND('-64-'!E8/'-65-'!$B$8*100,1)</f>
        <v>0.3</v>
      </c>
      <c r="F8" s="605">
        <f>ROUND('-64-'!F8/'-65-'!$B$8*100,1)</f>
        <v>0.3</v>
      </c>
      <c r="G8" s="605">
        <f>ROUND('-64-'!G8/'-65-'!$B$8*100,1)</f>
        <v>0</v>
      </c>
      <c r="H8" s="605">
        <f>ROUND('-64-'!H8/'-65-'!$B$8*100,1)</f>
        <v>0.6</v>
      </c>
      <c r="I8" s="605">
        <f>ROUND('-64-'!I8/'-65-'!$B$8*100,1)</f>
        <v>0.3</v>
      </c>
      <c r="J8" s="605">
        <f>ROUND('-64-'!J8/'-65-'!$B$8*100,1)</f>
        <v>0.6</v>
      </c>
      <c r="K8" s="605">
        <f>ROUND('-64-'!K8/'-65-'!$B$8*100,1)</f>
        <v>0.9</v>
      </c>
      <c r="L8" s="605">
        <f>ROUND('-64-'!L8/'-65-'!$B$8*100,1)</f>
        <v>0</v>
      </c>
      <c r="M8" s="605">
        <f>ROUND('-64-'!M8/'-65-'!$B$8*100,1)</f>
        <v>0</v>
      </c>
      <c r="N8" s="605">
        <f>ROUND('-64-'!N8/'-65-'!$B$8*100,1)</f>
        <v>2</v>
      </c>
      <c r="O8" s="605">
        <f>ROUND('-64-'!O8/'-65-'!$B$8*100,1)</f>
        <v>2.8</v>
      </c>
      <c r="P8" s="605">
        <f>ROUND('-64-'!P8/'-65-'!$B$8*100,1)</f>
        <v>2.3</v>
      </c>
      <c r="Q8" s="605">
        <f>ROUND('-64-'!Q8/'-65-'!$B$8*100,1)</f>
        <v>0</v>
      </c>
      <c r="R8" s="605">
        <f>ROUND('-64-'!R8/'-65-'!$B$8*100,1)</f>
        <v>0.3</v>
      </c>
      <c r="S8" s="605">
        <f>ROUND('-64-'!S8/'-65-'!$B$8*100,1)</f>
        <v>0</v>
      </c>
      <c r="T8" s="605">
        <f>ROUND('-64-'!T8/'-65-'!$B$8*100,1)</f>
        <v>0.6</v>
      </c>
      <c r="U8" s="605">
        <f>ROUND('-64-'!U8/'-65-'!$B$8*100,1)</f>
        <v>0</v>
      </c>
      <c r="V8" s="605">
        <f>ROUND('-64-'!V8/'-65-'!$B$8*100,1)</f>
        <v>0.3</v>
      </c>
      <c r="W8" s="605">
        <f>ROUND('-64-'!W8/'-65-'!$B$8*100,1)</f>
        <v>1.1</v>
      </c>
      <c r="X8" s="1107">
        <f>ROUND('-64-'!X8/'-65-'!$B$8*100,1)</f>
        <v>15.1</v>
      </c>
      <c r="Y8" s="605">
        <f>ROUND('-64-'!Y8/'-65-'!$B$8*100,1)</f>
        <v>1.7</v>
      </c>
      <c r="Z8" s="605">
        <f>ROUND('-64-'!Y8/'-65-'!$B$8*100,1)</f>
        <v>1.7</v>
      </c>
      <c r="AA8" s="960">
        <f>ROUND('-64-'!AA8/'-65-'!$B$8*100,1)</f>
        <v>14.8</v>
      </c>
      <c r="AB8" s="958">
        <f>ROUND('-64-'!AB8/'-65-'!$B$8*100,1)</f>
        <v>23</v>
      </c>
    </row>
    <row r="9" spans="1:28" s="11" customFormat="1" ht="14.25" customHeight="1">
      <c r="A9" s="1877"/>
      <c r="B9" s="1861"/>
      <c r="C9" s="618">
        <f>ROUND('-64-'!C9/'-65-'!$B$8*100,1)</f>
        <v>0.9</v>
      </c>
      <c r="D9" s="619">
        <f>ROUND('-64-'!D9/'-65-'!$B$8*100,1)</f>
        <v>0</v>
      </c>
      <c r="E9" s="619">
        <f>ROUND('-64-'!E9/'-65-'!$B$8*100,1)</f>
        <v>0.3</v>
      </c>
      <c r="F9" s="619">
        <f>ROUND('-64-'!F9/'-65-'!$B$8*100,1)</f>
        <v>0</v>
      </c>
      <c r="G9" s="619">
        <f>ROUND('-64-'!G9/'-65-'!$B$8*100,1)</f>
        <v>0</v>
      </c>
      <c r="H9" s="619">
        <f>ROUND('-64-'!H9/'-65-'!$B$8*100,1)</f>
        <v>0</v>
      </c>
      <c r="I9" s="619">
        <f>ROUND('-64-'!I9/'-65-'!$B$8*100,1)</f>
        <v>0.3</v>
      </c>
      <c r="J9" s="619">
        <f>ROUND('-64-'!J9/'-65-'!$B$8*100,1)</f>
        <v>0</v>
      </c>
      <c r="K9" s="619">
        <f>ROUND('-64-'!K9/'-65-'!$B$8*100,1)</f>
        <v>0</v>
      </c>
      <c r="L9" s="619">
        <f>ROUND('-64-'!L9/'-65-'!$B$8*100,1)</f>
        <v>0</v>
      </c>
      <c r="M9" s="619">
        <f>ROUND('-64-'!M9/'-65-'!$B$8*100,1)</f>
        <v>0</v>
      </c>
      <c r="N9" s="619">
        <f>ROUND('-64-'!N9/'-65-'!$B$8*100,1)</f>
        <v>0.3</v>
      </c>
      <c r="O9" s="619">
        <f>ROUND('-64-'!O9/'-65-'!$B$8*100,1)</f>
        <v>1.4</v>
      </c>
      <c r="P9" s="619">
        <f>ROUND('-64-'!P9/'-65-'!$B$8*100,1)</f>
        <v>0.3</v>
      </c>
      <c r="Q9" s="619">
        <f>ROUND('-64-'!Q9/'-65-'!$B$8*100,1)</f>
        <v>0.3</v>
      </c>
      <c r="R9" s="619">
        <f>ROUND('-64-'!R9/'-65-'!$B$8*100,1)</f>
        <v>0.9</v>
      </c>
      <c r="S9" s="619">
        <f>ROUND('-64-'!S9/'-65-'!$B$8*100,1)</f>
        <v>0</v>
      </c>
      <c r="T9" s="619">
        <f>ROUND('-64-'!T9/'-65-'!$B$8*100,1)</f>
        <v>0</v>
      </c>
      <c r="U9" s="619">
        <f>ROUND('-64-'!U9/'-65-'!$B$8*100,1)</f>
        <v>0.3</v>
      </c>
      <c r="V9" s="619">
        <f>ROUND('-64-'!V9/'-65-'!$B$8*100,1)</f>
        <v>0</v>
      </c>
      <c r="W9" s="619">
        <f>ROUND('-64-'!W9/'-65-'!$B$8*100,1)</f>
        <v>1.7</v>
      </c>
      <c r="X9" s="1108">
        <f>ROUND('-64-'!X9/'-65-'!$B$8*100,1)</f>
        <v>6.5</v>
      </c>
      <c r="Y9" s="619">
        <f>ROUND('-64-'!Y9/'-65-'!$B$8*100,1)</f>
        <v>0</v>
      </c>
      <c r="Z9" s="619">
        <f>ROUND('-64-'!Y9/'-65-'!$B$8*100,1)</f>
        <v>0</v>
      </c>
      <c r="AA9" s="961">
        <f>ROUND('-64-'!AA9/'-65-'!$B$8*100,1)</f>
        <v>0</v>
      </c>
      <c r="AB9" s="959">
        <f>ROUND('-64-'!AB9/'-65-'!$B$8*100,1)</f>
        <v>0</v>
      </c>
    </row>
    <row r="10" spans="1:28" s="11" customFormat="1" ht="14.25" customHeight="1">
      <c r="A10" s="1878" t="s">
        <v>14</v>
      </c>
      <c r="B10" s="1851">
        <f>VLOOKUP(A10,'-63-'!$A$8:$C$20,3,FALSE)</f>
        <v>604</v>
      </c>
      <c r="C10" s="620">
        <f>ROUND('-64-'!C10/'-65-'!$B$10*100,1)</f>
        <v>0.8</v>
      </c>
      <c r="D10" s="607">
        <f>ROUND('-64-'!D10/'-65-'!$B$10*100,1)</f>
        <v>0.2</v>
      </c>
      <c r="E10" s="607">
        <f>ROUND('-64-'!E10/'-65-'!$B$10*100,1)</f>
        <v>0</v>
      </c>
      <c r="F10" s="607">
        <f>ROUND('-64-'!F10/'-65-'!$B$10*100,1)</f>
        <v>0.3</v>
      </c>
      <c r="G10" s="607">
        <f>ROUND('-64-'!G10/'-65-'!$B$10*100,1)</f>
        <v>0</v>
      </c>
      <c r="H10" s="607">
        <f>ROUND('-64-'!H10/'-65-'!$B$10*100,1)</f>
        <v>0</v>
      </c>
      <c r="I10" s="607">
        <f>ROUND('-64-'!I10/'-65-'!$B$10*100,1)</f>
        <v>0</v>
      </c>
      <c r="J10" s="607">
        <f>ROUND('-64-'!J10/'-65-'!$B$10*100,1)</f>
        <v>0.2</v>
      </c>
      <c r="K10" s="607">
        <f>ROUND('-64-'!K10/'-65-'!$B$10*100,1)</f>
        <v>0.2</v>
      </c>
      <c r="L10" s="607">
        <f>ROUND('-64-'!L10/'-65-'!$B$10*100,1)</f>
        <v>0.2</v>
      </c>
      <c r="M10" s="607">
        <f>ROUND('-64-'!M10/'-65-'!$B$10*100,1)</f>
        <v>0.3</v>
      </c>
      <c r="N10" s="607">
        <f>ROUND('-64-'!N10/'-65-'!$B$10*100,1)</f>
        <v>1.5</v>
      </c>
      <c r="O10" s="607">
        <f>ROUND('-64-'!O10/'-65-'!$B$10*100,1)</f>
        <v>0.3</v>
      </c>
      <c r="P10" s="607">
        <f>ROUND('-64-'!P10/'-65-'!$B$10*100,1)</f>
        <v>0</v>
      </c>
      <c r="Q10" s="607">
        <f>ROUND('-64-'!Q10/'-65-'!$B$10*100,1)</f>
        <v>0</v>
      </c>
      <c r="R10" s="607">
        <f>ROUND('-64-'!R10/'-65-'!$B$10*100,1)</f>
        <v>0.2</v>
      </c>
      <c r="S10" s="607">
        <f>ROUND('-64-'!S10/'-65-'!$B$10*100,1)</f>
        <v>0.2</v>
      </c>
      <c r="T10" s="607">
        <f>ROUND('-64-'!T10/'-65-'!$B$10*100,1)</f>
        <v>0.7</v>
      </c>
      <c r="U10" s="607">
        <f>ROUND('-64-'!U10/'-65-'!$B$10*100,1)</f>
        <v>0.5</v>
      </c>
      <c r="V10" s="607">
        <f>ROUND('-64-'!V10/'-65-'!$B$10*100,1)</f>
        <v>0.3</v>
      </c>
      <c r="W10" s="607">
        <f>ROUND('-64-'!W10/'-65-'!$B$10*100,1)</f>
        <v>0.7</v>
      </c>
      <c r="X10" s="1109">
        <f>ROUND('-64-'!X10/'-65-'!$B$10*100,1)</f>
        <v>6.5</v>
      </c>
      <c r="Y10" s="607">
        <f>ROUND('-64-'!Y10/'-65-'!$B$10*100,1)</f>
        <v>2</v>
      </c>
      <c r="Z10" s="607">
        <f>ROUND('-64-'!Y10/'-65-'!$B$10*100,1)</f>
        <v>2</v>
      </c>
      <c r="AA10" s="962">
        <f>ROUND('-64-'!AA10/'-65-'!$B$10*100,1)</f>
        <v>21</v>
      </c>
      <c r="AB10" s="613">
        <f>ROUND('-64-'!AB10/'-65-'!$B$10*100,1)</f>
        <v>3.6</v>
      </c>
    </row>
    <row r="11" spans="1:28" s="11" customFormat="1" ht="14.25" customHeight="1">
      <c r="A11" s="1877"/>
      <c r="B11" s="1852"/>
      <c r="C11" s="618">
        <f>ROUND('-64-'!C11/'-65-'!$B$10*100,1)</f>
        <v>0</v>
      </c>
      <c r="D11" s="619">
        <f>ROUND('-64-'!D11/'-65-'!$B$10*100,1)</f>
        <v>0</v>
      </c>
      <c r="E11" s="619">
        <f>ROUND('-64-'!E11/'-65-'!$B$10*100,1)</f>
        <v>0</v>
      </c>
      <c r="F11" s="619">
        <f>ROUND('-64-'!F11/'-65-'!$B$10*100,1)</f>
        <v>0</v>
      </c>
      <c r="G11" s="619">
        <f>ROUND('-64-'!G11/'-65-'!$B$10*100,1)</f>
        <v>0</v>
      </c>
      <c r="H11" s="619">
        <f>ROUND('-64-'!H11/'-65-'!$B$10*100,1)</f>
        <v>0</v>
      </c>
      <c r="I11" s="619">
        <f>ROUND('-64-'!I11/'-65-'!$B$10*100,1)</f>
        <v>0</v>
      </c>
      <c r="J11" s="619">
        <f>ROUND('-64-'!J11/'-65-'!$B$10*100,1)</f>
        <v>0.2</v>
      </c>
      <c r="K11" s="619">
        <f>ROUND('-64-'!K11/'-65-'!$B$10*100,1)</f>
        <v>0.2</v>
      </c>
      <c r="L11" s="619">
        <f>ROUND('-64-'!L11/'-65-'!$B$10*100,1)</f>
        <v>0</v>
      </c>
      <c r="M11" s="619">
        <f>ROUND('-64-'!M11/'-65-'!$B$10*100,1)</f>
        <v>0</v>
      </c>
      <c r="N11" s="619">
        <f>ROUND('-64-'!N11/'-65-'!$B$10*100,1)</f>
        <v>0.5</v>
      </c>
      <c r="O11" s="619">
        <f>ROUND('-64-'!O11/'-65-'!$B$10*100,1)</f>
        <v>0</v>
      </c>
      <c r="P11" s="619">
        <f>ROUND('-64-'!P11/'-65-'!$B$10*100,1)</f>
        <v>0</v>
      </c>
      <c r="Q11" s="619">
        <f>ROUND('-64-'!Q11/'-65-'!$B$10*100,1)</f>
        <v>0</v>
      </c>
      <c r="R11" s="619">
        <f>ROUND('-64-'!R11/'-65-'!$B$10*100,1)</f>
        <v>0.3</v>
      </c>
      <c r="S11" s="619">
        <f>ROUND('-64-'!S11/'-65-'!$B$10*100,1)</f>
        <v>0</v>
      </c>
      <c r="T11" s="619">
        <f>ROUND('-64-'!T11/'-65-'!$B$10*100,1)</f>
        <v>0.2</v>
      </c>
      <c r="U11" s="619">
        <f>ROUND('-64-'!U11/'-65-'!$B$10*100,1)</f>
        <v>0.2</v>
      </c>
      <c r="V11" s="619">
        <f>ROUND('-64-'!V11/'-65-'!$B$10*100,1)</f>
        <v>0</v>
      </c>
      <c r="W11" s="619">
        <f>ROUND('-64-'!W11/'-65-'!$B$10*100,1)</f>
        <v>0.3</v>
      </c>
      <c r="X11" s="1108">
        <f>ROUND('-64-'!X11/'-65-'!$B$10*100,1)</f>
        <v>1.8</v>
      </c>
      <c r="Y11" s="619">
        <f>ROUND('-64-'!Y11/'-65-'!$B$10*100,1)</f>
        <v>0</v>
      </c>
      <c r="Z11" s="619">
        <f>ROUND('-64-'!Y11/'-65-'!$B$10*100,1)</f>
        <v>0</v>
      </c>
      <c r="AA11" s="961">
        <f>ROUND('-64-'!AA11/'-65-'!$B$10*100,1)</f>
        <v>0</v>
      </c>
      <c r="AB11" s="959">
        <f>ROUND('-64-'!AB11/'-65-'!$B$10*100,1)</f>
        <v>0</v>
      </c>
    </row>
    <row r="12" spans="1:28" s="11" customFormat="1" ht="14.25" customHeight="1">
      <c r="A12" s="1878" t="s">
        <v>15</v>
      </c>
      <c r="B12" s="1851">
        <f>VLOOKUP(A12,'-63-'!$A$8:$C$20,3,FALSE)</f>
        <v>626</v>
      </c>
      <c r="C12" s="620">
        <f>ROUND('-64-'!C12/'-65-'!$B$12*100,1)</f>
        <v>4.3</v>
      </c>
      <c r="D12" s="607">
        <f>ROUND('-64-'!D12/'-65-'!$B$12*100,1)</f>
        <v>0.8</v>
      </c>
      <c r="E12" s="607">
        <f>ROUND('-64-'!E12/'-65-'!$B$12*100,1)</f>
        <v>0.6</v>
      </c>
      <c r="F12" s="607">
        <f>ROUND('-64-'!F12/'-65-'!$B$12*100,1)</f>
        <v>1</v>
      </c>
      <c r="G12" s="607">
        <f>ROUND('-64-'!G12/'-65-'!$B$12*100,1)</f>
        <v>0</v>
      </c>
      <c r="H12" s="607">
        <f>ROUND('-64-'!H12/'-65-'!$B$12*100,1)</f>
        <v>0</v>
      </c>
      <c r="I12" s="607">
        <f>ROUND('-64-'!I12/'-65-'!$B$12*100,1)</f>
        <v>0.2</v>
      </c>
      <c r="J12" s="607">
        <f>ROUND('-64-'!J12/'-65-'!$B$12*100,1)</f>
        <v>0.6</v>
      </c>
      <c r="K12" s="607">
        <f>ROUND('-64-'!K12/'-65-'!$B$12*100,1)</f>
        <v>0.8</v>
      </c>
      <c r="L12" s="607">
        <f>ROUND('-64-'!L12/'-65-'!$B$12*100,1)</f>
        <v>0.5</v>
      </c>
      <c r="M12" s="607">
        <f>ROUND('-64-'!M12/'-65-'!$B$12*100,1)</f>
        <v>1.3</v>
      </c>
      <c r="N12" s="607">
        <f>ROUND('-64-'!N12/'-65-'!$B$12*100,1)</f>
        <v>1.1</v>
      </c>
      <c r="O12" s="607">
        <f>ROUND('-64-'!O12/'-65-'!$B$12*100,1)</f>
        <v>1.1</v>
      </c>
      <c r="P12" s="607">
        <f>ROUND('-64-'!P12/'-65-'!$B$12*100,1)</f>
        <v>0.8</v>
      </c>
      <c r="Q12" s="607">
        <f>ROUND('-64-'!Q12/'-65-'!$B$12*100,1)</f>
        <v>0.2</v>
      </c>
      <c r="R12" s="607">
        <f>ROUND('-64-'!R12/'-65-'!$B$12*100,1)</f>
        <v>1.4</v>
      </c>
      <c r="S12" s="607">
        <f>ROUND('-64-'!S12/'-65-'!$B$12*100,1)</f>
        <v>0.5</v>
      </c>
      <c r="T12" s="607">
        <f>ROUND('-64-'!T12/'-65-'!$B$12*100,1)</f>
        <v>1.6</v>
      </c>
      <c r="U12" s="607">
        <f>ROUND('-64-'!U12/'-65-'!$B$12*100,1)</f>
        <v>1.3</v>
      </c>
      <c r="V12" s="607">
        <f>ROUND('-64-'!V12/'-65-'!$B$12*100,1)</f>
        <v>1.9</v>
      </c>
      <c r="W12" s="607">
        <f>ROUND('-64-'!W12/'-65-'!$B$12*100,1)</f>
        <v>0.8</v>
      </c>
      <c r="X12" s="1109">
        <f>ROUND('-64-'!X12/'-65-'!$B$12*100,1)</f>
        <v>20.8</v>
      </c>
      <c r="Y12" s="607">
        <f>ROUND('-64-'!Y12/'-65-'!$B$12*100,1)</f>
        <v>4.6</v>
      </c>
      <c r="Z12" s="607">
        <f>ROUND('-64-'!Y12/'-65-'!$B$12*100,1)</f>
        <v>4.6</v>
      </c>
      <c r="AA12" s="962">
        <f>ROUND('-64-'!AA12/'-65-'!$B$12*100,1)</f>
        <v>55.3</v>
      </c>
      <c r="AB12" s="613">
        <f>ROUND('-64-'!AB12/'-65-'!$B$12*100,1)</f>
        <v>9.6</v>
      </c>
    </row>
    <row r="13" spans="1:28" s="11" customFormat="1" ht="14.25" customHeight="1">
      <c r="A13" s="1877"/>
      <c r="B13" s="1852"/>
      <c r="C13" s="618">
        <f>ROUND('-64-'!C13/'-65-'!$B$12*100,1)</f>
        <v>0.2</v>
      </c>
      <c r="D13" s="619">
        <f>ROUND('-64-'!D13/'-65-'!$B$12*100,1)</f>
        <v>0.2</v>
      </c>
      <c r="E13" s="619">
        <f>ROUND('-64-'!E13/'-65-'!$B$12*100,1)</f>
        <v>0.6</v>
      </c>
      <c r="F13" s="619">
        <f>ROUND('-64-'!F13/'-65-'!$B$12*100,1)</f>
        <v>0</v>
      </c>
      <c r="G13" s="619">
        <f>ROUND('-64-'!G13/'-65-'!$B$12*100,1)</f>
        <v>0</v>
      </c>
      <c r="H13" s="619">
        <f>ROUND('-64-'!H13/'-65-'!$B$12*100,1)</f>
        <v>0.2</v>
      </c>
      <c r="I13" s="619">
        <f>ROUND('-64-'!I13/'-65-'!$B$12*100,1)</f>
        <v>0</v>
      </c>
      <c r="J13" s="619">
        <f>ROUND('-64-'!J13/'-65-'!$B$12*100,1)</f>
        <v>0</v>
      </c>
      <c r="K13" s="619">
        <f>ROUND('-64-'!K13/'-65-'!$B$12*100,1)</f>
        <v>0</v>
      </c>
      <c r="L13" s="619">
        <f>ROUND('-64-'!L13/'-65-'!$B$12*100,1)</f>
        <v>0</v>
      </c>
      <c r="M13" s="619">
        <f>ROUND('-64-'!M13/'-65-'!$B$12*100,1)</f>
        <v>0.3</v>
      </c>
      <c r="N13" s="619">
        <f>ROUND('-64-'!N13/'-65-'!$B$12*100,1)</f>
        <v>0.3</v>
      </c>
      <c r="O13" s="619">
        <f>ROUND('-64-'!O13/'-65-'!$B$12*100,1)</f>
        <v>0.2</v>
      </c>
      <c r="P13" s="619">
        <f>ROUND('-64-'!P13/'-65-'!$B$12*100,1)</f>
        <v>0.5</v>
      </c>
      <c r="Q13" s="619">
        <f>ROUND('-64-'!Q13/'-65-'!$B$12*100,1)</f>
        <v>0</v>
      </c>
      <c r="R13" s="619">
        <f>ROUND('-64-'!R13/'-65-'!$B$12*100,1)</f>
        <v>0.5</v>
      </c>
      <c r="S13" s="619">
        <f>ROUND('-64-'!S13/'-65-'!$B$12*100,1)</f>
        <v>0</v>
      </c>
      <c r="T13" s="619">
        <f>ROUND('-64-'!T13/'-65-'!$B$12*100,1)</f>
        <v>0.2</v>
      </c>
      <c r="U13" s="619">
        <f>ROUND('-64-'!U13/'-65-'!$B$12*100,1)</f>
        <v>0</v>
      </c>
      <c r="V13" s="619">
        <f>ROUND('-64-'!V13/'-65-'!$B$12*100,1)</f>
        <v>0</v>
      </c>
      <c r="W13" s="619">
        <f>ROUND('-64-'!W13/'-65-'!$B$12*100,1)</f>
        <v>0</v>
      </c>
      <c r="X13" s="1108">
        <f>ROUND('-64-'!X13/'-65-'!$B$12*100,1)</f>
        <v>3</v>
      </c>
      <c r="Y13" s="619">
        <f>ROUND('-64-'!Y13/'-65-'!$B$12*100,1)</f>
        <v>0</v>
      </c>
      <c r="Z13" s="619">
        <f>ROUND('-64-'!Y13/'-65-'!$B$12*100,1)</f>
        <v>0</v>
      </c>
      <c r="AA13" s="961">
        <f>ROUND('-64-'!AA13/'-65-'!$B$12*100,1)</f>
        <v>0</v>
      </c>
      <c r="AB13" s="959">
        <f>ROUND('-64-'!AB13/'-65-'!$B$12*100,1)</f>
        <v>0</v>
      </c>
    </row>
    <row r="14" spans="1:28" s="11" customFormat="1" ht="14.25" customHeight="1">
      <c r="A14" s="1878" t="s">
        <v>26</v>
      </c>
      <c r="B14" s="1851">
        <f>VLOOKUP(A14,'-63-'!$A$8:$C$20,3,FALSE)</f>
        <v>1071</v>
      </c>
      <c r="C14" s="620">
        <f>ROUND('-64-'!C14/'-65-'!$B$14*100,1)</f>
        <v>7.7</v>
      </c>
      <c r="D14" s="607">
        <f>ROUND('-64-'!D14/'-65-'!$B$14*100,1)</f>
        <v>0</v>
      </c>
      <c r="E14" s="607">
        <f>ROUND('-64-'!E14/'-65-'!$B$14*100,1)</f>
        <v>0.1</v>
      </c>
      <c r="F14" s="607">
        <f>ROUND('-64-'!F14/'-65-'!$B$14*100,1)</f>
        <v>0</v>
      </c>
      <c r="G14" s="607">
        <f>ROUND('-64-'!G14/'-65-'!$B$14*100,1)</f>
        <v>0.1</v>
      </c>
      <c r="H14" s="607">
        <f>ROUND('-64-'!H14/'-65-'!$B$14*100,1)</f>
        <v>0</v>
      </c>
      <c r="I14" s="607">
        <f>ROUND('-64-'!I14/'-65-'!$B$14*100,1)</f>
        <v>0</v>
      </c>
      <c r="J14" s="607">
        <f>ROUND('-64-'!J14/'-65-'!$B$14*100,1)</f>
        <v>0.1</v>
      </c>
      <c r="K14" s="607">
        <f>ROUND('-64-'!K14/'-65-'!$B$14*100,1)</f>
        <v>0.3</v>
      </c>
      <c r="L14" s="607">
        <f>ROUND('-64-'!L14/'-65-'!$B$14*100,1)</f>
        <v>0.4</v>
      </c>
      <c r="M14" s="607">
        <f>ROUND('-64-'!M14/'-65-'!$B$14*100,1)</f>
        <v>0.2</v>
      </c>
      <c r="N14" s="607">
        <f>ROUND('-64-'!N14/'-65-'!$B$14*100,1)</f>
        <v>0</v>
      </c>
      <c r="O14" s="607">
        <f>ROUND('-64-'!O14/'-65-'!$B$14*100,1)</f>
        <v>0.5</v>
      </c>
      <c r="P14" s="607">
        <f>ROUND('-64-'!P14/'-65-'!$B$14*100,1)</f>
        <v>0.2</v>
      </c>
      <c r="Q14" s="607">
        <f>ROUND('-64-'!Q14/'-65-'!$B$14*100,1)</f>
        <v>0</v>
      </c>
      <c r="R14" s="607">
        <f>ROUND('-64-'!R14/'-65-'!$B$14*100,1)</f>
        <v>0.2</v>
      </c>
      <c r="S14" s="607">
        <f>ROUND('-64-'!S14/'-65-'!$B$14*100,1)</f>
        <v>0</v>
      </c>
      <c r="T14" s="607">
        <f>ROUND('-64-'!T14/'-65-'!$B$14*100,1)</f>
        <v>1.3</v>
      </c>
      <c r="U14" s="607">
        <f>ROUND('-64-'!U14/'-65-'!$B$14*100,1)</f>
        <v>1.6</v>
      </c>
      <c r="V14" s="607">
        <f>ROUND('-64-'!V14/'-65-'!$B$14*100,1)</f>
        <v>8.7</v>
      </c>
      <c r="W14" s="607">
        <f>ROUND('-64-'!W14/'-65-'!$B$14*100,1)</f>
        <v>4.2</v>
      </c>
      <c r="X14" s="1109">
        <f>ROUND('-64-'!X14/'-65-'!$B$14*100,1)</f>
        <v>25.5</v>
      </c>
      <c r="Y14" s="607">
        <f>ROUND('-64-'!Y14/'-65-'!$B$14*100,1)</f>
        <v>0.2</v>
      </c>
      <c r="Z14" s="607">
        <f>ROUND('-64-'!Y14/'-65-'!$B$14*100,1)</f>
        <v>0.2</v>
      </c>
      <c r="AA14" s="962">
        <f>ROUND('-64-'!AA14/'-65-'!$B$14*100,1)</f>
        <v>3.9</v>
      </c>
      <c r="AB14" s="613">
        <f>ROUND('-64-'!AB14/'-65-'!$B$14*100,1)</f>
        <v>0.7</v>
      </c>
    </row>
    <row r="15" spans="1:28" s="11" customFormat="1" ht="14.25" customHeight="1">
      <c r="A15" s="1877"/>
      <c r="B15" s="1852"/>
      <c r="C15" s="618">
        <f>ROUND('-64-'!C15/'-65-'!$B$14*100,1)</f>
        <v>1.5</v>
      </c>
      <c r="D15" s="619">
        <f>ROUND('-64-'!D15/'-65-'!$B$14*100,1)</f>
        <v>0.1</v>
      </c>
      <c r="E15" s="619">
        <f>ROUND('-64-'!E15/'-65-'!$B$14*100,1)</f>
        <v>0.3</v>
      </c>
      <c r="F15" s="619">
        <f>ROUND('-64-'!F15/'-65-'!$B$14*100,1)</f>
        <v>0.1</v>
      </c>
      <c r="G15" s="619">
        <f>ROUND('-64-'!G15/'-65-'!$B$14*100,1)</f>
        <v>0.1</v>
      </c>
      <c r="H15" s="619">
        <f>ROUND('-64-'!H15/'-65-'!$B$14*100,1)</f>
        <v>0.1</v>
      </c>
      <c r="I15" s="619">
        <f>ROUND('-64-'!I15/'-65-'!$B$14*100,1)</f>
        <v>0</v>
      </c>
      <c r="J15" s="619">
        <f>ROUND('-64-'!J15/'-65-'!$B$14*100,1)</f>
        <v>0.1</v>
      </c>
      <c r="K15" s="619">
        <f>ROUND('-64-'!K15/'-65-'!$B$14*100,1)</f>
        <v>0.1</v>
      </c>
      <c r="L15" s="619">
        <f>ROUND('-64-'!L15/'-65-'!$B$14*100,1)</f>
        <v>0.4</v>
      </c>
      <c r="M15" s="619">
        <f>ROUND('-64-'!M15/'-65-'!$B$14*100,1)</f>
        <v>0</v>
      </c>
      <c r="N15" s="619">
        <f>ROUND('-64-'!N15/'-65-'!$B$14*100,1)</f>
        <v>0</v>
      </c>
      <c r="O15" s="619">
        <f>ROUND('-64-'!O15/'-65-'!$B$14*100,1)</f>
        <v>0.2</v>
      </c>
      <c r="P15" s="619">
        <f>ROUND('-64-'!P15/'-65-'!$B$14*100,1)</f>
        <v>0.6</v>
      </c>
      <c r="Q15" s="619">
        <f>ROUND('-64-'!Q15/'-65-'!$B$14*100,1)</f>
        <v>0.2</v>
      </c>
      <c r="R15" s="619">
        <f>ROUND('-64-'!R15/'-65-'!$B$14*100,1)</f>
        <v>0.5</v>
      </c>
      <c r="S15" s="619">
        <f>ROUND('-64-'!S15/'-65-'!$B$14*100,1)</f>
        <v>0</v>
      </c>
      <c r="T15" s="619">
        <f>ROUND('-64-'!T15/'-65-'!$B$14*100,1)</f>
        <v>0.1</v>
      </c>
      <c r="U15" s="619">
        <f>ROUND('-64-'!U15/'-65-'!$B$14*100,1)</f>
        <v>0</v>
      </c>
      <c r="V15" s="619">
        <f>ROUND('-64-'!V15/'-65-'!$B$14*100,1)</f>
        <v>0.1</v>
      </c>
      <c r="W15" s="619">
        <f>ROUND('-64-'!W15/'-65-'!$B$14*100,1)</f>
        <v>2</v>
      </c>
      <c r="X15" s="1108">
        <f>ROUND('-64-'!X15/'-65-'!$B$14*100,1)</f>
        <v>6.3</v>
      </c>
      <c r="Y15" s="619">
        <f>ROUND('-64-'!Y15/'-65-'!$B$14*100,1)</f>
        <v>0</v>
      </c>
      <c r="Z15" s="619">
        <f>ROUND('-64-'!Y15/'-65-'!$B$14*100,1)</f>
        <v>0</v>
      </c>
      <c r="AA15" s="961">
        <f>ROUND('-64-'!AA15/'-65-'!$B$14*100,1)</f>
        <v>0</v>
      </c>
      <c r="AB15" s="959">
        <f>ROUND('-64-'!AB15/'-65-'!$B$14*100,1)</f>
        <v>0</v>
      </c>
    </row>
    <row r="16" spans="1:32" s="11" customFormat="1" ht="14.25" customHeight="1">
      <c r="A16" s="1878" t="s">
        <v>16</v>
      </c>
      <c r="B16" s="1851">
        <f>VLOOKUP(A16,'-63-'!$A$8:$C$20,3,FALSE)</f>
        <v>751</v>
      </c>
      <c r="C16" s="620">
        <f>ROUND('-64-'!C16/'-65-'!$B$16*100,1)</f>
        <v>2.7</v>
      </c>
      <c r="D16" s="607">
        <f>ROUND('-64-'!D16/'-65-'!$B$16*100,1)</f>
        <v>0.3</v>
      </c>
      <c r="E16" s="607">
        <f>ROUND('-64-'!E16/'-65-'!$B$16*100,1)</f>
        <v>0.3</v>
      </c>
      <c r="F16" s="607">
        <f>ROUND('-64-'!F16/'-65-'!$B$16*100,1)</f>
        <v>0.4</v>
      </c>
      <c r="G16" s="607">
        <f>ROUND('-64-'!G16/'-65-'!$B$16*100,1)</f>
        <v>0</v>
      </c>
      <c r="H16" s="607">
        <f>ROUND('-64-'!H16/'-65-'!$B$16*100,1)</f>
        <v>0.8</v>
      </c>
      <c r="I16" s="607">
        <f>ROUND('-64-'!I16/'-65-'!$B$16*100,1)</f>
        <v>0</v>
      </c>
      <c r="J16" s="607">
        <f>ROUND('-64-'!J16/'-65-'!$B$16*100,1)</f>
        <v>0.3</v>
      </c>
      <c r="K16" s="607">
        <f>ROUND('-64-'!K16/'-65-'!$B$16*100,1)</f>
        <v>0.9</v>
      </c>
      <c r="L16" s="607">
        <f>ROUND('-64-'!L16/'-65-'!$B$16*100,1)</f>
        <v>0.1</v>
      </c>
      <c r="M16" s="607">
        <f>ROUND('-64-'!M16/'-65-'!$B$16*100,1)</f>
        <v>1.3</v>
      </c>
      <c r="N16" s="607">
        <f>ROUND('-64-'!N16/'-65-'!$B$16*100,1)</f>
        <v>0.5</v>
      </c>
      <c r="O16" s="607">
        <f>ROUND('-64-'!O16/'-65-'!$B$16*100,1)</f>
        <v>2.3</v>
      </c>
      <c r="P16" s="607">
        <f>ROUND('-64-'!P16/'-65-'!$B$16*100,1)</f>
        <v>0.5</v>
      </c>
      <c r="Q16" s="607">
        <f>ROUND('-64-'!Q16/'-65-'!$B$16*100,1)</f>
        <v>0</v>
      </c>
      <c r="R16" s="607">
        <f>ROUND('-64-'!R16/'-65-'!$B$16*100,1)</f>
        <v>0</v>
      </c>
      <c r="S16" s="607">
        <f>ROUND('-64-'!S16/'-65-'!$B$16*100,1)</f>
        <v>0.1</v>
      </c>
      <c r="T16" s="607">
        <f>ROUND('-64-'!T16/'-65-'!$B$16*100,1)</f>
        <v>0.4</v>
      </c>
      <c r="U16" s="607">
        <f>ROUND('-64-'!U16/'-65-'!$B$16*100,1)</f>
        <v>0.1</v>
      </c>
      <c r="V16" s="607">
        <f>ROUND('-64-'!V16/'-65-'!$B$16*100,1)</f>
        <v>0.5</v>
      </c>
      <c r="W16" s="607">
        <f>ROUND('-64-'!W16/'-65-'!$B$16*100,1)</f>
        <v>0.1</v>
      </c>
      <c r="X16" s="1109">
        <f>ROUND('-64-'!X16/'-65-'!$B$16*100,1)</f>
        <v>11.7</v>
      </c>
      <c r="Y16" s="607">
        <f>ROUND('-64-'!Y16/'-65-'!$B$16*100,1)</f>
        <v>0.3</v>
      </c>
      <c r="Z16" s="607">
        <f>ROUND('-64-'!Y16/'-65-'!$B$16*100,1)</f>
        <v>0.3</v>
      </c>
      <c r="AA16" s="962">
        <f>ROUND('-64-'!AA16/'-65-'!$B$16*100,1)</f>
        <v>8.4</v>
      </c>
      <c r="AB16" s="613">
        <f>ROUND('-64-'!AB16/'-65-'!$B$16*100,1)</f>
        <v>11.6</v>
      </c>
      <c r="AC16" s="67"/>
      <c r="AD16" s="67"/>
      <c r="AE16" s="67"/>
      <c r="AF16" s="67"/>
    </row>
    <row r="17" spans="1:32" s="11" customFormat="1" ht="14.25" customHeight="1">
      <c r="A17" s="1877"/>
      <c r="B17" s="1852"/>
      <c r="C17" s="618">
        <f>ROUND('-64-'!C17/'-65-'!$B$16*100,1)</f>
        <v>0.3</v>
      </c>
      <c r="D17" s="619">
        <f>ROUND('-64-'!D17/'-65-'!$B$16*100,1)</f>
        <v>0.3</v>
      </c>
      <c r="E17" s="619">
        <f>ROUND('-64-'!E17/'-65-'!$B$16*100,1)</f>
        <v>0</v>
      </c>
      <c r="F17" s="619">
        <f>ROUND('-64-'!F17/'-65-'!$B$16*100,1)</f>
        <v>0</v>
      </c>
      <c r="G17" s="619">
        <f>ROUND('-64-'!G17/'-65-'!$B$16*100,1)</f>
        <v>0</v>
      </c>
      <c r="H17" s="619">
        <f>ROUND('-64-'!H17/'-65-'!$B$16*100,1)</f>
        <v>0</v>
      </c>
      <c r="I17" s="619">
        <f>ROUND('-64-'!I17/'-65-'!$B$16*100,1)</f>
        <v>0</v>
      </c>
      <c r="J17" s="619">
        <f>ROUND('-64-'!J17/'-65-'!$B$16*100,1)</f>
        <v>0</v>
      </c>
      <c r="K17" s="619">
        <f>ROUND('-64-'!K17/'-65-'!$B$16*100,1)</f>
        <v>0.1</v>
      </c>
      <c r="L17" s="619">
        <f>ROUND('-64-'!L17/'-65-'!$B$16*100,1)</f>
        <v>0</v>
      </c>
      <c r="M17" s="619">
        <f>ROUND('-64-'!M17/'-65-'!$B$16*100,1)</f>
        <v>0</v>
      </c>
      <c r="N17" s="619">
        <f>ROUND('-64-'!N17/'-65-'!$B$16*100,1)</f>
        <v>0.3</v>
      </c>
      <c r="O17" s="619">
        <f>ROUND('-64-'!O17/'-65-'!$B$16*100,1)</f>
        <v>0.3</v>
      </c>
      <c r="P17" s="619">
        <f>ROUND('-64-'!P17/'-65-'!$B$16*100,1)</f>
        <v>0.1</v>
      </c>
      <c r="Q17" s="619">
        <f>ROUND('-64-'!Q17/'-65-'!$B$16*100,1)</f>
        <v>0</v>
      </c>
      <c r="R17" s="619">
        <f>ROUND('-64-'!R17/'-65-'!$B$16*100,1)</f>
        <v>0.4</v>
      </c>
      <c r="S17" s="619">
        <f>ROUND('-64-'!S17/'-65-'!$B$16*100,1)</f>
        <v>0</v>
      </c>
      <c r="T17" s="619">
        <f>ROUND('-64-'!T17/'-65-'!$B$16*100,1)</f>
        <v>0</v>
      </c>
      <c r="U17" s="619">
        <f>ROUND('-64-'!U17/'-65-'!$B$16*100,1)</f>
        <v>0.1</v>
      </c>
      <c r="V17" s="619">
        <f>ROUND('-64-'!V17/'-65-'!$B$16*100,1)</f>
        <v>0</v>
      </c>
      <c r="W17" s="619">
        <f>ROUND('-64-'!W17/'-65-'!$B$16*100,1)</f>
        <v>0.3</v>
      </c>
      <c r="X17" s="1108">
        <f>ROUND('-64-'!X17/'-65-'!$B$16*100,1)</f>
        <v>2.1</v>
      </c>
      <c r="Y17" s="619">
        <f>ROUND('-64-'!Y17/'-65-'!$B$16*100,1)</f>
        <v>0</v>
      </c>
      <c r="Z17" s="619">
        <f>ROUND('-64-'!Y17/'-65-'!$B$16*100,1)</f>
        <v>0</v>
      </c>
      <c r="AA17" s="961">
        <f>ROUND('-64-'!AA17/'-65-'!$B$16*100,1)</f>
        <v>0</v>
      </c>
      <c r="AB17" s="959">
        <f>ROUND('-64-'!AB17/'-65-'!$B$16*100,1)</f>
        <v>0.8</v>
      </c>
      <c r="AC17" s="67"/>
      <c r="AD17" s="67"/>
      <c r="AE17" s="67"/>
      <c r="AF17" s="67"/>
    </row>
    <row r="18" spans="1:28" s="11" customFormat="1" ht="14.25" customHeight="1">
      <c r="A18" s="1878" t="s">
        <v>17</v>
      </c>
      <c r="B18" s="1851">
        <f>VLOOKUP(A18,'-63-'!$A$8:$C$20,3,FALSE)</f>
        <v>188</v>
      </c>
      <c r="C18" s="620">
        <f>ROUND('-64-'!C18/'-65-'!$B$18*100,1)</f>
        <v>1.1</v>
      </c>
      <c r="D18" s="607">
        <f>ROUND('-64-'!D18/'-65-'!$B$18*100,1)</f>
        <v>0.5</v>
      </c>
      <c r="E18" s="607">
        <f>ROUND('-64-'!E18/'-65-'!$B$18*100,1)</f>
        <v>1.6</v>
      </c>
      <c r="F18" s="607">
        <f>ROUND('-64-'!F18/'-65-'!$B$18*100,1)</f>
        <v>0</v>
      </c>
      <c r="G18" s="607">
        <f>ROUND('-64-'!G18/'-65-'!$B$18*100,1)</f>
        <v>0</v>
      </c>
      <c r="H18" s="607">
        <f>ROUND('-64-'!H18/'-65-'!$B$18*100,1)</f>
        <v>1.6</v>
      </c>
      <c r="I18" s="607">
        <f>ROUND('-64-'!I18/'-65-'!$B$18*100,1)</f>
        <v>0.5</v>
      </c>
      <c r="J18" s="607">
        <f>ROUND('-64-'!J18/'-65-'!$B$18*100,1)</f>
        <v>0</v>
      </c>
      <c r="K18" s="607">
        <f>ROUND('-64-'!K18/'-65-'!$B$18*100,1)</f>
        <v>2.1</v>
      </c>
      <c r="L18" s="607">
        <f>ROUND('-64-'!L18/'-65-'!$B$18*100,1)</f>
        <v>0</v>
      </c>
      <c r="M18" s="607">
        <f>ROUND('-64-'!M18/'-65-'!$B$18*100,1)</f>
        <v>2.1</v>
      </c>
      <c r="N18" s="607">
        <f>ROUND('-64-'!N18/'-65-'!$B$18*100,1)</f>
        <v>3.2</v>
      </c>
      <c r="O18" s="607">
        <f>ROUND('-64-'!O18/'-65-'!$B$18*100,1)</f>
        <v>7.4</v>
      </c>
      <c r="P18" s="607">
        <f>ROUND('-64-'!P18/'-65-'!$B$18*100,1)</f>
        <v>1.1</v>
      </c>
      <c r="Q18" s="607">
        <f>ROUND('-64-'!Q18/'-65-'!$B$18*100,1)</f>
        <v>0</v>
      </c>
      <c r="R18" s="607">
        <f>ROUND('-64-'!R18/'-65-'!$B$18*100,1)</f>
        <v>1.1</v>
      </c>
      <c r="S18" s="607">
        <f>ROUND('-64-'!S18/'-65-'!$B$18*100,1)</f>
        <v>1.6</v>
      </c>
      <c r="T18" s="607">
        <f>ROUND('-64-'!T18/'-65-'!$B$18*100,1)</f>
        <v>3.7</v>
      </c>
      <c r="U18" s="607">
        <f>ROUND('-64-'!U18/'-65-'!$B$18*100,1)</f>
        <v>70.2</v>
      </c>
      <c r="V18" s="607">
        <f>ROUND('-64-'!V18/'-65-'!$B$18*100,1)</f>
        <v>25</v>
      </c>
      <c r="W18" s="607">
        <f>ROUND('-64-'!W18/'-65-'!$B$18*100,1)</f>
        <v>0</v>
      </c>
      <c r="X18" s="1109">
        <f>ROUND('-64-'!X18/'-65-'!$B$18*100,1)</f>
        <v>122.9</v>
      </c>
      <c r="Y18" s="607">
        <f>ROUND('-64-'!Y18/'-65-'!$B$18*100,1)</f>
        <v>11.2</v>
      </c>
      <c r="Z18" s="607">
        <f>ROUND('-64-'!Y18/'-65-'!$B$18*100,1)</f>
        <v>11.2</v>
      </c>
      <c r="AA18" s="962">
        <f>ROUND('-64-'!AA18/'-65-'!$B$18*100,1)</f>
        <v>64.9</v>
      </c>
      <c r="AB18" s="613">
        <f>ROUND('-64-'!AB18/'-65-'!$B$18*100,1)</f>
        <v>22.9</v>
      </c>
    </row>
    <row r="19" spans="1:28" s="11" customFormat="1" ht="14.25" customHeight="1">
      <c r="A19" s="1877"/>
      <c r="B19" s="1852"/>
      <c r="C19" s="618">
        <f>ROUND('-64-'!C19/'-65-'!$B$18*100,1)</f>
        <v>1.1</v>
      </c>
      <c r="D19" s="619">
        <f>ROUND('-64-'!D19/'-65-'!$B$18*100,1)</f>
        <v>0</v>
      </c>
      <c r="E19" s="619">
        <f>ROUND('-64-'!E19/'-65-'!$B$18*100,1)</f>
        <v>1.6</v>
      </c>
      <c r="F19" s="619">
        <f>ROUND('-64-'!F19/'-65-'!$B$18*100,1)</f>
        <v>1.1</v>
      </c>
      <c r="G19" s="619">
        <f>ROUND('-64-'!G19/'-65-'!$B$18*100,1)</f>
        <v>0</v>
      </c>
      <c r="H19" s="619">
        <f>ROUND('-64-'!H19/'-65-'!$B$18*100,1)</f>
        <v>0</v>
      </c>
      <c r="I19" s="619">
        <f>ROUND('-64-'!I19/'-65-'!$B$18*100,1)</f>
        <v>0</v>
      </c>
      <c r="J19" s="619">
        <f>ROUND('-64-'!J19/'-65-'!$B$18*100,1)</f>
        <v>0</v>
      </c>
      <c r="K19" s="619">
        <f>ROUND('-64-'!K19/'-65-'!$B$18*100,1)</f>
        <v>0</v>
      </c>
      <c r="L19" s="619">
        <f>ROUND('-64-'!L19/'-65-'!$B$18*100,1)</f>
        <v>0.5</v>
      </c>
      <c r="M19" s="619">
        <f>ROUND('-64-'!M19/'-65-'!$B$18*100,1)</f>
        <v>0</v>
      </c>
      <c r="N19" s="619">
        <f>ROUND('-64-'!N19/'-65-'!$B$18*100,1)</f>
        <v>0</v>
      </c>
      <c r="O19" s="619">
        <f>ROUND('-64-'!O19/'-65-'!$B$18*100,1)</f>
        <v>0</v>
      </c>
      <c r="P19" s="619">
        <f>ROUND('-64-'!P19/'-65-'!$B$18*100,1)</f>
        <v>0</v>
      </c>
      <c r="Q19" s="619">
        <f>ROUND('-64-'!Q19/'-65-'!$B$18*100,1)</f>
        <v>0.5</v>
      </c>
      <c r="R19" s="619">
        <f>ROUND('-64-'!R19/'-65-'!$B$18*100,1)</f>
        <v>0</v>
      </c>
      <c r="S19" s="619">
        <f>ROUND('-64-'!S19/'-65-'!$B$18*100,1)</f>
        <v>0</v>
      </c>
      <c r="T19" s="619">
        <f>ROUND('-64-'!T19/'-65-'!$B$18*100,1)</f>
        <v>0</v>
      </c>
      <c r="U19" s="619">
        <f>ROUND('-64-'!U19/'-65-'!$B$18*100,1)</f>
        <v>0</v>
      </c>
      <c r="V19" s="619">
        <f>ROUND('-64-'!V19/'-65-'!$B$18*100,1)</f>
        <v>0</v>
      </c>
      <c r="W19" s="619">
        <f>ROUND('-64-'!W19/'-65-'!$B$18*100,1)</f>
        <v>0.5</v>
      </c>
      <c r="X19" s="1108">
        <f>ROUND('-64-'!X19/'-65-'!$B$18*100,1)</f>
        <v>5.3</v>
      </c>
      <c r="Y19" s="619">
        <f>ROUND('-64-'!Y19/'-65-'!$B$18*100,1)</f>
        <v>0</v>
      </c>
      <c r="Z19" s="619">
        <f>ROUND('-64-'!Y19/'-65-'!$B$18*100,1)</f>
        <v>0</v>
      </c>
      <c r="AA19" s="961">
        <f>ROUND('-64-'!AA19/'-65-'!$B$18*100,1)</f>
        <v>0</v>
      </c>
      <c r="AB19" s="959">
        <f>ROUND('-64-'!AB19/'-65-'!$B$18*100,1)</f>
        <v>0</v>
      </c>
    </row>
    <row r="20" spans="1:28" s="11" customFormat="1" ht="14.25" customHeight="1">
      <c r="A20" s="1878" t="s">
        <v>27</v>
      </c>
      <c r="B20" s="1851">
        <f>VLOOKUP(A20,'-63-'!$A$8:$C$20,3,FALSE)</f>
        <v>1963</v>
      </c>
      <c r="C20" s="620">
        <f>ROUND('-64-'!C20/'-65-'!$B$20*100,1)</f>
        <v>1.4</v>
      </c>
      <c r="D20" s="607">
        <f>ROUND('-64-'!D20/'-65-'!$B$20*100,1)</f>
        <v>0.2</v>
      </c>
      <c r="E20" s="607">
        <f>ROUND('-64-'!E20/'-65-'!$B$20*100,1)</f>
        <v>0.1</v>
      </c>
      <c r="F20" s="607">
        <f>ROUND('-64-'!F20/'-65-'!$B$20*100,1)</f>
        <v>0.3</v>
      </c>
      <c r="G20" s="607">
        <f>ROUND('-64-'!G20/'-65-'!$B$20*100,1)</f>
        <v>0</v>
      </c>
      <c r="H20" s="607">
        <f>ROUND('-64-'!H20/'-65-'!$B$20*100,1)</f>
        <v>0.1</v>
      </c>
      <c r="I20" s="607">
        <f>ROUND('-64-'!I20/'-65-'!$B$20*100,1)</f>
        <v>0.2</v>
      </c>
      <c r="J20" s="607">
        <f>ROUND('-64-'!J20/'-65-'!$B$20*100,1)</f>
        <v>0.3</v>
      </c>
      <c r="K20" s="607">
        <f>ROUND('-64-'!K20/'-65-'!$B$20*100,1)</f>
        <v>0.2</v>
      </c>
      <c r="L20" s="607">
        <f>ROUND('-64-'!L20/'-65-'!$B$20*100,1)</f>
        <v>0.2</v>
      </c>
      <c r="M20" s="607">
        <f>ROUND('-64-'!M20/'-65-'!$B$20*100,1)</f>
        <v>0.6</v>
      </c>
      <c r="N20" s="607">
        <f>ROUND('-64-'!N20/'-65-'!$B$20*100,1)</f>
        <v>1</v>
      </c>
      <c r="O20" s="607">
        <f>ROUND('-64-'!O20/'-65-'!$B$20*100,1)</f>
        <v>1.3</v>
      </c>
      <c r="P20" s="607">
        <f>ROUND('-64-'!P20/'-65-'!$B$20*100,1)</f>
        <v>0.8</v>
      </c>
      <c r="Q20" s="607">
        <f>ROUND('-64-'!Q20/'-65-'!$B$20*100,1)</f>
        <v>0.1</v>
      </c>
      <c r="R20" s="607">
        <f>ROUND('-64-'!R20/'-65-'!$B$20*100,1)</f>
        <v>0.8</v>
      </c>
      <c r="S20" s="607">
        <f>ROUND('-64-'!S20/'-65-'!$B$20*100,1)</f>
        <v>0.2</v>
      </c>
      <c r="T20" s="607">
        <f>ROUND('-64-'!T20/'-65-'!$B$20*100,1)</f>
        <v>0.8</v>
      </c>
      <c r="U20" s="607">
        <f>ROUND('-64-'!U20/'-65-'!$B$20*100,1)</f>
        <v>0.5</v>
      </c>
      <c r="V20" s="607">
        <f>ROUND('-64-'!V20/'-65-'!$B$20*100,1)</f>
        <v>1.3</v>
      </c>
      <c r="W20" s="607">
        <f>ROUND('-64-'!W20/'-65-'!$B$20*100,1)</f>
        <v>0.9</v>
      </c>
      <c r="X20" s="1109">
        <f>ROUND('-64-'!X20/'-65-'!$B$20*100,1)</f>
        <v>11</v>
      </c>
      <c r="Y20" s="607">
        <f>ROUND('-64-'!Y20/'-65-'!$B$20*100,1)</f>
        <v>2.9</v>
      </c>
      <c r="Z20" s="607">
        <f>ROUND('-64-'!Y20/'-65-'!$B$20*100,1)</f>
        <v>2.9</v>
      </c>
      <c r="AA20" s="962">
        <f>ROUND('-64-'!AA20/'-65-'!$B$20*100,1)</f>
        <v>7.5</v>
      </c>
      <c r="AB20" s="613">
        <f>ROUND('-64-'!AB20/'-65-'!$B$20*100,1)</f>
        <v>35.7</v>
      </c>
    </row>
    <row r="21" spans="1:32" s="11" customFormat="1" ht="14.25" customHeight="1">
      <c r="A21" s="1877"/>
      <c r="B21" s="1852"/>
      <c r="C21" s="618">
        <f>ROUND('-64-'!C21/'-65-'!$B$20*100,1)</f>
        <v>0.5</v>
      </c>
      <c r="D21" s="619">
        <f>ROUND('-64-'!D21/'-65-'!$B$20*100,1)</f>
        <v>0.2</v>
      </c>
      <c r="E21" s="619">
        <f>ROUND('-64-'!E21/'-65-'!$B$20*100,1)</f>
        <v>0.2</v>
      </c>
      <c r="F21" s="619">
        <f>ROUND('-64-'!F21/'-65-'!$B$20*100,1)</f>
        <v>0.2</v>
      </c>
      <c r="G21" s="619">
        <f>ROUND('-64-'!G21/'-65-'!$B$20*100,1)</f>
        <v>0</v>
      </c>
      <c r="H21" s="619">
        <f>ROUND('-64-'!H21/'-65-'!$B$20*100,1)</f>
        <v>0</v>
      </c>
      <c r="I21" s="619">
        <f>ROUND('-64-'!I21/'-65-'!$B$20*100,1)</f>
        <v>0</v>
      </c>
      <c r="J21" s="619">
        <f>ROUND('-64-'!J21/'-65-'!$B$20*100,1)</f>
        <v>0.1</v>
      </c>
      <c r="K21" s="619">
        <f>ROUND('-64-'!K21/'-65-'!$B$20*100,1)</f>
        <v>0</v>
      </c>
      <c r="L21" s="619">
        <f>ROUND('-64-'!L21/'-65-'!$B$20*100,1)</f>
        <v>0.1</v>
      </c>
      <c r="M21" s="619">
        <f>ROUND('-64-'!M21/'-65-'!$B$20*100,1)</f>
        <v>0</v>
      </c>
      <c r="N21" s="619">
        <f>ROUND('-64-'!N21/'-65-'!$B$20*100,1)</f>
        <v>0.1</v>
      </c>
      <c r="O21" s="619">
        <f>ROUND('-64-'!O21/'-65-'!$B$20*100,1)</f>
        <v>0.1</v>
      </c>
      <c r="P21" s="619">
        <f>ROUND('-64-'!P21/'-65-'!$B$20*100,1)</f>
        <v>0.7</v>
      </c>
      <c r="Q21" s="619">
        <f>ROUND('-64-'!Q21/'-65-'!$B$20*100,1)</f>
        <v>0.1</v>
      </c>
      <c r="R21" s="619">
        <f>ROUND('-64-'!R21/'-65-'!$B$20*100,1)</f>
        <v>0.6</v>
      </c>
      <c r="S21" s="619">
        <f>ROUND('-64-'!S21/'-65-'!$B$20*100,1)</f>
        <v>0</v>
      </c>
      <c r="T21" s="619">
        <f>ROUND('-64-'!T21/'-65-'!$B$20*100,1)</f>
        <v>0.1</v>
      </c>
      <c r="U21" s="619">
        <f>ROUND('-64-'!U21/'-65-'!$B$20*100,1)</f>
        <v>0.1</v>
      </c>
      <c r="V21" s="619">
        <f>ROUND('-64-'!V21/'-65-'!$B$20*100,1)</f>
        <v>0.1</v>
      </c>
      <c r="W21" s="619">
        <f>ROUND('-64-'!W21/'-65-'!$B$20*100,1)</f>
        <v>0.6</v>
      </c>
      <c r="X21" s="1108">
        <f>ROUND('-64-'!X21/'-65-'!$B$20*100,1)</f>
        <v>3.6</v>
      </c>
      <c r="Y21" s="619">
        <f>ROUND('-64-'!Y21/'-65-'!$B$20*100,1)</f>
        <v>0</v>
      </c>
      <c r="Z21" s="619">
        <f>ROUND('-64-'!Y21/'-65-'!$B$20*100,1)</f>
        <v>0</v>
      </c>
      <c r="AA21" s="961">
        <f>ROUND('-64-'!AA21/'-65-'!$B$20*100,1)</f>
        <v>0</v>
      </c>
      <c r="AB21" s="959">
        <f>ROUND('-64-'!AB21/'-65-'!$B$20*100,1)</f>
        <v>0</v>
      </c>
      <c r="AC21" s="67"/>
      <c r="AD21" s="67"/>
      <c r="AE21" s="67"/>
      <c r="AF21" s="67"/>
    </row>
    <row r="22" spans="1:28" s="11" customFormat="1" ht="14.25" customHeight="1">
      <c r="A22" s="1878" t="s">
        <v>18</v>
      </c>
      <c r="B22" s="1851">
        <f>VLOOKUP(A22,'-63-'!$A$8:$C$20,3,FALSE)</f>
        <v>623</v>
      </c>
      <c r="C22" s="620">
        <f>ROUND('-64-'!C22/'-65-'!$B$22*100,1)</f>
        <v>4.2</v>
      </c>
      <c r="D22" s="607">
        <f>ROUND('-64-'!D22/'-65-'!$B$22*100,1)</f>
        <v>0.5</v>
      </c>
      <c r="E22" s="607">
        <f>ROUND('-64-'!E22/'-65-'!$B$22*100,1)</f>
        <v>0.2</v>
      </c>
      <c r="F22" s="607">
        <f>ROUND('-64-'!F22/'-65-'!$B$22*100,1)</f>
        <v>0.5</v>
      </c>
      <c r="G22" s="607">
        <f>ROUND('-64-'!G22/'-65-'!$B$22*100,1)</f>
        <v>0</v>
      </c>
      <c r="H22" s="607">
        <f>ROUND('-64-'!H22/'-65-'!$B$22*100,1)</f>
        <v>0.6</v>
      </c>
      <c r="I22" s="607">
        <f>ROUND('-64-'!I22/'-65-'!$B$22*100,1)</f>
        <v>0</v>
      </c>
      <c r="J22" s="607">
        <f>ROUND('-64-'!J22/'-65-'!$B$22*100,1)</f>
        <v>0</v>
      </c>
      <c r="K22" s="607">
        <f>ROUND('-64-'!K22/'-65-'!$B$22*100,1)</f>
        <v>0.6</v>
      </c>
      <c r="L22" s="607">
        <f>ROUND('-64-'!L22/'-65-'!$B$22*100,1)</f>
        <v>0.2</v>
      </c>
      <c r="M22" s="607">
        <f>ROUND('-64-'!M22/'-65-'!$B$22*100,1)</f>
        <v>1.1</v>
      </c>
      <c r="N22" s="607">
        <f>ROUND('-64-'!N22/'-65-'!$B$22*100,1)</f>
        <v>0.6</v>
      </c>
      <c r="O22" s="607">
        <f>ROUND('-64-'!O22/'-65-'!$B$22*100,1)</f>
        <v>1.3</v>
      </c>
      <c r="P22" s="607">
        <f>ROUND('-64-'!P22/'-65-'!$B$22*100,1)</f>
        <v>1</v>
      </c>
      <c r="Q22" s="607">
        <f>ROUND('-64-'!Q22/'-65-'!$B$22*100,1)</f>
        <v>0.5</v>
      </c>
      <c r="R22" s="607">
        <f>ROUND('-64-'!R22/'-65-'!$B$22*100,1)</f>
        <v>0.2</v>
      </c>
      <c r="S22" s="607">
        <f>ROUND('-64-'!S22/'-65-'!$B$22*100,1)</f>
        <v>0</v>
      </c>
      <c r="T22" s="607">
        <f>ROUND('-64-'!T22/'-65-'!$B$22*100,1)</f>
        <v>0.5</v>
      </c>
      <c r="U22" s="607">
        <f>ROUND('-64-'!U22/'-65-'!$B$22*100,1)</f>
        <v>0.2</v>
      </c>
      <c r="V22" s="607">
        <f>ROUND('-64-'!V22/'-65-'!$B$22*100,1)</f>
        <v>1.1</v>
      </c>
      <c r="W22" s="607">
        <f>ROUND('-64-'!W22/'-65-'!$B$22*100,1)</f>
        <v>1.1</v>
      </c>
      <c r="X22" s="1109">
        <f>ROUND('-64-'!X22/'-65-'!$B$22*100,1)</f>
        <v>14.3</v>
      </c>
      <c r="Y22" s="607">
        <f>ROUND('-64-'!Y22/'-65-'!$B$22*100,1)</f>
        <v>1.3</v>
      </c>
      <c r="Z22" s="607">
        <f>ROUND('-64-'!Y22/'-65-'!$B$22*100,1)</f>
        <v>1.3</v>
      </c>
      <c r="AA22" s="962">
        <f>ROUND('-64-'!AA22/'-65-'!$B$22*100,1)</f>
        <v>61.2</v>
      </c>
      <c r="AB22" s="613">
        <f>ROUND('-64-'!AB22/'-65-'!$B$22*100,1)</f>
        <v>3.5</v>
      </c>
    </row>
    <row r="23" spans="1:28" s="11" customFormat="1" ht="14.25" customHeight="1">
      <c r="A23" s="1877"/>
      <c r="B23" s="1852"/>
      <c r="C23" s="618">
        <f>ROUND('-64-'!C23/'-65-'!$B$22*100,1)</f>
        <v>0.3</v>
      </c>
      <c r="D23" s="619">
        <f>ROUND('-64-'!D23/'-65-'!$B$22*100,1)</f>
        <v>0</v>
      </c>
      <c r="E23" s="619">
        <f>ROUND('-64-'!E23/'-65-'!$B$22*100,1)</f>
        <v>0</v>
      </c>
      <c r="F23" s="619">
        <f>ROUND('-64-'!F23/'-65-'!$B$22*100,1)</f>
        <v>0</v>
      </c>
      <c r="G23" s="619">
        <f>ROUND('-64-'!G23/'-65-'!$B$22*100,1)</f>
        <v>0</v>
      </c>
      <c r="H23" s="619">
        <f>ROUND('-64-'!H23/'-65-'!$B$22*100,1)</f>
        <v>0</v>
      </c>
      <c r="I23" s="619">
        <f>ROUND('-64-'!I23/'-65-'!$B$22*100,1)</f>
        <v>0.3</v>
      </c>
      <c r="J23" s="619">
        <f>ROUND('-64-'!J23/'-65-'!$B$22*100,1)</f>
        <v>0</v>
      </c>
      <c r="K23" s="619">
        <f>ROUND('-64-'!K23/'-65-'!$B$22*100,1)</f>
        <v>0.3</v>
      </c>
      <c r="L23" s="619">
        <f>ROUND('-64-'!L23/'-65-'!$B$22*100,1)</f>
        <v>0</v>
      </c>
      <c r="M23" s="619">
        <f>ROUND('-64-'!M23/'-65-'!$B$22*100,1)</f>
        <v>0</v>
      </c>
      <c r="N23" s="619">
        <f>ROUND('-64-'!N23/'-65-'!$B$22*100,1)</f>
        <v>0.2</v>
      </c>
      <c r="O23" s="619">
        <f>ROUND('-64-'!O23/'-65-'!$B$22*100,1)</f>
        <v>0</v>
      </c>
      <c r="P23" s="619">
        <f>ROUND('-64-'!P23/'-65-'!$B$22*100,1)</f>
        <v>0</v>
      </c>
      <c r="Q23" s="619">
        <f>ROUND('-64-'!Q23/'-65-'!$B$22*100,1)</f>
        <v>0.3</v>
      </c>
      <c r="R23" s="619">
        <f>ROUND('-64-'!R23/'-65-'!$B$22*100,1)</f>
        <v>0.5</v>
      </c>
      <c r="S23" s="619">
        <f>ROUND('-64-'!S23/'-65-'!$B$22*100,1)</f>
        <v>0.2</v>
      </c>
      <c r="T23" s="619">
        <f>ROUND('-64-'!T23/'-65-'!$B$22*100,1)</f>
        <v>0</v>
      </c>
      <c r="U23" s="619">
        <f>ROUND('-64-'!U23/'-65-'!$B$22*100,1)</f>
        <v>0</v>
      </c>
      <c r="V23" s="619">
        <f>ROUND('-64-'!V23/'-65-'!$B$22*100,1)</f>
        <v>0</v>
      </c>
      <c r="W23" s="619">
        <f>ROUND('-64-'!W23/'-65-'!$B$22*100,1)</f>
        <v>0.2</v>
      </c>
      <c r="X23" s="1108">
        <f>ROUND('-64-'!X23/'-65-'!$B$22*100,1)</f>
        <v>2.2</v>
      </c>
      <c r="Y23" s="619">
        <f>ROUND('-64-'!Y23/'-65-'!$B$22*100,1)</f>
        <v>0</v>
      </c>
      <c r="Z23" s="619">
        <f>ROUND('-64-'!Y23/'-65-'!$B$22*100,1)</f>
        <v>0</v>
      </c>
      <c r="AA23" s="961">
        <f>ROUND('-64-'!AA23/'-65-'!$B$22*100,1)</f>
        <v>0</v>
      </c>
      <c r="AB23" s="959">
        <f>ROUND('-64-'!AB23/'-65-'!$B$22*100,1)</f>
        <v>0</v>
      </c>
    </row>
    <row r="24" spans="1:28" s="11" customFormat="1" ht="14.25" customHeight="1">
      <c r="A24" s="1878" t="s">
        <v>19</v>
      </c>
      <c r="B24" s="1851">
        <f>VLOOKUP(A24,'-63-'!$A$8:$C$20,3,FALSE)</f>
        <v>1411</v>
      </c>
      <c r="C24" s="620">
        <f>ROUND('-64-'!C24/'-65-'!$B$24*100,1)</f>
        <v>0.6</v>
      </c>
      <c r="D24" s="607">
        <f>ROUND('-64-'!D24/'-65-'!$B$24*100,1)</f>
        <v>0.5</v>
      </c>
      <c r="E24" s="607">
        <f>ROUND('-64-'!E24/'-65-'!$B$24*100,1)</f>
        <v>0.2</v>
      </c>
      <c r="F24" s="607">
        <f>ROUND('-64-'!F24/'-65-'!$B$24*100,1)</f>
        <v>0.3</v>
      </c>
      <c r="G24" s="607">
        <f>ROUND('-64-'!G24/'-65-'!$B$24*100,1)</f>
        <v>0.1</v>
      </c>
      <c r="H24" s="607">
        <f>ROUND('-64-'!H24/'-65-'!$B$24*100,1)</f>
        <v>0.1</v>
      </c>
      <c r="I24" s="607">
        <f>ROUND('-64-'!I24/'-65-'!$B$24*100,1)</f>
        <v>0.1</v>
      </c>
      <c r="J24" s="607">
        <f>ROUND('-64-'!J24/'-65-'!$B$24*100,1)</f>
        <v>0</v>
      </c>
      <c r="K24" s="607">
        <f>ROUND('-64-'!K24/'-65-'!$B$24*100,1)</f>
        <v>2.2</v>
      </c>
      <c r="L24" s="607">
        <f>ROUND('-64-'!L24/'-65-'!$B$24*100,1)</f>
        <v>0.4</v>
      </c>
      <c r="M24" s="607">
        <f>ROUND('-64-'!M24/'-65-'!$B$24*100,1)</f>
        <v>0.4</v>
      </c>
      <c r="N24" s="607">
        <f>ROUND('-64-'!N24/'-65-'!$B$24*100,1)</f>
        <v>0.6</v>
      </c>
      <c r="O24" s="607">
        <f>ROUND('-64-'!O24/'-65-'!$B$24*100,1)</f>
        <v>0.7</v>
      </c>
      <c r="P24" s="607">
        <f>ROUND('-64-'!P24/'-65-'!$B$24*100,1)</f>
        <v>0.3</v>
      </c>
      <c r="Q24" s="607">
        <f>ROUND('-64-'!Q24/'-65-'!$B$24*100,1)</f>
        <v>0.2</v>
      </c>
      <c r="R24" s="607">
        <f>ROUND('-64-'!R24/'-65-'!$B$24*100,1)</f>
        <v>0.8</v>
      </c>
      <c r="S24" s="607">
        <f>ROUND('-64-'!S24/'-65-'!$B$24*100,1)</f>
        <v>0.1</v>
      </c>
      <c r="T24" s="607">
        <f>ROUND('-64-'!T24/'-65-'!$B$24*100,1)</f>
        <v>1.2</v>
      </c>
      <c r="U24" s="607">
        <f>ROUND('-64-'!U24/'-65-'!$B$24*100,1)</f>
        <v>0</v>
      </c>
      <c r="V24" s="607">
        <f>ROUND('-64-'!V24/'-65-'!$B$24*100,1)</f>
        <v>1.6</v>
      </c>
      <c r="W24" s="607">
        <f>ROUND('-64-'!W24/'-65-'!$B$24*100,1)</f>
        <v>2</v>
      </c>
      <c r="X24" s="1109">
        <f>ROUND('-64-'!X24/'-65-'!$B$24*100,1)</f>
        <v>12.4</v>
      </c>
      <c r="Y24" s="607">
        <f>ROUND('-64-'!Y24/'-65-'!$B$24*100,1)</f>
        <v>0.5</v>
      </c>
      <c r="Z24" s="607">
        <f>ROUND('-64-'!Y24/'-65-'!$B$24*100,1)</f>
        <v>0.5</v>
      </c>
      <c r="AA24" s="962">
        <f>ROUND('-64-'!AA24/'-65-'!$B$24*100,1)</f>
        <v>0.3</v>
      </c>
      <c r="AB24" s="613">
        <f>ROUND('-64-'!AB24/'-65-'!$B$24*100,1)</f>
        <v>0.2</v>
      </c>
    </row>
    <row r="25" spans="1:28" s="11" customFormat="1" ht="14.25" customHeight="1">
      <c r="A25" s="1877"/>
      <c r="B25" s="1852"/>
      <c r="C25" s="618">
        <f>ROUND('-64-'!C25/'-65-'!$B$24*100,1)</f>
        <v>0.4</v>
      </c>
      <c r="D25" s="619">
        <f>ROUND('-64-'!D25/'-65-'!$B$24*100,1)</f>
        <v>0.1</v>
      </c>
      <c r="E25" s="619">
        <f>ROUND('-64-'!E25/'-65-'!$B$24*100,1)</f>
        <v>0.3</v>
      </c>
      <c r="F25" s="619">
        <f>ROUND('-64-'!F25/'-65-'!$B$24*100,1)</f>
        <v>0</v>
      </c>
      <c r="G25" s="619">
        <f>ROUND('-64-'!G25/'-65-'!$B$24*100,1)</f>
        <v>0.1</v>
      </c>
      <c r="H25" s="619">
        <f>ROUND('-64-'!H25/'-65-'!$B$24*100,1)</f>
        <v>0</v>
      </c>
      <c r="I25" s="619">
        <f>ROUND('-64-'!I25/'-65-'!$B$24*100,1)</f>
        <v>0</v>
      </c>
      <c r="J25" s="619">
        <f>ROUND('-64-'!J25/'-65-'!$B$24*100,1)</f>
        <v>0.4</v>
      </c>
      <c r="K25" s="619">
        <f>ROUND('-64-'!K25/'-65-'!$B$24*100,1)</f>
        <v>0.1</v>
      </c>
      <c r="L25" s="619">
        <f>ROUND('-64-'!L25/'-65-'!$B$24*100,1)</f>
        <v>0.4</v>
      </c>
      <c r="M25" s="619">
        <f>ROUND('-64-'!M25/'-65-'!$B$24*100,1)</f>
        <v>0.2</v>
      </c>
      <c r="N25" s="619">
        <f>ROUND('-64-'!N25/'-65-'!$B$24*100,1)</f>
        <v>0.4</v>
      </c>
      <c r="O25" s="619">
        <f>ROUND('-64-'!O25/'-65-'!$B$24*100,1)</f>
        <v>0.1</v>
      </c>
      <c r="P25" s="619">
        <f>ROUND('-64-'!P25/'-65-'!$B$24*100,1)</f>
        <v>0.4</v>
      </c>
      <c r="Q25" s="619">
        <f>ROUND('-64-'!Q25/'-65-'!$B$24*100,1)</f>
        <v>0</v>
      </c>
      <c r="R25" s="619">
        <f>ROUND('-64-'!R25/'-65-'!$B$24*100,1)</f>
        <v>0.6</v>
      </c>
      <c r="S25" s="619">
        <f>ROUND('-64-'!S25/'-65-'!$B$24*100,1)</f>
        <v>0</v>
      </c>
      <c r="T25" s="619">
        <f>ROUND('-64-'!T25/'-65-'!$B$24*100,1)</f>
        <v>0.3</v>
      </c>
      <c r="U25" s="619">
        <f>ROUND('-64-'!U25/'-65-'!$B$24*100,1)</f>
        <v>0</v>
      </c>
      <c r="V25" s="619">
        <f>ROUND('-64-'!V25/'-65-'!$B$24*100,1)</f>
        <v>0.4</v>
      </c>
      <c r="W25" s="619">
        <f>ROUND('-64-'!W25/'-65-'!$B$24*100,1)</f>
        <v>0.2</v>
      </c>
      <c r="X25" s="1108">
        <f>ROUND('-64-'!X25/'-65-'!$B$24*100,1)</f>
        <v>4.2</v>
      </c>
      <c r="Y25" s="619">
        <f>ROUND('-64-'!Y25/'-65-'!$B$24*100,1)</f>
        <v>0</v>
      </c>
      <c r="Z25" s="619">
        <f>ROUND('-64-'!Y25/'-65-'!$B$24*100,1)</f>
        <v>0</v>
      </c>
      <c r="AA25" s="961">
        <f>ROUND('-64-'!AA25/'-65-'!$B$24*100,1)</f>
        <v>0</v>
      </c>
      <c r="AB25" s="959">
        <f>ROUND('-64-'!AB25/'-65-'!$B$24*100,1)</f>
        <v>0</v>
      </c>
    </row>
    <row r="26" spans="1:28" s="11" customFormat="1" ht="14.25" customHeight="1">
      <c r="A26" s="1878" t="s">
        <v>20</v>
      </c>
      <c r="B26" s="1851">
        <f>VLOOKUP(A26,'-63-'!$A$8:$C$20,3,FALSE)</f>
        <v>259</v>
      </c>
      <c r="C26" s="620">
        <f>ROUND('-64-'!C26/'-65-'!$B$26*100,1)</f>
        <v>1.5</v>
      </c>
      <c r="D26" s="607">
        <f>ROUND('-64-'!D26/'-65-'!$B$26*100,1)</f>
        <v>0.8</v>
      </c>
      <c r="E26" s="607">
        <f>ROUND('-64-'!E26/'-65-'!$B$26*100,1)</f>
        <v>0.4</v>
      </c>
      <c r="F26" s="607">
        <f>ROUND('-64-'!F26/'-65-'!$B$26*100,1)</f>
        <v>0</v>
      </c>
      <c r="G26" s="607">
        <f>ROUND('-64-'!G26/'-65-'!$B$26*100,1)</f>
        <v>0</v>
      </c>
      <c r="H26" s="607">
        <f>ROUND('-64-'!H26/'-65-'!$B$26*100,1)</f>
        <v>0.4</v>
      </c>
      <c r="I26" s="607">
        <f>ROUND('-64-'!I26/'-65-'!$B$26*100,1)</f>
        <v>1.5</v>
      </c>
      <c r="J26" s="607">
        <f>ROUND('-64-'!J26/'-65-'!$B$26*100,1)</f>
        <v>0.8</v>
      </c>
      <c r="K26" s="607">
        <f>ROUND('-64-'!K26/'-65-'!$B$26*100,1)</f>
        <v>0.8</v>
      </c>
      <c r="L26" s="607">
        <f>ROUND('-64-'!L26/'-65-'!$B$26*100,1)</f>
        <v>0</v>
      </c>
      <c r="M26" s="607">
        <f>ROUND('-64-'!M26/'-65-'!$B$26*100,1)</f>
        <v>0</v>
      </c>
      <c r="N26" s="607">
        <f>ROUND('-64-'!N26/'-65-'!$B$26*100,1)</f>
        <v>0</v>
      </c>
      <c r="O26" s="607">
        <f>ROUND('-64-'!O26/'-65-'!$B$26*100,1)</f>
        <v>1.2</v>
      </c>
      <c r="P26" s="607">
        <f>ROUND('-64-'!P26/'-65-'!$B$26*100,1)</f>
        <v>0</v>
      </c>
      <c r="Q26" s="607">
        <f>ROUND('-64-'!Q26/'-65-'!$B$26*100,1)</f>
        <v>0.4</v>
      </c>
      <c r="R26" s="607">
        <f>ROUND('-64-'!R26/'-65-'!$B$26*100,1)</f>
        <v>0.8</v>
      </c>
      <c r="S26" s="607">
        <f>ROUND('-64-'!S26/'-65-'!$B$26*100,1)</f>
        <v>0</v>
      </c>
      <c r="T26" s="607">
        <f>ROUND('-64-'!T26/'-65-'!$B$26*100,1)</f>
        <v>1.9</v>
      </c>
      <c r="U26" s="607">
        <f>ROUND('-64-'!U26/'-65-'!$B$26*100,1)</f>
        <v>36.7</v>
      </c>
      <c r="V26" s="607">
        <f>ROUND('-64-'!V26/'-65-'!$B$26*100,1)</f>
        <v>11.6</v>
      </c>
      <c r="W26" s="607">
        <f>ROUND('-64-'!W26/'-65-'!$B$26*100,1)</f>
        <v>1.2</v>
      </c>
      <c r="X26" s="1109">
        <f>ROUND('-64-'!X26/'-65-'!$B$26*100,1)</f>
        <v>59.8</v>
      </c>
      <c r="Y26" s="607">
        <f>ROUND('-64-'!Y26/'-65-'!$B$26*100,1)</f>
        <v>1.9</v>
      </c>
      <c r="Z26" s="607">
        <f>ROUND('-64-'!Y26/'-65-'!$B$26*100,1)</f>
        <v>1.9</v>
      </c>
      <c r="AA26" s="962">
        <f>ROUND('-64-'!AA26/'-65-'!$B$26*100,1)</f>
        <v>44.4</v>
      </c>
      <c r="AB26" s="613">
        <f>ROUND('-64-'!AB26/'-65-'!$B$26*100,1)</f>
        <v>0</v>
      </c>
    </row>
    <row r="27" spans="1:28" s="11" customFormat="1" ht="14.25" customHeight="1">
      <c r="A27" s="1877"/>
      <c r="B27" s="1852"/>
      <c r="C27" s="618">
        <f>ROUND('-64-'!C27/'-65-'!$B$26*100,1)</f>
        <v>0</v>
      </c>
      <c r="D27" s="619">
        <f>ROUND('-64-'!D27/'-65-'!$B$26*100,1)</f>
        <v>0.4</v>
      </c>
      <c r="E27" s="619">
        <f>ROUND('-64-'!E27/'-65-'!$B$26*100,1)</f>
        <v>0</v>
      </c>
      <c r="F27" s="619">
        <f>ROUND('-64-'!F27/'-65-'!$B$26*100,1)</f>
        <v>0</v>
      </c>
      <c r="G27" s="619">
        <f>ROUND('-64-'!G27/'-65-'!$B$26*100,1)</f>
        <v>0</v>
      </c>
      <c r="H27" s="619">
        <f>ROUND('-64-'!H27/'-65-'!$B$26*100,1)</f>
        <v>0.4</v>
      </c>
      <c r="I27" s="619">
        <f>ROUND('-64-'!I27/'-65-'!$B$26*100,1)</f>
        <v>0.8</v>
      </c>
      <c r="J27" s="619">
        <f>ROUND('-64-'!J27/'-65-'!$B$26*100,1)</f>
        <v>0</v>
      </c>
      <c r="K27" s="619">
        <f>ROUND('-64-'!K27/'-65-'!$B$26*100,1)</f>
        <v>0</v>
      </c>
      <c r="L27" s="619">
        <f>ROUND('-64-'!L27/'-65-'!$B$26*100,1)</f>
        <v>0</v>
      </c>
      <c r="M27" s="619">
        <f>ROUND('-64-'!M27/'-65-'!$B$26*100,1)</f>
        <v>0</v>
      </c>
      <c r="N27" s="619">
        <f>ROUND('-64-'!N27/'-65-'!$B$26*100,1)</f>
        <v>0</v>
      </c>
      <c r="O27" s="619">
        <f>ROUND('-64-'!O27/'-65-'!$B$26*100,1)</f>
        <v>0</v>
      </c>
      <c r="P27" s="619">
        <f>ROUND('-64-'!P27/'-65-'!$B$26*100,1)</f>
        <v>0.8</v>
      </c>
      <c r="Q27" s="619">
        <f>ROUND('-64-'!Q27/'-65-'!$B$26*100,1)</f>
        <v>0.4</v>
      </c>
      <c r="R27" s="619">
        <f>ROUND('-64-'!R27/'-65-'!$B$26*100,1)</f>
        <v>0.4</v>
      </c>
      <c r="S27" s="619">
        <f>ROUND('-64-'!S27/'-65-'!$B$26*100,1)</f>
        <v>0</v>
      </c>
      <c r="T27" s="619">
        <f>ROUND('-64-'!T27/'-65-'!$B$26*100,1)</f>
        <v>0.4</v>
      </c>
      <c r="U27" s="619">
        <f>ROUND('-64-'!U27/'-65-'!$B$26*100,1)</f>
        <v>0</v>
      </c>
      <c r="V27" s="619">
        <f>ROUND('-64-'!V27/'-65-'!$B$26*100,1)</f>
        <v>0</v>
      </c>
      <c r="W27" s="619">
        <f>ROUND('-64-'!W27/'-65-'!$B$26*100,1)</f>
        <v>0.4</v>
      </c>
      <c r="X27" s="1108">
        <f>ROUND('-64-'!X27/'-65-'!$B$26*100,1)</f>
        <v>3.9</v>
      </c>
      <c r="Y27" s="619">
        <f>ROUND('-64-'!Y27/'-65-'!$B$26*100,1)</f>
        <v>0</v>
      </c>
      <c r="Z27" s="619">
        <f>ROUND('-64-'!Y27/'-65-'!$B$26*100,1)</f>
        <v>0</v>
      </c>
      <c r="AA27" s="961">
        <f>ROUND('-64-'!AA27/'-65-'!$B$26*100,1)</f>
        <v>0</v>
      </c>
      <c r="AB27" s="959">
        <f>ROUND('-64-'!AB27/'-65-'!$B$26*100,1)</f>
        <v>0</v>
      </c>
    </row>
    <row r="28" spans="1:28" s="11" customFormat="1" ht="14.25" customHeight="1">
      <c r="A28" s="1878" t="s">
        <v>21</v>
      </c>
      <c r="B28" s="1851">
        <f>VLOOKUP(A28,'-63-'!$A$8:$C$20,3,FALSE)</f>
        <v>108</v>
      </c>
      <c r="C28" s="620">
        <f>ROUND('-64-'!C28/'-65-'!$B$28*100,1)</f>
        <v>0.9</v>
      </c>
      <c r="D28" s="607">
        <f>ROUND('-64-'!D28/'-65-'!$B$28*100,1)</f>
        <v>0</v>
      </c>
      <c r="E28" s="607">
        <f>ROUND('-64-'!E28/'-65-'!$B$28*100,1)</f>
        <v>0</v>
      </c>
      <c r="F28" s="607">
        <f>ROUND('-64-'!F28/'-65-'!$B$28*100,1)</f>
        <v>0.9</v>
      </c>
      <c r="G28" s="607">
        <f>ROUND('-64-'!G28/'-65-'!$B$28*100,1)</f>
        <v>0</v>
      </c>
      <c r="H28" s="607">
        <f>ROUND('-64-'!H28/'-65-'!$B$28*100,1)</f>
        <v>0.9</v>
      </c>
      <c r="I28" s="607">
        <f>ROUND('-64-'!I28/'-65-'!$B$28*100,1)</f>
        <v>0</v>
      </c>
      <c r="J28" s="607">
        <f>ROUND('-64-'!J28/'-65-'!$B$28*100,1)</f>
        <v>0</v>
      </c>
      <c r="K28" s="607">
        <f>ROUND('-64-'!K28/'-65-'!$B$28*100,1)</f>
        <v>0</v>
      </c>
      <c r="L28" s="607">
        <f>ROUND('-64-'!L28/'-65-'!$B$28*100,1)</f>
        <v>0</v>
      </c>
      <c r="M28" s="607">
        <f>ROUND('-64-'!M28/'-65-'!$B$28*100,1)</f>
        <v>0</v>
      </c>
      <c r="N28" s="607">
        <f>ROUND('-64-'!N28/'-65-'!$B$28*100,1)</f>
        <v>0.9</v>
      </c>
      <c r="O28" s="607">
        <f>ROUND('-64-'!O28/'-65-'!$B$28*100,1)</f>
        <v>0.9</v>
      </c>
      <c r="P28" s="607">
        <f>ROUND('-64-'!P28/'-65-'!$B$28*100,1)</f>
        <v>0</v>
      </c>
      <c r="Q28" s="607">
        <f>ROUND('-64-'!Q28/'-65-'!$B$28*100,1)</f>
        <v>0</v>
      </c>
      <c r="R28" s="607">
        <f>ROUND('-64-'!R28/'-65-'!$B$28*100,1)</f>
        <v>1.9</v>
      </c>
      <c r="S28" s="607">
        <f>ROUND('-64-'!S28/'-65-'!$B$28*100,1)</f>
        <v>0</v>
      </c>
      <c r="T28" s="607">
        <f>ROUND('-64-'!T28/'-65-'!$B$28*100,1)</f>
        <v>0</v>
      </c>
      <c r="U28" s="607">
        <f>ROUND('-64-'!U28/'-65-'!$B$28*100,1)</f>
        <v>0</v>
      </c>
      <c r="V28" s="607">
        <f>ROUND('-64-'!V28/'-65-'!$B$28*100,1)</f>
        <v>1.9</v>
      </c>
      <c r="W28" s="607">
        <f>ROUND('-64-'!W28/'-65-'!$B$28*100,1)</f>
        <v>1.9</v>
      </c>
      <c r="X28" s="1109">
        <f>ROUND('-64-'!X28/'-65-'!$B$28*100,1)</f>
        <v>10.2</v>
      </c>
      <c r="Y28" s="607">
        <f>ROUND('-64-'!Y28/'-65-'!$B$28*100,1)</f>
        <v>3.7</v>
      </c>
      <c r="Z28" s="607">
        <f>ROUND('-64-'!Y28/'-65-'!$B$28*100,1)</f>
        <v>3.7</v>
      </c>
      <c r="AA28" s="962">
        <f>ROUND('-64-'!AA28/'-65-'!$B$28*100,1)</f>
        <v>15.7</v>
      </c>
      <c r="AB28" s="613">
        <f>ROUND('-64-'!AB28/'-65-'!$B$28*100,1)</f>
        <v>0</v>
      </c>
    </row>
    <row r="29" spans="1:28" s="11" customFormat="1" ht="14.25" customHeight="1">
      <c r="A29" s="1877"/>
      <c r="B29" s="1852"/>
      <c r="C29" s="618">
        <f>ROUND('-64-'!C29/'-65-'!$B$28*100,1)</f>
        <v>0</v>
      </c>
      <c r="D29" s="619">
        <f>ROUND('-64-'!D29/'-65-'!$B$28*100,1)</f>
        <v>0</v>
      </c>
      <c r="E29" s="619">
        <f>ROUND('-64-'!E29/'-65-'!$B$28*100,1)</f>
        <v>0</v>
      </c>
      <c r="F29" s="619">
        <f>ROUND('-64-'!F29/'-65-'!$B$28*100,1)</f>
        <v>0</v>
      </c>
      <c r="G29" s="619">
        <f>ROUND('-64-'!G29/'-65-'!$B$28*100,1)</f>
        <v>0</v>
      </c>
      <c r="H29" s="619">
        <f>ROUND('-64-'!H29/'-65-'!$B$28*100,1)</f>
        <v>0</v>
      </c>
      <c r="I29" s="619">
        <f>ROUND('-64-'!I29/'-65-'!$B$28*100,1)</f>
        <v>0</v>
      </c>
      <c r="J29" s="619">
        <f>ROUND('-64-'!J29/'-65-'!$B$28*100,1)</f>
        <v>0</v>
      </c>
      <c r="K29" s="619">
        <f>ROUND('-64-'!K29/'-65-'!$B$28*100,1)</f>
        <v>0</v>
      </c>
      <c r="L29" s="619">
        <f>ROUND('-64-'!L29/'-65-'!$B$28*100,1)</f>
        <v>0</v>
      </c>
      <c r="M29" s="619">
        <f>ROUND('-64-'!M29/'-65-'!$B$28*100,1)</f>
        <v>0</v>
      </c>
      <c r="N29" s="619">
        <f>ROUND('-64-'!N29/'-65-'!$B$28*100,1)</f>
        <v>0</v>
      </c>
      <c r="O29" s="619">
        <f>ROUND('-64-'!O29/'-65-'!$B$28*100,1)</f>
        <v>0</v>
      </c>
      <c r="P29" s="619">
        <f>ROUND('-64-'!P29/'-65-'!$B$28*100,1)</f>
        <v>0</v>
      </c>
      <c r="Q29" s="619">
        <f>ROUND('-64-'!Q29/'-65-'!$B$28*100,1)</f>
        <v>0</v>
      </c>
      <c r="R29" s="619">
        <f>ROUND('-64-'!R29/'-65-'!$B$28*100,1)</f>
        <v>0.9</v>
      </c>
      <c r="S29" s="619">
        <f>ROUND('-64-'!S29/'-65-'!$B$28*100,1)</f>
        <v>0</v>
      </c>
      <c r="T29" s="619">
        <f>ROUND('-64-'!T29/'-65-'!$B$28*100,1)</f>
        <v>0</v>
      </c>
      <c r="U29" s="619">
        <f>ROUND('-64-'!U29/'-65-'!$B$28*100,1)</f>
        <v>0</v>
      </c>
      <c r="V29" s="619">
        <f>ROUND('-64-'!V29/'-65-'!$B$28*100,1)</f>
        <v>0</v>
      </c>
      <c r="W29" s="619">
        <f>ROUND('-64-'!W29/'-65-'!$B$28*100,1)</f>
        <v>1.9</v>
      </c>
      <c r="X29" s="1108">
        <f>ROUND('-64-'!X29/'-65-'!$B$28*100,1)</f>
        <v>2.8</v>
      </c>
      <c r="Y29" s="619">
        <f>ROUND('-64-'!Y29/'-65-'!$B$28*100,1)</f>
        <v>0</v>
      </c>
      <c r="Z29" s="619">
        <f>ROUND('-64-'!Y29/'-65-'!$B$28*100,1)</f>
        <v>0</v>
      </c>
      <c r="AA29" s="961">
        <f>ROUND('-64-'!AA29/'-65-'!$B$28*100,1)</f>
        <v>0</v>
      </c>
      <c r="AB29" s="959">
        <f>ROUND('-64-'!AB29/'-65-'!$B$28*100,1)</f>
        <v>0</v>
      </c>
    </row>
    <row r="30" spans="1:28" s="11" customFormat="1" ht="14.25" customHeight="1">
      <c r="A30" s="1878" t="s">
        <v>22</v>
      </c>
      <c r="B30" s="1851">
        <f>VLOOKUP(A30,'-63-'!$A$8:$C$20,3,FALSE)</f>
        <v>603</v>
      </c>
      <c r="C30" s="620">
        <f>ROUND('-64-'!C30/'-65-'!$B$30*100,1)</f>
        <v>2.7</v>
      </c>
      <c r="D30" s="607">
        <f>ROUND('-64-'!D30/'-65-'!$B$30*100,1)</f>
        <v>0.3</v>
      </c>
      <c r="E30" s="607">
        <f>ROUND('-64-'!E30/'-65-'!$B$30*100,1)</f>
        <v>0.7</v>
      </c>
      <c r="F30" s="607">
        <f>ROUND('-64-'!F30/'-65-'!$B$30*100,1)</f>
        <v>0.2</v>
      </c>
      <c r="G30" s="607">
        <f>ROUND('-64-'!G30/'-65-'!$B$30*100,1)</f>
        <v>0</v>
      </c>
      <c r="H30" s="607">
        <f>ROUND('-64-'!H30/'-65-'!$B$30*100,1)</f>
        <v>0.3</v>
      </c>
      <c r="I30" s="607">
        <f>ROUND('-64-'!I30/'-65-'!$B$30*100,1)</f>
        <v>0.2</v>
      </c>
      <c r="J30" s="607">
        <f>ROUND('-64-'!J30/'-65-'!$B$30*100,1)</f>
        <v>0.2</v>
      </c>
      <c r="K30" s="607">
        <f>ROUND('-64-'!K30/'-65-'!$B$30*100,1)</f>
        <v>0.8</v>
      </c>
      <c r="L30" s="607">
        <f>ROUND('-64-'!L30/'-65-'!$B$30*100,1)</f>
        <v>0.3</v>
      </c>
      <c r="M30" s="607">
        <f>ROUND('-64-'!M30/'-65-'!$B$30*100,1)</f>
        <v>0</v>
      </c>
      <c r="N30" s="607">
        <f>ROUND('-64-'!N30/'-65-'!$B$30*100,1)</f>
        <v>0.7</v>
      </c>
      <c r="O30" s="607">
        <f>ROUND('-64-'!O30/'-65-'!$B$30*100,1)</f>
        <v>1.5</v>
      </c>
      <c r="P30" s="607">
        <f>ROUND('-64-'!P30/'-65-'!$B$30*100,1)</f>
        <v>1.3</v>
      </c>
      <c r="Q30" s="607">
        <f>ROUND('-64-'!Q30/'-65-'!$B$30*100,1)</f>
        <v>0.3</v>
      </c>
      <c r="R30" s="607">
        <f>ROUND('-64-'!R30/'-65-'!$B$30*100,1)</f>
        <v>0.2</v>
      </c>
      <c r="S30" s="607">
        <f>ROUND('-64-'!S30/'-65-'!$B$30*100,1)</f>
        <v>0</v>
      </c>
      <c r="T30" s="607">
        <f>ROUND('-64-'!T30/'-65-'!$B$30*100,1)</f>
        <v>0.8</v>
      </c>
      <c r="U30" s="607">
        <f>ROUND('-64-'!U30/'-65-'!$B$30*100,1)</f>
        <v>0.2</v>
      </c>
      <c r="V30" s="607">
        <f>ROUND('-64-'!V30/'-65-'!$B$30*100,1)</f>
        <v>0.8</v>
      </c>
      <c r="W30" s="607">
        <f>ROUND('-64-'!W30/'-65-'!$B$30*100,1)</f>
        <v>0.5</v>
      </c>
      <c r="X30" s="1109">
        <f>ROUND('-64-'!X30/'-65-'!$B$30*100,1)</f>
        <v>11.9</v>
      </c>
      <c r="Y30" s="607">
        <f>ROUND('-64-'!Y30/'-65-'!$B$30*100,1)</f>
        <v>0.7</v>
      </c>
      <c r="Z30" s="607">
        <f>ROUND('-64-'!Y30/'-65-'!$B$30*100,1)</f>
        <v>0.7</v>
      </c>
      <c r="AA30" s="962">
        <f>ROUND('-64-'!AA30/'-65-'!$B$30*100,1)</f>
        <v>47.1</v>
      </c>
      <c r="AB30" s="613">
        <f>ROUND('-64-'!AB30/'-65-'!$B$30*100,1)</f>
        <v>4.6</v>
      </c>
    </row>
    <row r="31" spans="1:28" s="11" customFormat="1" ht="14.25" customHeight="1">
      <c r="A31" s="1877"/>
      <c r="B31" s="1852"/>
      <c r="C31" s="618">
        <f>ROUND('-64-'!C31/'-65-'!$B$30*100,1)</f>
        <v>0.3</v>
      </c>
      <c r="D31" s="619">
        <f>ROUND('-64-'!D31/'-65-'!$B$30*100,1)</f>
        <v>0</v>
      </c>
      <c r="E31" s="619">
        <f>ROUND('-64-'!E31/'-65-'!$B$30*100,1)</f>
        <v>0</v>
      </c>
      <c r="F31" s="619">
        <f>ROUND('-64-'!F31/'-65-'!$B$30*100,1)</f>
        <v>0</v>
      </c>
      <c r="G31" s="619">
        <f>ROUND('-64-'!G31/'-65-'!$B$30*100,1)</f>
        <v>0</v>
      </c>
      <c r="H31" s="619">
        <f>ROUND('-64-'!H31/'-65-'!$B$30*100,1)</f>
        <v>0</v>
      </c>
      <c r="I31" s="619">
        <f>ROUND('-64-'!I31/'-65-'!$B$30*100,1)</f>
        <v>0</v>
      </c>
      <c r="J31" s="619">
        <f>ROUND('-64-'!J31/'-65-'!$B$30*100,1)</f>
        <v>0</v>
      </c>
      <c r="K31" s="619">
        <f>ROUND('-64-'!K31/'-65-'!$B$30*100,1)</f>
        <v>0.2</v>
      </c>
      <c r="L31" s="619">
        <f>ROUND('-64-'!L31/'-65-'!$B$30*100,1)</f>
        <v>0.7</v>
      </c>
      <c r="M31" s="619">
        <f>ROUND('-64-'!M31/'-65-'!$B$30*100,1)</f>
        <v>0</v>
      </c>
      <c r="N31" s="619">
        <f>ROUND('-64-'!N31/'-65-'!$B$30*100,1)</f>
        <v>0.7</v>
      </c>
      <c r="O31" s="619">
        <f>ROUND('-64-'!O31/'-65-'!$B$30*100,1)</f>
        <v>0.2</v>
      </c>
      <c r="P31" s="619">
        <f>ROUND('-64-'!P31/'-65-'!$B$30*100,1)</f>
        <v>0.3</v>
      </c>
      <c r="Q31" s="619">
        <f>ROUND('-64-'!Q31/'-65-'!$B$30*100,1)</f>
        <v>0</v>
      </c>
      <c r="R31" s="619">
        <f>ROUND('-64-'!R31/'-65-'!$B$30*100,1)</f>
        <v>0.7</v>
      </c>
      <c r="S31" s="619">
        <f>ROUND('-64-'!S31/'-65-'!$B$30*100,1)</f>
        <v>0</v>
      </c>
      <c r="T31" s="619">
        <f>ROUND('-64-'!T31/'-65-'!$B$30*100,1)</f>
        <v>0</v>
      </c>
      <c r="U31" s="619">
        <f>ROUND('-64-'!U31/'-65-'!$B$30*100,1)</f>
        <v>0</v>
      </c>
      <c r="V31" s="619">
        <f>ROUND('-64-'!V31/'-65-'!$B$30*100,1)</f>
        <v>0</v>
      </c>
      <c r="W31" s="619">
        <f>ROUND('-64-'!W31/'-65-'!$B$30*100,1)</f>
        <v>0.7</v>
      </c>
      <c r="X31" s="1108">
        <f>ROUND('-64-'!X31/'-65-'!$B$30*100,1)</f>
        <v>3.6</v>
      </c>
      <c r="Y31" s="619">
        <f>ROUND('-64-'!Y31/'-65-'!$B$30*100,1)</f>
        <v>0</v>
      </c>
      <c r="Z31" s="619">
        <f>ROUND('-64-'!Y31/'-65-'!$B$30*100,1)</f>
        <v>0</v>
      </c>
      <c r="AA31" s="961">
        <f>ROUND('-64-'!AA31/'-65-'!$B$30*100,1)</f>
        <v>0</v>
      </c>
      <c r="AB31" s="959">
        <f>ROUND('-64-'!AB31/'-65-'!$B$30*100,1)</f>
        <v>0</v>
      </c>
    </row>
    <row r="32" spans="1:28" s="11" customFormat="1" ht="14.25" customHeight="1">
      <c r="A32" s="1878" t="s">
        <v>23</v>
      </c>
      <c r="B32" s="1851">
        <f>VLOOKUP(A32,'-63-'!$A$8:$C$20,3,FALSE)</f>
        <v>400</v>
      </c>
      <c r="C32" s="620">
        <f>ROUND('-64-'!C32/'-65-'!$B$32*100,1)</f>
        <v>5.3</v>
      </c>
      <c r="D32" s="607">
        <f>ROUND('-64-'!D32/'-65-'!$B$32*100,1)</f>
        <v>0</v>
      </c>
      <c r="E32" s="607">
        <f>ROUND('-64-'!E32/'-65-'!$B$32*100,1)</f>
        <v>0.3</v>
      </c>
      <c r="F32" s="607">
        <f>ROUND('-64-'!F32/'-65-'!$B$32*100,1)</f>
        <v>1</v>
      </c>
      <c r="G32" s="607">
        <f>ROUND('-64-'!G32/'-65-'!$B$32*100,1)</f>
        <v>0.3</v>
      </c>
      <c r="H32" s="607">
        <f>ROUND('-64-'!H32/'-65-'!$B$32*100,1)</f>
        <v>0.8</v>
      </c>
      <c r="I32" s="607">
        <f>ROUND('-64-'!I32/'-65-'!$B$32*100,1)</f>
        <v>0</v>
      </c>
      <c r="J32" s="607">
        <f>ROUND('-64-'!J32/'-65-'!$B$32*100,1)</f>
        <v>1</v>
      </c>
      <c r="K32" s="607">
        <f>ROUND('-64-'!K32/'-65-'!$B$32*100,1)</f>
        <v>1.3</v>
      </c>
      <c r="L32" s="607">
        <f>ROUND('-64-'!L32/'-65-'!$B$32*100,1)</f>
        <v>0.8</v>
      </c>
      <c r="M32" s="607">
        <f>ROUND('-64-'!M32/'-65-'!$B$32*100,1)</f>
        <v>1.3</v>
      </c>
      <c r="N32" s="607">
        <f>ROUND('-64-'!N32/'-65-'!$B$32*100,1)</f>
        <v>0.3</v>
      </c>
      <c r="O32" s="607">
        <f>ROUND('-64-'!O32/'-65-'!$B$32*100,1)</f>
        <v>0.8</v>
      </c>
      <c r="P32" s="607">
        <f>ROUND('-64-'!P32/'-65-'!$B$32*100,1)</f>
        <v>0.8</v>
      </c>
      <c r="Q32" s="607">
        <f>ROUND('-64-'!Q32/'-65-'!$B$32*100,1)</f>
        <v>0</v>
      </c>
      <c r="R32" s="607">
        <f>ROUND('-64-'!R32/'-65-'!$B$32*100,1)</f>
        <v>0.5</v>
      </c>
      <c r="S32" s="607">
        <f>ROUND('-64-'!S32/'-65-'!$B$32*100,1)</f>
        <v>0.8</v>
      </c>
      <c r="T32" s="607">
        <f>ROUND('-64-'!T32/'-65-'!$B$32*100,1)</f>
        <v>1</v>
      </c>
      <c r="U32" s="607">
        <f>ROUND('-64-'!U32/'-65-'!$B$32*100,1)</f>
        <v>1</v>
      </c>
      <c r="V32" s="607">
        <f>ROUND('-64-'!V32/'-65-'!$B$32*100,1)</f>
        <v>3.8</v>
      </c>
      <c r="W32" s="607">
        <f>ROUND('-64-'!W32/'-65-'!$B$32*100,1)</f>
        <v>0</v>
      </c>
      <c r="X32" s="1109">
        <f>ROUND('-64-'!X32/'-65-'!$B$32*100,1)</f>
        <v>20.5</v>
      </c>
      <c r="Y32" s="607">
        <f>ROUND('-64-'!Y32/'-65-'!$B$32*100,1)</f>
        <v>2.3</v>
      </c>
      <c r="Z32" s="607">
        <f>ROUND('-64-'!Y32/'-65-'!$B$32*100,1)</f>
        <v>2.3</v>
      </c>
      <c r="AA32" s="962">
        <f>ROUND('-64-'!AA32/'-65-'!$B$32*100,1)</f>
        <v>12.8</v>
      </c>
      <c r="AB32" s="613">
        <f>ROUND('-64-'!AB32/'-65-'!$B$32*100,1)</f>
        <v>3</v>
      </c>
    </row>
    <row r="33" spans="1:28" s="11" customFormat="1" ht="14.25" customHeight="1" thickBot="1">
      <c r="A33" s="1879"/>
      <c r="B33" s="1853"/>
      <c r="C33" s="621">
        <f>ROUND('-64-'!C33/'-65-'!$B$32*100,1)</f>
        <v>0</v>
      </c>
      <c r="D33" s="608">
        <f>ROUND('-64-'!D33/'-65-'!$B$32*100,1)</f>
        <v>0</v>
      </c>
      <c r="E33" s="608">
        <f>ROUND('-64-'!E33/'-65-'!$B$32*100,1)</f>
        <v>0</v>
      </c>
      <c r="F33" s="608">
        <f>ROUND('-64-'!F33/'-65-'!$B$32*100,1)</f>
        <v>0</v>
      </c>
      <c r="G33" s="608">
        <f>ROUND('-64-'!G33/'-65-'!$B$32*100,1)</f>
        <v>0</v>
      </c>
      <c r="H33" s="608">
        <f>ROUND('-64-'!H33/'-65-'!$B$32*100,1)</f>
        <v>1</v>
      </c>
      <c r="I33" s="608">
        <f>ROUND('-64-'!I33/'-65-'!$B$32*100,1)</f>
        <v>0</v>
      </c>
      <c r="J33" s="608">
        <f>ROUND('-64-'!J33/'-65-'!$B$32*100,1)</f>
        <v>0</v>
      </c>
      <c r="K33" s="608">
        <f>ROUND('-64-'!K33/'-65-'!$B$32*100,1)</f>
        <v>0.5</v>
      </c>
      <c r="L33" s="608">
        <f>ROUND('-64-'!L33/'-65-'!$B$32*100,1)</f>
        <v>0</v>
      </c>
      <c r="M33" s="608">
        <f>ROUND('-64-'!M33/'-65-'!$B$32*100,1)</f>
        <v>0</v>
      </c>
      <c r="N33" s="608">
        <f>ROUND('-64-'!N33/'-65-'!$B$32*100,1)</f>
        <v>0</v>
      </c>
      <c r="O33" s="608">
        <f>ROUND('-64-'!O33/'-65-'!$B$32*100,1)</f>
        <v>0</v>
      </c>
      <c r="P33" s="608">
        <f>ROUND('-64-'!P33/'-65-'!$B$32*100,1)</f>
        <v>0</v>
      </c>
      <c r="Q33" s="608">
        <f>ROUND('-64-'!Q33/'-65-'!$B$32*100,1)</f>
        <v>0</v>
      </c>
      <c r="R33" s="608">
        <f>ROUND('-64-'!R33/'-65-'!$B$32*100,1)</f>
        <v>0.3</v>
      </c>
      <c r="S33" s="608">
        <f>ROUND('-64-'!S33/'-65-'!$B$32*100,1)</f>
        <v>0</v>
      </c>
      <c r="T33" s="608">
        <f>ROUND('-64-'!T33/'-65-'!$B$32*100,1)</f>
        <v>0</v>
      </c>
      <c r="U33" s="608">
        <f>ROUND('-64-'!U33/'-65-'!$B$32*100,1)</f>
        <v>0.3</v>
      </c>
      <c r="V33" s="608">
        <f>ROUND('-64-'!V33/'-65-'!$B$32*100,1)</f>
        <v>0</v>
      </c>
      <c r="W33" s="608">
        <f>ROUND('-64-'!W33/'-65-'!$B$32*100,1)</f>
        <v>0</v>
      </c>
      <c r="X33" s="1110">
        <f>ROUND('-64-'!X33/'-65-'!$B$32*100,1)</f>
        <v>2</v>
      </c>
      <c r="Y33" s="608">
        <f>ROUND('-64-'!Y33/'-65-'!$B$32*100,1)</f>
        <v>0</v>
      </c>
      <c r="Z33" s="608">
        <f>ROUND('-64-'!Y33/'-65-'!$B$32*100,1)</f>
        <v>0</v>
      </c>
      <c r="AA33" s="963">
        <f>ROUND('-64-'!AA33/'-65-'!$B$32*100,1)</f>
        <v>0</v>
      </c>
      <c r="AB33" s="614">
        <f>ROUND('-64-'!AB33/'-65-'!$B$32*100,1)</f>
        <v>0</v>
      </c>
    </row>
    <row r="34" spans="1:28" s="11" customFormat="1" ht="14.25" customHeight="1">
      <c r="A34" s="1882" t="s">
        <v>12</v>
      </c>
      <c r="B34" s="1884">
        <f>SUM(B8:B33)</f>
        <v>8959</v>
      </c>
      <c r="C34" s="622">
        <f>ROUND('-64-'!C34/'-65-'!$B$34*100,1)</f>
        <v>2.8</v>
      </c>
      <c r="D34" s="609">
        <f>ROUND('-64-'!D34/'-65-'!$B$34*100,1)</f>
        <v>0.3</v>
      </c>
      <c r="E34" s="609">
        <f>ROUND('-64-'!E34/'-65-'!$B$34*100,1)</f>
        <v>0.3</v>
      </c>
      <c r="F34" s="609">
        <f>ROUND('-64-'!F34/'-65-'!$B$34*100,1)</f>
        <v>0.3</v>
      </c>
      <c r="G34" s="609">
        <f>ROUND('-64-'!G34/'-65-'!$B$34*100,1)</f>
        <v>0</v>
      </c>
      <c r="H34" s="609">
        <f>ROUND('-64-'!H34/'-65-'!$B$34*100,1)</f>
        <v>0.3</v>
      </c>
      <c r="I34" s="609">
        <f>ROUND('-64-'!I34/'-65-'!$B$34*100,1)</f>
        <v>0.2</v>
      </c>
      <c r="J34" s="609">
        <f>ROUND('-64-'!J34/'-65-'!$B$34*100,1)</f>
        <v>0.3</v>
      </c>
      <c r="K34" s="609">
        <f>ROUND('-64-'!K34/'-65-'!$B$34*100,1)</f>
        <v>0.8</v>
      </c>
      <c r="L34" s="609">
        <f>ROUND('-64-'!L34/'-65-'!$B$34*100,1)</f>
        <v>0.3</v>
      </c>
      <c r="M34" s="609">
        <f>ROUND('-64-'!M34/'-65-'!$B$34*100,1)</f>
        <v>0.6</v>
      </c>
      <c r="N34" s="609">
        <f>ROUND('-64-'!N34/'-65-'!$B$34*100,1)</f>
        <v>0.8</v>
      </c>
      <c r="O34" s="609">
        <f>ROUND('-64-'!O34/'-65-'!$B$34*100,1)</f>
        <v>1.3</v>
      </c>
      <c r="P34" s="609">
        <f>ROUND('-64-'!P34/'-65-'!$B$34*100,1)</f>
        <v>0.6</v>
      </c>
      <c r="Q34" s="609">
        <f>ROUND('-64-'!Q34/'-65-'!$B$34*100,1)</f>
        <v>0.1</v>
      </c>
      <c r="R34" s="609">
        <f>ROUND('-64-'!R34/'-65-'!$B$34*100,1)</f>
        <v>0.6</v>
      </c>
      <c r="S34" s="609">
        <f>ROUND('-64-'!S34/'-65-'!$B$34*100,1)</f>
        <v>0.2</v>
      </c>
      <c r="T34" s="609">
        <f>ROUND('-64-'!T34/'-65-'!$B$34*100,1)</f>
        <v>1</v>
      </c>
      <c r="U34" s="609">
        <f>ROUND('-64-'!U34/'-65-'!$B$34*100,1)</f>
        <v>3</v>
      </c>
      <c r="V34" s="609">
        <f>ROUND('-64-'!V34/'-65-'!$B$34*100,1)</f>
        <v>3</v>
      </c>
      <c r="W34" s="609">
        <f>ROUND('-64-'!W34/'-65-'!$B$34*100,1)</f>
        <v>1.3</v>
      </c>
      <c r="X34" s="1111">
        <f>ROUND('-64-'!X34/'-65-'!$B$34*100,1)</f>
        <v>18</v>
      </c>
      <c r="Y34" s="609">
        <f>ROUND('-64-'!Y34/'-65-'!$B$34*100,1)</f>
        <v>1.8</v>
      </c>
      <c r="Z34" s="609">
        <f>ROUND('-64-'!Y34/'-65-'!$B$34*100,1)</f>
        <v>1.8</v>
      </c>
      <c r="AA34" s="964">
        <f>ROUND('-64-'!AA34/'-65-'!$B$34*100,1)</f>
        <v>19.6</v>
      </c>
      <c r="AB34" s="615">
        <f>ROUND('-64-'!AB34/'-65-'!$B$34*100,1)</f>
        <v>11.9</v>
      </c>
    </row>
    <row r="35" spans="1:28" s="11" customFormat="1" ht="14.25" customHeight="1" thickBot="1">
      <c r="A35" s="1883"/>
      <c r="B35" s="1885"/>
      <c r="C35" s="623">
        <f>ROUND('-64-'!C35/'-65-'!$B$34*100,1)</f>
        <v>0.5</v>
      </c>
      <c r="D35" s="610">
        <f>ROUND('-64-'!D35/'-65-'!$B$34*100,1)</f>
        <v>0.1</v>
      </c>
      <c r="E35" s="610">
        <f>ROUND('-64-'!E35/'-65-'!$B$34*100,1)</f>
        <v>0.2</v>
      </c>
      <c r="F35" s="610">
        <f>ROUND('-64-'!F35/'-65-'!$B$34*100,1)</f>
        <v>0.1</v>
      </c>
      <c r="G35" s="610">
        <f>ROUND('-64-'!G35/'-65-'!$B$34*100,1)</f>
        <v>0</v>
      </c>
      <c r="H35" s="610">
        <f>ROUND('-64-'!H35/'-65-'!$B$34*100,1)</f>
        <v>0.1</v>
      </c>
      <c r="I35" s="610">
        <f>ROUND('-64-'!I35/'-65-'!$B$34*100,1)</f>
        <v>0.1</v>
      </c>
      <c r="J35" s="610">
        <f>ROUND('-64-'!J35/'-65-'!$B$34*100,1)</f>
        <v>0.1</v>
      </c>
      <c r="K35" s="610">
        <f>ROUND('-64-'!K35/'-65-'!$B$34*100,1)</f>
        <v>0.1</v>
      </c>
      <c r="L35" s="610">
        <f>ROUND('-64-'!L35/'-65-'!$B$34*100,1)</f>
        <v>0.2</v>
      </c>
      <c r="M35" s="610">
        <f>ROUND('-64-'!M35/'-65-'!$B$34*100,1)</f>
        <v>0.1</v>
      </c>
      <c r="N35" s="610">
        <f>ROUND('-64-'!N35/'-65-'!$B$34*100,1)</f>
        <v>0.2</v>
      </c>
      <c r="O35" s="610">
        <f>ROUND('-64-'!O35/'-65-'!$B$34*100,1)</f>
        <v>0.2</v>
      </c>
      <c r="P35" s="610">
        <f>ROUND('-64-'!P35/'-65-'!$B$34*100,1)</f>
        <v>0.4</v>
      </c>
      <c r="Q35" s="610">
        <f>ROUND('-64-'!Q35/'-65-'!$B$34*100,1)</f>
        <v>0.1</v>
      </c>
      <c r="R35" s="610">
        <f>ROUND('-64-'!R35/'-65-'!$B$34*100,1)</f>
        <v>0.5</v>
      </c>
      <c r="S35" s="610">
        <f>ROUND('-64-'!S35/'-65-'!$B$34*100,1)</f>
        <v>0</v>
      </c>
      <c r="T35" s="610">
        <f>ROUND('-64-'!T35/'-65-'!$B$34*100,1)</f>
        <v>0.1</v>
      </c>
      <c r="U35" s="610">
        <f>ROUND('-64-'!U35/'-65-'!$B$34*100,1)</f>
        <v>0.1</v>
      </c>
      <c r="V35" s="610">
        <f>ROUND('-64-'!V35/'-65-'!$B$34*100,1)</f>
        <v>0.1</v>
      </c>
      <c r="W35" s="610">
        <f>ROUND('-64-'!W35/'-65-'!$B$34*100,1)</f>
        <v>0.6</v>
      </c>
      <c r="X35" s="1112">
        <f>ROUND('-64-'!X35/'-65-'!$B$34*100,1)</f>
        <v>3.7</v>
      </c>
      <c r="Y35" s="610">
        <f>ROUND('-64-'!Y35/'-65-'!$B$34*100,1)</f>
        <v>0</v>
      </c>
      <c r="Z35" s="610">
        <f>ROUND('-64-'!Y35/'-65-'!$B$34*100,1)</f>
        <v>0</v>
      </c>
      <c r="AA35" s="965">
        <f>ROUND('-64-'!AA35/'-65-'!$B$34*100,1)</f>
        <v>0</v>
      </c>
      <c r="AB35" s="616">
        <f>ROUND('-64-'!AB35/'-65-'!$B$34*100,1)</f>
        <v>0.1</v>
      </c>
    </row>
    <row r="36" spans="3:22" s="73" customFormat="1" ht="11.25">
      <c r="C36" s="1685" t="s">
        <v>244</v>
      </c>
      <c r="D36" s="1685"/>
      <c r="E36" s="1685"/>
      <c r="F36" s="1685"/>
      <c r="G36" s="1685"/>
      <c r="H36" s="1685"/>
      <c r="I36" s="1685"/>
      <c r="J36" s="1685"/>
      <c r="K36" s="1685"/>
      <c r="L36" s="1685"/>
      <c r="M36" s="1685"/>
      <c r="N36" s="1685"/>
      <c r="O36" s="1685"/>
      <c r="P36" s="1685"/>
      <c r="Q36" s="1685"/>
      <c r="R36" s="1685"/>
      <c r="S36" s="1685"/>
      <c r="T36" s="1685"/>
      <c r="U36" s="1685"/>
      <c r="V36" s="1685"/>
    </row>
    <row r="37" spans="3:22" s="73" customFormat="1" ht="11.25">
      <c r="C37" s="1686" t="s">
        <v>245</v>
      </c>
      <c r="D37" s="1686"/>
      <c r="E37" s="1686"/>
      <c r="F37" s="1686"/>
      <c r="G37" s="1686"/>
      <c r="H37" s="1686"/>
      <c r="I37" s="1686"/>
      <c r="J37" s="1686"/>
      <c r="K37" s="1686"/>
      <c r="L37" s="1686"/>
      <c r="M37" s="1686"/>
      <c r="N37" s="1686"/>
      <c r="O37" s="1686"/>
      <c r="P37" s="1686"/>
      <c r="Q37" s="1686"/>
      <c r="R37" s="1686"/>
      <c r="S37" s="1686"/>
      <c r="T37" s="1686"/>
      <c r="U37" s="1686"/>
      <c r="V37" s="1686"/>
    </row>
    <row r="38" s="9" customFormat="1" ht="13.5">
      <c r="H38" s="12"/>
    </row>
    <row r="39" s="9" customFormat="1" ht="13.5">
      <c r="H39" s="12"/>
    </row>
    <row r="40" s="9" customFormat="1" ht="13.5">
      <c r="H40" s="12"/>
    </row>
    <row r="41" s="9" customFormat="1" ht="13.5">
      <c r="H41" s="12"/>
    </row>
    <row r="42" s="9" customFormat="1" ht="13.5">
      <c r="H42" s="12"/>
    </row>
    <row r="43" s="9" customFormat="1" ht="13.5">
      <c r="H43" s="12"/>
    </row>
    <row r="44" s="9" customFormat="1" ht="13.5">
      <c r="H44" s="12"/>
    </row>
    <row r="45" s="9" customFormat="1" ht="13.5">
      <c r="H45" s="12"/>
    </row>
    <row r="46" s="9" customFormat="1" ht="13.5">
      <c r="H46" s="12"/>
    </row>
    <row r="47" s="9" customFormat="1" ht="13.5">
      <c r="H47" s="12"/>
    </row>
    <row r="48" s="9" customFormat="1" ht="13.5">
      <c r="H48" s="12"/>
    </row>
    <row r="49" s="9" customFormat="1" ht="13.5">
      <c r="H49" s="12"/>
    </row>
    <row r="50" s="9" customFormat="1" ht="13.5">
      <c r="H50" s="12"/>
    </row>
    <row r="51" s="9" customFormat="1" ht="13.5">
      <c r="H51" s="12"/>
    </row>
    <row r="52" s="9" customFormat="1" ht="13.5">
      <c r="H52" s="12"/>
    </row>
    <row r="53" s="9" customFormat="1" ht="13.5">
      <c r="H53" s="12"/>
    </row>
    <row r="54" s="9" customFormat="1" ht="13.5">
      <c r="H54" s="12"/>
    </row>
    <row r="55" s="9" customFormat="1" ht="13.5">
      <c r="H55" s="12"/>
    </row>
    <row r="56" s="9" customFormat="1" ht="13.5">
      <c r="H56" s="12"/>
    </row>
    <row r="57" s="9" customFormat="1" ht="13.5">
      <c r="H57" s="12"/>
    </row>
    <row r="58" s="9" customFormat="1" ht="13.5">
      <c r="H58" s="12"/>
    </row>
    <row r="59" s="9" customFormat="1" ht="13.5">
      <c r="H59" s="12"/>
    </row>
    <row r="60" s="9" customFormat="1" ht="13.5">
      <c r="H60" s="12"/>
    </row>
    <row r="61" s="9" customFormat="1" ht="13.5">
      <c r="H61" s="12"/>
    </row>
    <row r="62" s="9" customFormat="1" ht="13.5">
      <c r="H62" s="12"/>
    </row>
    <row r="63" s="9" customFormat="1" ht="13.5">
      <c r="H63" s="12"/>
    </row>
    <row r="64" s="9" customFormat="1" ht="13.5">
      <c r="H64" s="12"/>
    </row>
    <row r="65" s="9" customFormat="1" ht="13.5">
      <c r="H65" s="12"/>
    </row>
    <row r="66" s="9" customFormat="1" ht="13.5">
      <c r="H66" s="12"/>
    </row>
    <row r="67" s="9" customFormat="1" ht="13.5">
      <c r="H67" s="12"/>
    </row>
    <row r="68" s="9" customFormat="1" ht="13.5">
      <c r="H68" s="12"/>
    </row>
    <row r="69" s="9" customFormat="1" ht="13.5">
      <c r="H69" s="12"/>
    </row>
    <row r="70" s="9" customFormat="1" ht="13.5">
      <c r="H70" s="12"/>
    </row>
    <row r="71" s="9" customFormat="1" ht="13.5">
      <c r="H71" s="12"/>
    </row>
    <row r="72" s="9" customFormat="1" ht="13.5">
      <c r="H72" s="12"/>
    </row>
    <row r="73" s="9" customFormat="1" ht="13.5">
      <c r="H73" s="12"/>
    </row>
    <row r="74" s="9" customFormat="1" ht="13.5">
      <c r="H74" s="12"/>
    </row>
    <row r="75" s="9" customFormat="1" ht="13.5">
      <c r="H75" s="12"/>
    </row>
    <row r="76" s="9" customFormat="1" ht="13.5">
      <c r="H76" s="12"/>
    </row>
    <row r="77" s="9" customFormat="1" ht="13.5">
      <c r="H77" s="12"/>
    </row>
    <row r="78" s="9" customFormat="1" ht="13.5">
      <c r="H78" s="12"/>
    </row>
    <row r="79" s="9" customFormat="1" ht="13.5">
      <c r="H79" s="12"/>
    </row>
    <row r="80" s="9" customFormat="1" ht="13.5">
      <c r="H80" s="12"/>
    </row>
    <row r="81" s="9" customFormat="1" ht="13.5">
      <c r="H81" s="12"/>
    </row>
    <row r="82" s="9" customFormat="1" ht="13.5">
      <c r="H82" s="12"/>
    </row>
    <row r="83" s="9" customFormat="1" ht="13.5">
      <c r="H83" s="12"/>
    </row>
    <row r="84" s="9" customFormat="1" ht="13.5">
      <c r="H84" s="12"/>
    </row>
    <row r="85" s="9" customFormat="1" ht="13.5">
      <c r="H85" s="12"/>
    </row>
    <row r="86" s="9" customFormat="1" ht="13.5">
      <c r="H86" s="12"/>
    </row>
    <row r="87" s="9" customFormat="1" ht="13.5">
      <c r="H87" s="12"/>
    </row>
    <row r="88" s="9" customFormat="1" ht="13.5">
      <c r="H88" s="12"/>
    </row>
    <row r="89" s="9" customFormat="1" ht="13.5">
      <c r="H89" s="12"/>
    </row>
    <row r="90" s="9" customFormat="1" ht="13.5">
      <c r="H90" s="12"/>
    </row>
    <row r="91" s="9" customFormat="1" ht="13.5">
      <c r="H91" s="12"/>
    </row>
    <row r="92" s="9" customFormat="1" ht="13.5">
      <c r="H92" s="12"/>
    </row>
    <row r="93" s="9" customFormat="1" ht="13.5">
      <c r="H93" s="12"/>
    </row>
    <row r="94" s="9" customFormat="1" ht="13.5">
      <c r="H94" s="12"/>
    </row>
    <row r="95" s="9" customFormat="1" ht="13.5">
      <c r="H95" s="12"/>
    </row>
    <row r="96" s="9" customFormat="1" ht="13.5">
      <c r="H96" s="12"/>
    </row>
    <row r="97" s="9" customFormat="1" ht="13.5">
      <c r="H97" s="12"/>
    </row>
    <row r="98" s="9" customFormat="1" ht="13.5">
      <c r="H98" s="12"/>
    </row>
    <row r="99" s="9" customFormat="1" ht="13.5">
      <c r="H99" s="12"/>
    </row>
    <row r="100" s="9" customFormat="1" ht="13.5">
      <c r="H100" s="12"/>
    </row>
    <row r="101" s="9" customFormat="1" ht="13.5">
      <c r="H101" s="12"/>
    </row>
    <row r="102" s="9" customFormat="1" ht="13.5">
      <c r="H102" s="12"/>
    </row>
    <row r="103" s="9" customFormat="1" ht="13.5">
      <c r="H103" s="12"/>
    </row>
    <row r="104" s="9" customFormat="1" ht="13.5">
      <c r="H104" s="12"/>
    </row>
    <row r="105" s="9" customFormat="1" ht="13.5">
      <c r="H105" s="12"/>
    </row>
    <row r="106" s="9" customFormat="1" ht="13.5">
      <c r="H106" s="12"/>
    </row>
    <row r="107" s="9" customFormat="1" ht="13.5">
      <c r="H107" s="12"/>
    </row>
    <row r="108" s="9" customFormat="1" ht="13.5">
      <c r="H108" s="12"/>
    </row>
    <row r="109" s="9" customFormat="1" ht="13.5">
      <c r="H109" s="12"/>
    </row>
    <row r="110" s="9" customFormat="1" ht="13.5">
      <c r="H110" s="12"/>
    </row>
    <row r="111" s="9" customFormat="1" ht="13.5">
      <c r="H111" s="12"/>
    </row>
    <row r="112" s="9" customFormat="1" ht="13.5">
      <c r="H112" s="12"/>
    </row>
    <row r="113" s="9" customFormat="1" ht="13.5">
      <c r="H113" s="12"/>
    </row>
    <row r="114" s="9" customFormat="1" ht="13.5">
      <c r="H114" s="12"/>
    </row>
    <row r="115" s="9" customFormat="1" ht="13.5">
      <c r="H115" s="12"/>
    </row>
    <row r="116" s="9" customFormat="1" ht="13.5">
      <c r="H116" s="12"/>
    </row>
    <row r="117" s="9" customFormat="1" ht="13.5">
      <c r="H117" s="12"/>
    </row>
    <row r="118" s="9" customFormat="1" ht="13.5">
      <c r="H118" s="12"/>
    </row>
    <row r="119" s="9" customFormat="1" ht="13.5">
      <c r="H119" s="12"/>
    </row>
    <row r="120" s="9" customFormat="1" ht="13.5">
      <c r="H120" s="12"/>
    </row>
    <row r="121" s="9" customFormat="1" ht="13.5">
      <c r="H121" s="12"/>
    </row>
    <row r="122" s="9" customFormat="1" ht="13.5">
      <c r="H122" s="12"/>
    </row>
    <row r="123" s="9" customFormat="1" ht="13.5">
      <c r="H123" s="12"/>
    </row>
    <row r="124" s="9" customFormat="1" ht="13.5">
      <c r="H124" s="12"/>
    </row>
    <row r="125" s="9" customFormat="1" ht="13.5">
      <c r="H125" s="12"/>
    </row>
    <row r="126" s="9" customFormat="1" ht="13.5">
      <c r="H126" s="12"/>
    </row>
    <row r="127" s="9" customFormat="1" ht="13.5">
      <c r="H127" s="12"/>
    </row>
    <row r="128" s="9" customFormat="1" ht="13.5">
      <c r="H128" s="12"/>
    </row>
    <row r="129" s="9" customFormat="1" ht="13.5">
      <c r="H129" s="12"/>
    </row>
    <row r="130" s="9" customFormat="1" ht="13.5">
      <c r="H130" s="12"/>
    </row>
    <row r="131" s="9" customFormat="1" ht="13.5">
      <c r="H131" s="12"/>
    </row>
    <row r="132" s="9" customFormat="1" ht="13.5">
      <c r="H132" s="12"/>
    </row>
    <row r="133" s="9" customFormat="1" ht="13.5">
      <c r="H133" s="12"/>
    </row>
    <row r="134" s="9" customFormat="1" ht="13.5">
      <c r="H134" s="12"/>
    </row>
    <row r="135" s="9" customFormat="1" ht="13.5">
      <c r="H135" s="12"/>
    </row>
    <row r="136" s="9" customFormat="1" ht="13.5">
      <c r="H136" s="12"/>
    </row>
    <row r="137" s="9" customFormat="1" ht="13.5">
      <c r="H137" s="12"/>
    </row>
    <row r="138" s="9" customFormat="1" ht="13.5">
      <c r="H138" s="12"/>
    </row>
    <row r="139" s="9" customFormat="1" ht="13.5">
      <c r="H139" s="12"/>
    </row>
    <row r="140" s="9" customFormat="1" ht="13.5">
      <c r="H140" s="12"/>
    </row>
    <row r="141" s="9" customFormat="1" ht="13.5">
      <c r="H141" s="12"/>
    </row>
    <row r="142" s="9" customFormat="1" ht="13.5">
      <c r="H142" s="12"/>
    </row>
    <row r="143" s="9" customFormat="1" ht="13.5">
      <c r="H143" s="12"/>
    </row>
    <row r="144" s="9" customFormat="1" ht="13.5">
      <c r="H144" s="12"/>
    </row>
    <row r="145" s="9" customFormat="1" ht="13.5">
      <c r="H145" s="12"/>
    </row>
    <row r="146" s="9" customFormat="1" ht="13.5">
      <c r="H146" s="12"/>
    </row>
    <row r="147" s="9" customFormat="1" ht="13.5">
      <c r="H147" s="12"/>
    </row>
    <row r="148" s="9" customFormat="1" ht="13.5">
      <c r="H148" s="12"/>
    </row>
    <row r="149" s="9" customFormat="1" ht="13.5">
      <c r="H149" s="12"/>
    </row>
    <row r="150" s="9" customFormat="1" ht="13.5">
      <c r="H150" s="12"/>
    </row>
    <row r="151" s="9" customFormat="1" ht="13.5">
      <c r="H151" s="12"/>
    </row>
    <row r="152" s="9" customFormat="1" ht="13.5">
      <c r="H152" s="12"/>
    </row>
    <row r="153" s="9" customFormat="1" ht="13.5">
      <c r="H153" s="12"/>
    </row>
    <row r="154" s="9" customFormat="1" ht="13.5">
      <c r="H154" s="12"/>
    </row>
    <row r="155" s="9" customFormat="1" ht="13.5">
      <c r="H155" s="12"/>
    </row>
    <row r="156" s="9" customFormat="1" ht="13.5">
      <c r="H156" s="12"/>
    </row>
    <row r="157" s="9" customFormat="1" ht="13.5">
      <c r="H157" s="12"/>
    </row>
    <row r="158" s="9" customFormat="1" ht="13.5">
      <c r="H158" s="12"/>
    </row>
    <row r="159" s="9" customFormat="1" ht="13.5">
      <c r="H159" s="12"/>
    </row>
    <row r="160" s="9" customFormat="1" ht="13.5">
      <c r="H160" s="12"/>
    </row>
    <row r="161" s="9" customFormat="1" ht="13.5">
      <c r="H161" s="12"/>
    </row>
    <row r="162" s="9" customFormat="1" ht="13.5">
      <c r="H162" s="12"/>
    </row>
    <row r="163" s="9" customFormat="1" ht="13.5">
      <c r="H163" s="12"/>
    </row>
    <row r="164" s="9" customFormat="1" ht="13.5">
      <c r="H164" s="12"/>
    </row>
    <row r="165" s="9" customFormat="1" ht="13.5">
      <c r="H165" s="12"/>
    </row>
    <row r="166" s="9" customFormat="1" ht="13.5">
      <c r="H166" s="12"/>
    </row>
    <row r="167" s="9" customFormat="1" ht="13.5">
      <c r="H167" s="12"/>
    </row>
    <row r="168" s="9" customFormat="1" ht="13.5">
      <c r="H168" s="12"/>
    </row>
    <row r="169" s="9" customFormat="1" ht="13.5">
      <c r="H169" s="12"/>
    </row>
    <row r="170" s="9" customFormat="1" ht="13.5">
      <c r="H170" s="12"/>
    </row>
    <row r="171" s="9" customFormat="1" ht="13.5">
      <c r="H171" s="12"/>
    </row>
    <row r="172" s="9" customFormat="1" ht="13.5">
      <c r="H172" s="12"/>
    </row>
    <row r="173" s="9" customFormat="1" ht="13.5">
      <c r="H173" s="12"/>
    </row>
    <row r="174" s="9" customFormat="1" ht="13.5">
      <c r="H174" s="12"/>
    </row>
    <row r="175" s="9" customFormat="1" ht="13.5">
      <c r="H175" s="12"/>
    </row>
    <row r="176" s="9" customFormat="1" ht="13.5">
      <c r="H176" s="12"/>
    </row>
    <row r="177" s="9" customFormat="1" ht="13.5">
      <c r="H177" s="12"/>
    </row>
    <row r="178" s="9" customFormat="1" ht="13.5">
      <c r="H178" s="12"/>
    </row>
    <row r="179" s="9" customFormat="1" ht="13.5">
      <c r="H179" s="12"/>
    </row>
    <row r="180" s="9" customFormat="1" ht="13.5">
      <c r="H180" s="12"/>
    </row>
    <row r="181" s="9" customFormat="1" ht="13.5">
      <c r="H181" s="12"/>
    </row>
    <row r="182" s="9" customFormat="1" ht="13.5">
      <c r="H182" s="12"/>
    </row>
    <row r="183" s="9" customFormat="1" ht="13.5">
      <c r="H183" s="12"/>
    </row>
    <row r="184" s="9" customFormat="1" ht="13.5">
      <c r="H184" s="12"/>
    </row>
    <row r="185" s="9" customFormat="1" ht="13.5">
      <c r="H185" s="12"/>
    </row>
    <row r="186" s="9" customFormat="1" ht="13.5">
      <c r="H186" s="12"/>
    </row>
    <row r="187" s="9" customFormat="1" ht="13.5">
      <c r="H187" s="12"/>
    </row>
    <row r="188" s="9" customFormat="1" ht="13.5">
      <c r="H188" s="12"/>
    </row>
    <row r="189" s="9" customFormat="1" ht="13.5">
      <c r="H189" s="12"/>
    </row>
    <row r="190" s="9" customFormat="1" ht="13.5">
      <c r="H190" s="12"/>
    </row>
    <row r="191" s="9" customFormat="1" ht="13.5">
      <c r="H191" s="12"/>
    </row>
    <row r="192" s="9" customFormat="1" ht="13.5">
      <c r="H192" s="12"/>
    </row>
    <row r="193" s="9" customFormat="1" ht="13.5">
      <c r="H193" s="12"/>
    </row>
    <row r="194" s="9" customFormat="1" ht="13.5">
      <c r="H194" s="12"/>
    </row>
    <row r="195" s="9" customFormat="1" ht="13.5">
      <c r="H195" s="12"/>
    </row>
    <row r="196" s="9" customFormat="1" ht="13.5">
      <c r="H196" s="12"/>
    </row>
    <row r="197" s="9" customFormat="1" ht="13.5">
      <c r="H197" s="12"/>
    </row>
    <row r="198" s="9" customFormat="1" ht="13.5">
      <c r="H198" s="12"/>
    </row>
    <row r="199" s="9" customFormat="1" ht="13.5">
      <c r="H199" s="12"/>
    </row>
    <row r="200" s="9" customFormat="1" ht="13.5">
      <c r="H200" s="12"/>
    </row>
    <row r="201" s="9" customFormat="1" ht="13.5">
      <c r="H201" s="12"/>
    </row>
    <row r="202" s="9" customFormat="1" ht="13.5">
      <c r="H202" s="12"/>
    </row>
    <row r="203" s="9" customFormat="1" ht="13.5">
      <c r="H203" s="12"/>
    </row>
    <row r="204" s="9" customFormat="1" ht="13.5">
      <c r="H204" s="12"/>
    </row>
    <row r="205" s="9" customFormat="1" ht="13.5">
      <c r="H205" s="12"/>
    </row>
    <row r="206" s="9" customFormat="1" ht="13.5">
      <c r="H206" s="12"/>
    </row>
    <row r="207" s="9" customFormat="1" ht="13.5">
      <c r="H207" s="12"/>
    </row>
    <row r="208" s="9" customFormat="1" ht="13.5">
      <c r="H208" s="12"/>
    </row>
    <row r="209" s="9" customFormat="1" ht="13.5">
      <c r="H209" s="12"/>
    </row>
    <row r="210" s="9" customFormat="1" ht="13.5">
      <c r="H210" s="12"/>
    </row>
    <row r="211" s="9" customFormat="1" ht="13.5">
      <c r="H211" s="12"/>
    </row>
    <row r="212" s="9" customFormat="1" ht="13.5">
      <c r="H212" s="12"/>
    </row>
    <row r="213" s="9" customFormat="1" ht="13.5">
      <c r="H213" s="12"/>
    </row>
    <row r="214" s="9" customFormat="1" ht="13.5">
      <c r="H214" s="12"/>
    </row>
    <row r="215" s="9" customFormat="1" ht="13.5">
      <c r="H215" s="12"/>
    </row>
    <row r="216" s="9" customFormat="1" ht="13.5">
      <c r="H216" s="12"/>
    </row>
    <row r="217" s="9" customFormat="1" ht="13.5">
      <c r="H217" s="12"/>
    </row>
    <row r="218" s="9" customFormat="1" ht="13.5">
      <c r="H218" s="12"/>
    </row>
    <row r="219" s="9" customFormat="1" ht="13.5">
      <c r="H219" s="12"/>
    </row>
    <row r="220" s="9" customFormat="1" ht="13.5">
      <c r="H220" s="12"/>
    </row>
    <row r="221" s="9" customFormat="1" ht="13.5">
      <c r="H221" s="12"/>
    </row>
    <row r="222" s="9" customFormat="1" ht="13.5">
      <c r="H222" s="12"/>
    </row>
    <row r="223" s="9" customFormat="1" ht="13.5">
      <c r="H223" s="12"/>
    </row>
    <row r="224" s="9" customFormat="1" ht="13.5">
      <c r="H224" s="12"/>
    </row>
    <row r="225" s="9" customFormat="1" ht="13.5">
      <c r="H225" s="12"/>
    </row>
    <row r="226" s="9" customFormat="1" ht="13.5">
      <c r="H226" s="12"/>
    </row>
    <row r="227" s="9" customFormat="1" ht="13.5">
      <c r="H227" s="12"/>
    </row>
    <row r="228" s="9" customFormat="1" ht="13.5">
      <c r="H228" s="12"/>
    </row>
    <row r="229" s="9" customFormat="1" ht="13.5">
      <c r="H229" s="12"/>
    </row>
    <row r="230" s="9" customFormat="1" ht="13.5">
      <c r="H230" s="12"/>
    </row>
    <row r="231" s="9" customFormat="1" ht="13.5">
      <c r="H231" s="12"/>
    </row>
    <row r="232" s="9" customFormat="1" ht="13.5">
      <c r="H232" s="12"/>
    </row>
    <row r="233" s="9" customFormat="1" ht="13.5">
      <c r="H233" s="12"/>
    </row>
    <row r="234" s="9" customFormat="1" ht="13.5">
      <c r="H234" s="12"/>
    </row>
    <row r="235" s="9" customFormat="1" ht="13.5">
      <c r="H235" s="12"/>
    </row>
  </sheetData>
  <sheetProtection/>
  <protectedRanges>
    <protectedRange sqref="B8:B33" name="範囲2_1"/>
  </protectedRanges>
  <mergeCells count="61">
    <mergeCell ref="A2:B2"/>
    <mergeCell ref="W2:AB2"/>
    <mergeCell ref="A34:A35"/>
    <mergeCell ref="B34:B35"/>
    <mergeCell ref="A26:A27"/>
    <mergeCell ref="B26:B27"/>
    <mergeCell ref="A28:A29"/>
    <mergeCell ref="B28:B29"/>
    <mergeCell ref="A22:A23"/>
    <mergeCell ref="B22:B23"/>
    <mergeCell ref="C36:V36"/>
    <mergeCell ref="C37:V37"/>
    <mergeCell ref="A30:A31"/>
    <mergeCell ref="B30:B31"/>
    <mergeCell ref="A32:A33"/>
    <mergeCell ref="B32:B33"/>
    <mergeCell ref="A16:A17"/>
    <mergeCell ref="B16:B17"/>
    <mergeCell ref="A24:A25"/>
    <mergeCell ref="B24:B25"/>
    <mergeCell ref="A18:A19"/>
    <mergeCell ref="B18:B19"/>
    <mergeCell ref="A20:A21"/>
    <mergeCell ref="B20:B21"/>
    <mergeCell ref="D6:D7"/>
    <mergeCell ref="A10:A11"/>
    <mergeCell ref="B10:B11"/>
    <mergeCell ref="A12:A13"/>
    <mergeCell ref="B12:B13"/>
    <mergeCell ref="A14:A15"/>
    <mergeCell ref="B14:B15"/>
    <mergeCell ref="AB6:AB7"/>
    <mergeCell ref="I6:I7"/>
    <mergeCell ref="J6:J7"/>
    <mergeCell ref="K6:K7"/>
    <mergeCell ref="L6:L7"/>
    <mergeCell ref="A8:A9"/>
    <mergeCell ref="B8:B9"/>
    <mergeCell ref="Q6:Q7"/>
    <mergeCell ref="R6:R7"/>
    <mergeCell ref="S6:S7"/>
    <mergeCell ref="Z6:Z7"/>
    <mergeCell ref="E6:E7"/>
    <mergeCell ref="F6:F7"/>
    <mergeCell ref="G6:G7"/>
    <mergeCell ref="H6:H7"/>
    <mergeCell ref="X6:X7"/>
    <mergeCell ref="T6:V6"/>
    <mergeCell ref="M6:M7"/>
    <mergeCell ref="N6:N7"/>
    <mergeCell ref="P6:P7"/>
    <mergeCell ref="AA6:AA7"/>
    <mergeCell ref="W6:W7"/>
    <mergeCell ref="A3:A7"/>
    <mergeCell ref="B3:B7"/>
    <mergeCell ref="C3:AB4"/>
    <mergeCell ref="C5:X5"/>
    <mergeCell ref="C6:C7"/>
    <mergeCell ref="O6:O7"/>
    <mergeCell ref="Y5:AB5"/>
    <mergeCell ref="Y6:Y7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landscape" paperSize="9" r:id="rId3"/>
  <headerFooter alignWithMargins="0">
    <oddFooter>&amp;C&amp;"ＭＳ Ｐ明朝,標準"&amp;10&amp;A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5"/>
  </sheetPr>
  <dimension ref="A1:AA202"/>
  <sheetViews>
    <sheetView view="pageBreakPreview" zoomScaleNormal="75" zoomScaleSheetLayoutView="100" zoomScalePageLayoutView="0" workbookViewId="0" topLeftCell="A1">
      <pane xSplit="2" ySplit="5" topLeftCell="C4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39" sqref="L39"/>
    </sheetView>
  </sheetViews>
  <sheetFormatPr defaultColWidth="9.00390625" defaultRowHeight="13.5"/>
  <cols>
    <col min="1" max="1" width="2.625" style="49" bestFit="1" customWidth="1"/>
    <col min="2" max="2" width="9.625" style="38" bestFit="1" customWidth="1"/>
    <col min="3" max="4" width="6.25390625" style="96" bestFit="1" customWidth="1"/>
    <col min="5" max="5" width="5.50390625" style="1" bestFit="1" customWidth="1"/>
    <col min="6" max="6" width="5.75390625" style="1" bestFit="1" customWidth="1"/>
    <col min="7" max="7" width="4.625" style="1" bestFit="1" customWidth="1"/>
    <col min="8" max="8" width="5.75390625" style="1" bestFit="1" customWidth="1"/>
    <col min="9" max="11" width="4.625" style="1" bestFit="1" customWidth="1"/>
    <col min="12" max="12" width="6.25390625" style="1" bestFit="1" customWidth="1"/>
    <col min="13" max="13" width="4.625" style="1" bestFit="1" customWidth="1"/>
    <col min="14" max="14" width="3.625" style="1" bestFit="1" customWidth="1"/>
    <col min="15" max="15" width="6.25390625" style="1" bestFit="1" customWidth="1"/>
    <col min="16" max="16" width="5.125" style="1" bestFit="1" customWidth="1"/>
    <col min="17" max="17" width="4.375" style="1" customWidth="1"/>
    <col min="18" max="16384" width="9.00390625" style="1" customWidth="1"/>
  </cols>
  <sheetData>
    <row r="1" spans="1:8" ht="21" customHeight="1">
      <c r="A1" s="1572" t="s">
        <v>284</v>
      </c>
      <c r="B1" s="1572"/>
      <c r="C1" s="1572"/>
      <c r="D1" s="1572"/>
      <c r="E1" s="1572"/>
      <c r="F1" s="1572"/>
      <c r="G1" s="43"/>
      <c r="H1" s="43"/>
    </row>
    <row r="2" spans="1:17" s="49" customFormat="1" ht="12.75" thickBot="1">
      <c r="A2" s="540"/>
      <c r="B2" s="540"/>
      <c r="C2" s="541"/>
      <c r="D2" s="541"/>
      <c r="E2" s="540"/>
      <c r="F2" s="540"/>
      <c r="G2" s="540"/>
      <c r="M2" s="1889" t="s">
        <v>395</v>
      </c>
      <c r="N2" s="1889"/>
      <c r="O2" s="1889"/>
      <c r="P2" s="1889"/>
      <c r="Q2" s="1889"/>
    </row>
    <row r="3" spans="1:17" s="499" customFormat="1" ht="11.25" customHeight="1">
      <c r="A3" s="1766" t="s">
        <v>291</v>
      </c>
      <c r="B3" s="1768" t="s">
        <v>73</v>
      </c>
      <c r="C3" s="1745" t="s">
        <v>25</v>
      </c>
      <c r="D3" s="1756" t="s">
        <v>74</v>
      </c>
      <c r="E3" s="1757"/>
      <c r="F3" s="1750" t="s">
        <v>75</v>
      </c>
      <c r="G3" s="1750"/>
      <c r="H3" s="1750"/>
      <c r="I3" s="1751"/>
      <c r="J3" s="1748" t="s">
        <v>76</v>
      </c>
      <c r="K3" s="1748"/>
      <c r="L3" s="1748"/>
      <c r="M3" s="1748"/>
      <c r="N3" s="1748"/>
      <c r="O3" s="1749"/>
      <c r="P3" s="1743" t="s">
        <v>248</v>
      </c>
      <c r="Q3" s="1744"/>
    </row>
    <row r="4" spans="1:17" s="38" customFormat="1" ht="11.25" customHeight="1">
      <c r="A4" s="1767"/>
      <c r="B4" s="1769"/>
      <c r="C4" s="1746"/>
      <c r="D4" s="1758" t="s">
        <v>77</v>
      </c>
      <c r="E4" s="1731" t="s">
        <v>78</v>
      </c>
      <c r="F4" s="1754" t="s">
        <v>79</v>
      </c>
      <c r="G4" s="1754"/>
      <c r="H4" s="1733" t="s">
        <v>80</v>
      </c>
      <c r="I4" s="1734"/>
      <c r="J4" s="1752" t="s">
        <v>81</v>
      </c>
      <c r="K4" s="1760" t="s">
        <v>220</v>
      </c>
      <c r="L4" s="1760" t="s">
        <v>82</v>
      </c>
      <c r="M4" s="1760" t="s">
        <v>83</v>
      </c>
      <c r="N4" s="1760" t="s">
        <v>84</v>
      </c>
      <c r="O4" s="1731" t="s">
        <v>85</v>
      </c>
      <c r="P4" s="1762" t="s">
        <v>82</v>
      </c>
      <c r="Q4" s="1764" t="s">
        <v>247</v>
      </c>
    </row>
    <row r="5" spans="1:17" s="38" customFormat="1" ht="33.75" customHeight="1" thickBot="1">
      <c r="A5" s="1767"/>
      <c r="B5" s="1769"/>
      <c r="C5" s="1747"/>
      <c r="D5" s="1759"/>
      <c r="E5" s="1755"/>
      <c r="F5" s="429" t="s">
        <v>86</v>
      </c>
      <c r="G5" s="497" t="s">
        <v>87</v>
      </c>
      <c r="H5" s="430" t="s">
        <v>88</v>
      </c>
      <c r="I5" s="498" t="s">
        <v>87</v>
      </c>
      <c r="J5" s="1753"/>
      <c r="K5" s="1761"/>
      <c r="L5" s="1761"/>
      <c r="M5" s="1761"/>
      <c r="N5" s="1761"/>
      <c r="O5" s="1732"/>
      <c r="P5" s="1763"/>
      <c r="Q5" s="1765"/>
    </row>
    <row r="6" spans="1:17" s="41" customFormat="1" ht="10.5">
      <c r="A6" s="488"/>
      <c r="B6" s="489"/>
      <c r="C6" s="490" t="s">
        <v>47</v>
      </c>
      <c r="D6" s="491" t="s">
        <v>47</v>
      </c>
      <c r="E6" s="492" t="s">
        <v>48</v>
      </c>
      <c r="F6" s="493" t="s">
        <v>47</v>
      </c>
      <c r="G6" s="494" t="s">
        <v>306</v>
      </c>
      <c r="H6" s="494" t="s">
        <v>47</v>
      </c>
      <c r="I6" s="492" t="s">
        <v>306</v>
      </c>
      <c r="J6" s="493" t="s">
        <v>47</v>
      </c>
      <c r="K6" s="494" t="s">
        <v>47</v>
      </c>
      <c r="L6" s="494" t="s">
        <v>47</v>
      </c>
      <c r="M6" s="494" t="s">
        <v>47</v>
      </c>
      <c r="N6" s="494" t="s">
        <v>47</v>
      </c>
      <c r="O6" s="492" t="s">
        <v>47</v>
      </c>
      <c r="P6" s="493" t="s">
        <v>306</v>
      </c>
      <c r="Q6" s="495" t="s">
        <v>306</v>
      </c>
    </row>
    <row r="7" spans="1:17" s="54" customFormat="1" ht="12.75" customHeight="1">
      <c r="A7" s="1739" t="s">
        <v>159</v>
      </c>
      <c r="B7" s="195" t="s">
        <v>49</v>
      </c>
      <c r="C7" s="199">
        <v>359</v>
      </c>
      <c r="D7" s="217">
        <v>352</v>
      </c>
      <c r="E7" s="457">
        <f>D7/C7*100</f>
        <v>98.05013927576601</v>
      </c>
      <c r="F7" s="432">
        <v>16</v>
      </c>
      <c r="G7" s="462">
        <f>F7/D7*100</f>
        <v>4.545454545454546</v>
      </c>
      <c r="H7" s="432">
        <v>18</v>
      </c>
      <c r="I7" s="468">
        <f>H7/D7*100</f>
        <v>5.113636363636364</v>
      </c>
      <c r="J7" s="432">
        <v>63</v>
      </c>
      <c r="K7" s="432">
        <v>13</v>
      </c>
      <c r="L7" s="432">
        <v>106</v>
      </c>
      <c r="M7" s="432">
        <v>13</v>
      </c>
      <c r="N7" s="432">
        <v>7</v>
      </c>
      <c r="O7" s="433">
        <v>202</v>
      </c>
      <c r="P7" s="473">
        <f>L7/D7*100</f>
        <v>30.113636363636363</v>
      </c>
      <c r="Q7" s="481">
        <f>(M7+N7)/D7*100</f>
        <v>5.681818181818182</v>
      </c>
    </row>
    <row r="8" spans="1:17" s="54" customFormat="1" ht="12.75" customHeight="1" thickBot="1">
      <c r="A8" s="1740"/>
      <c r="B8" s="232" t="s">
        <v>50</v>
      </c>
      <c r="C8" s="505">
        <f>SUM(C7)</f>
        <v>359</v>
      </c>
      <c r="D8" s="227">
        <f aca="true" t="shared" si="0" ref="D8:O8">SUM(D7)</f>
        <v>352</v>
      </c>
      <c r="E8" s="458">
        <f aca="true" t="shared" si="1" ref="E8:E62">D8/C8*100</f>
        <v>98.05013927576601</v>
      </c>
      <c r="F8" s="442">
        <f t="shared" si="0"/>
        <v>16</v>
      </c>
      <c r="G8" s="463">
        <f aca="true" t="shared" si="2" ref="G8:G62">F8/D8*100</f>
        <v>4.545454545454546</v>
      </c>
      <c r="H8" s="444">
        <f t="shared" si="0"/>
        <v>18</v>
      </c>
      <c r="I8" s="469">
        <f aca="true" t="shared" si="3" ref="I8:I62">H8/D8*100</f>
        <v>5.113636363636364</v>
      </c>
      <c r="J8" s="442">
        <f t="shared" si="0"/>
        <v>63</v>
      </c>
      <c r="K8" s="444">
        <f t="shared" si="0"/>
        <v>13</v>
      </c>
      <c r="L8" s="444">
        <f t="shared" si="0"/>
        <v>106</v>
      </c>
      <c r="M8" s="444">
        <f t="shared" si="0"/>
        <v>13</v>
      </c>
      <c r="N8" s="444">
        <f t="shared" si="0"/>
        <v>7</v>
      </c>
      <c r="O8" s="445">
        <f t="shared" si="0"/>
        <v>202</v>
      </c>
      <c r="P8" s="474">
        <f aca="true" t="shared" si="4" ref="P8:P62">L8/D8*100</f>
        <v>30.113636363636363</v>
      </c>
      <c r="Q8" s="482">
        <f aca="true" t="shared" si="5" ref="Q8:Q62">(M8+N8)/D8*100</f>
        <v>5.681818181818182</v>
      </c>
    </row>
    <row r="9" spans="1:17" s="54" customFormat="1" ht="12.75" customHeight="1">
      <c r="A9" s="1741" t="s">
        <v>89</v>
      </c>
      <c r="B9" s="228" t="s">
        <v>51</v>
      </c>
      <c r="C9" s="229">
        <v>143</v>
      </c>
      <c r="D9" s="226">
        <v>139</v>
      </c>
      <c r="E9" s="459">
        <f t="shared" si="1"/>
        <v>97.2027972027972</v>
      </c>
      <c r="F9" s="435">
        <v>8</v>
      </c>
      <c r="G9" s="464">
        <f t="shared" si="2"/>
        <v>5.755395683453238</v>
      </c>
      <c r="H9" s="235">
        <v>13</v>
      </c>
      <c r="I9" s="470">
        <f t="shared" si="3"/>
        <v>9.352517985611511</v>
      </c>
      <c r="J9" s="234">
        <v>0</v>
      </c>
      <c r="K9" s="235">
        <v>5</v>
      </c>
      <c r="L9" s="230">
        <v>12</v>
      </c>
      <c r="M9" s="231">
        <v>1</v>
      </c>
      <c r="N9" s="230">
        <v>0</v>
      </c>
      <c r="O9" s="436">
        <v>18</v>
      </c>
      <c r="P9" s="473">
        <f t="shared" si="4"/>
        <v>8.633093525179856</v>
      </c>
      <c r="Q9" s="481">
        <f t="shared" si="5"/>
        <v>0.7194244604316548</v>
      </c>
    </row>
    <row r="10" spans="1:17" s="54" customFormat="1" ht="12.75" customHeight="1">
      <c r="A10" s="1737"/>
      <c r="B10" s="196" t="s">
        <v>90</v>
      </c>
      <c r="C10" s="502">
        <v>252</v>
      </c>
      <c r="D10" s="503">
        <v>246</v>
      </c>
      <c r="E10" s="457">
        <f>D10/C10*100</f>
        <v>97.61904761904762</v>
      </c>
      <c r="F10" s="437">
        <v>9</v>
      </c>
      <c r="G10" s="465">
        <f t="shared" si="2"/>
        <v>3.6585365853658534</v>
      </c>
      <c r="H10" s="438">
        <v>24</v>
      </c>
      <c r="I10" s="468">
        <f t="shared" si="3"/>
        <v>9.75609756097561</v>
      </c>
      <c r="J10" s="437">
        <v>0</v>
      </c>
      <c r="K10" s="438">
        <v>11</v>
      </c>
      <c r="L10" s="438">
        <v>48</v>
      </c>
      <c r="M10" s="438">
        <v>3</v>
      </c>
      <c r="N10" s="438">
        <v>3</v>
      </c>
      <c r="O10" s="433">
        <v>65</v>
      </c>
      <c r="P10" s="473">
        <f t="shared" si="4"/>
        <v>19.51219512195122</v>
      </c>
      <c r="Q10" s="481">
        <f t="shared" si="5"/>
        <v>2.4390243902439024</v>
      </c>
    </row>
    <row r="11" spans="1:17" s="54" customFormat="1" ht="12.75" customHeight="1">
      <c r="A11" s="1737"/>
      <c r="B11" s="197" t="s">
        <v>194</v>
      </c>
      <c r="C11" s="199">
        <v>230</v>
      </c>
      <c r="D11" s="217">
        <v>219</v>
      </c>
      <c r="E11" s="457">
        <f>D11/C11*100</f>
        <v>95.21739130434783</v>
      </c>
      <c r="F11" s="432">
        <v>6</v>
      </c>
      <c r="G11" s="465">
        <f t="shared" si="2"/>
        <v>2.73972602739726</v>
      </c>
      <c r="H11" s="47">
        <v>11</v>
      </c>
      <c r="I11" s="468">
        <f t="shared" si="3"/>
        <v>5.0228310502283104</v>
      </c>
      <c r="J11" s="432">
        <v>0</v>
      </c>
      <c r="K11" s="47">
        <v>4</v>
      </c>
      <c r="L11" s="47">
        <v>97</v>
      </c>
      <c r="M11" s="47">
        <v>3</v>
      </c>
      <c r="N11" s="47">
        <v>0</v>
      </c>
      <c r="O11" s="433">
        <v>104</v>
      </c>
      <c r="P11" s="473">
        <f t="shared" si="4"/>
        <v>44.29223744292237</v>
      </c>
      <c r="Q11" s="481">
        <f t="shared" si="5"/>
        <v>1.36986301369863</v>
      </c>
    </row>
    <row r="12" spans="1:17" s="54" customFormat="1" ht="12.75" customHeight="1" thickBot="1">
      <c r="A12" s="1738"/>
      <c r="B12" s="232" t="s">
        <v>50</v>
      </c>
      <c r="C12" s="505">
        <f>SUM(C9:C11)</f>
        <v>625</v>
      </c>
      <c r="D12" s="227">
        <f>SUM(D9:D11)</f>
        <v>604</v>
      </c>
      <c r="E12" s="458">
        <f t="shared" si="1"/>
        <v>96.64</v>
      </c>
      <c r="F12" s="447">
        <f>SUM(F9:F11)</f>
        <v>23</v>
      </c>
      <c r="G12" s="463">
        <f t="shared" si="2"/>
        <v>3.80794701986755</v>
      </c>
      <c r="H12" s="449">
        <f>SUM(H9:H11)</f>
        <v>48</v>
      </c>
      <c r="I12" s="469">
        <f t="shared" si="3"/>
        <v>7.9470198675496695</v>
      </c>
      <c r="J12" s="447">
        <f aca="true" t="shared" si="6" ref="J12:O12">SUM(J9:J11)</f>
        <v>0</v>
      </c>
      <c r="K12" s="449">
        <f t="shared" si="6"/>
        <v>20</v>
      </c>
      <c r="L12" s="449">
        <f t="shared" si="6"/>
        <v>157</v>
      </c>
      <c r="M12" s="449">
        <f t="shared" si="6"/>
        <v>7</v>
      </c>
      <c r="N12" s="449">
        <f t="shared" si="6"/>
        <v>3</v>
      </c>
      <c r="O12" s="1314">
        <f t="shared" si="6"/>
        <v>187</v>
      </c>
      <c r="P12" s="474">
        <f t="shared" si="4"/>
        <v>25.99337748344371</v>
      </c>
      <c r="Q12" s="482">
        <f t="shared" si="5"/>
        <v>1.6556291390728477</v>
      </c>
    </row>
    <row r="13" spans="1:17" s="54" customFormat="1" ht="12.75" customHeight="1">
      <c r="A13" s="1737" t="s">
        <v>91</v>
      </c>
      <c r="B13" s="195" t="s">
        <v>92</v>
      </c>
      <c r="C13" s="199">
        <v>417</v>
      </c>
      <c r="D13" s="217">
        <v>388</v>
      </c>
      <c r="E13" s="457">
        <f t="shared" si="1"/>
        <v>93.04556354916068</v>
      </c>
      <c r="F13" s="432">
        <v>12</v>
      </c>
      <c r="G13" s="465">
        <f t="shared" si="2"/>
        <v>3.0927835051546393</v>
      </c>
      <c r="H13" s="47">
        <v>17</v>
      </c>
      <c r="I13" s="468">
        <f t="shared" si="3"/>
        <v>4.381443298969072</v>
      </c>
      <c r="J13" s="432">
        <v>24</v>
      </c>
      <c r="K13" s="47">
        <v>10</v>
      </c>
      <c r="L13" s="47">
        <v>264</v>
      </c>
      <c r="M13" s="47">
        <v>10</v>
      </c>
      <c r="N13" s="47">
        <v>4</v>
      </c>
      <c r="O13" s="433">
        <v>312</v>
      </c>
      <c r="P13" s="473">
        <f t="shared" si="4"/>
        <v>68.04123711340206</v>
      </c>
      <c r="Q13" s="481">
        <f t="shared" si="5"/>
        <v>3.608247422680412</v>
      </c>
    </row>
    <row r="14" spans="1:17" s="54" customFormat="1" ht="12.75" customHeight="1">
      <c r="A14" s="1737"/>
      <c r="B14" s="539" t="s">
        <v>332</v>
      </c>
      <c r="C14" s="504">
        <v>236</v>
      </c>
      <c r="D14" s="218">
        <v>232</v>
      </c>
      <c r="E14" s="457">
        <f t="shared" si="1"/>
        <v>98.30508474576271</v>
      </c>
      <c r="F14" s="439">
        <v>10</v>
      </c>
      <c r="G14" s="465">
        <f t="shared" si="2"/>
        <v>4.310344827586207</v>
      </c>
      <c r="H14" s="440">
        <v>19</v>
      </c>
      <c r="I14" s="468">
        <f t="shared" si="3"/>
        <v>8.189655172413794</v>
      </c>
      <c r="J14" s="439">
        <v>1</v>
      </c>
      <c r="K14" s="440">
        <v>6</v>
      </c>
      <c r="L14" s="440">
        <v>121</v>
      </c>
      <c r="M14" s="440">
        <v>5</v>
      </c>
      <c r="N14" s="440">
        <v>0</v>
      </c>
      <c r="O14" s="433">
        <v>133</v>
      </c>
      <c r="P14" s="473">
        <f t="shared" si="4"/>
        <v>52.1551724137931</v>
      </c>
      <c r="Q14" s="481">
        <f t="shared" si="5"/>
        <v>2.1551724137931036</v>
      </c>
    </row>
    <row r="15" spans="1:17" s="54" customFormat="1" ht="12.75" customHeight="1">
      <c r="A15" s="1737"/>
      <c r="B15" s="196" t="s">
        <v>101</v>
      </c>
      <c r="C15" s="504">
        <v>0</v>
      </c>
      <c r="D15" s="218">
        <v>0</v>
      </c>
      <c r="E15" s="457">
        <v>0</v>
      </c>
      <c r="F15" s="439">
        <v>0</v>
      </c>
      <c r="G15" s="465">
        <v>0</v>
      </c>
      <c r="H15" s="440">
        <v>0</v>
      </c>
      <c r="I15" s="468">
        <v>0</v>
      </c>
      <c r="J15" s="439">
        <v>0</v>
      </c>
      <c r="K15" s="440">
        <v>0</v>
      </c>
      <c r="L15" s="440">
        <v>0</v>
      </c>
      <c r="M15" s="440">
        <v>0</v>
      </c>
      <c r="N15" s="440">
        <v>0</v>
      </c>
      <c r="O15" s="433">
        <v>0</v>
      </c>
      <c r="P15" s="473">
        <v>0</v>
      </c>
      <c r="Q15" s="481">
        <v>0</v>
      </c>
    </row>
    <row r="16" spans="1:17" s="54" customFormat="1" ht="12.75" customHeight="1">
      <c r="A16" s="1737"/>
      <c r="B16" s="196" t="s">
        <v>188</v>
      </c>
      <c r="C16" s="504">
        <v>6</v>
      </c>
      <c r="D16" s="218">
        <v>6</v>
      </c>
      <c r="E16" s="457">
        <f>IF(ISERROR(D16/C16*100)=TRUE,"",D16/C16*100)</f>
        <v>100</v>
      </c>
      <c r="F16" s="439">
        <v>0</v>
      </c>
      <c r="G16" s="465">
        <f>IF(ISERROR(F16/D16*100)=TRUE,"",F16/D16*100)</f>
        <v>0</v>
      </c>
      <c r="H16" s="440">
        <v>0</v>
      </c>
      <c r="I16" s="468">
        <f>IF(ISERROR(H16/D16*100)=TRUE,"",H16/D16*100)</f>
        <v>0</v>
      </c>
      <c r="J16" s="439">
        <v>2</v>
      </c>
      <c r="K16" s="440">
        <v>0</v>
      </c>
      <c r="L16" s="440">
        <v>0</v>
      </c>
      <c r="M16" s="440">
        <v>0</v>
      </c>
      <c r="N16" s="440">
        <v>0</v>
      </c>
      <c r="O16" s="433">
        <v>2</v>
      </c>
      <c r="P16" s="473">
        <f>IF(ISERROR(L16/D16*100)=TRUE,"",L16/D16*100)</f>
        <v>0</v>
      </c>
      <c r="Q16" s="481">
        <f>IF(ISERROR((M16+N16)/D16*100)=TRUE,"",(M16+N16)/D16*100)</f>
        <v>0</v>
      </c>
    </row>
    <row r="17" spans="1:17" s="54" customFormat="1" ht="12.75" customHeight="1" thickBot="1">
      <c r="A17" s="1738"/>
      <c r="B17" s="232" t="s">
        <v>50</v>
      </c>
      <c r="C17" s="505">
        <f>SUM(C13:C16)</f>
        <v>659</v>
      </c>
      <c r="D17" s="227">
        <f>SUM(D13:D16)</f>
        <v>626</v>
      </c>
      <c r="E17" s="458">
        <f t="shared" si="1"/>
        <v>94.99241274658573</v>
      </c>
      <c r="F17" s="447">
        <f>SUM(F13:F16)</f>
        <v>22</v>
      </c>
      <c r="G17" s="463">
        <f t="shared" si="2"/>
        <v>3.5143769968051117</v>
      </c>
      <c r="H17" s="449">
        <f>SUM(H13:H16)</f>
        <v>36</v>
      </c>
      <c r="I17" s="469">
        <f t="shared" si="3"/>
        <v>5.7507987220447285</v>
      </c>
      <c r="J17" s="447">
        <f aca="true" t="shared" si="7" ref="J17:O17">SUM(J13:J16)</f>
        <v>27</v>
      </c>
      <c r="K17" s="449">
        <f t="shared" si="7"/>
        <v>16</v>
      </c>
      <c r="L17" s="449">
        <f t="shared" si="7"/>
        <v>385</v>
      </c>
      <c r="M17" s="449">
        <f t="shared" si="7"/>
        <v>15</v>
      </c>
      <c r="N17" s="449">
        <f t="shared" si="7"/>
        <v>4</v>
      </c>
      <c r="O17" s="1314">
        <f t="shared" si="7"/>
        <v>447</v>
      </c>
      <c r="P17" s="475">
        <f t="shared" si="4"/>
        <v>61.50159744408946</v>
      </c>
      <c r="Q17" s="482">
        <f t="shared" si="5"/>
        <v>3.035143769968051</v>
      </c>
    </row>
    <row r="18" spans="1:17" s="54" customFormat="1" ht="12.75" customHeight="1">
      <c r="A18" s="1739" t="s">
        <v>94</v>
      </c>
      <c r="B18" s="195" t="s">
        <v>95</v>
      </c>
      <c r="C18" s="199">
        <v>941</v>
      </c>
      <c r="D18" s="217">
        <v>897</v>
      </c>
      <c r="E18" s="536">
        <f>D18/C18*100</f>
        <v>95.3241232731137</v>
      </c>
      <c r="F18" s="198">
        <v>44</v>
      </c>
      <c r="G18" s="537">
        <f t="shared" si="2"/>
        <v>4.9052396878483835</v>
      </c>
      <c r="H18" s="45">
        <v>17</v>
      </c>
      <c r="I18" s="538">
        <f t="shared" si="3"/>
        <v>1.89520624303233</v>
      </c>
      <c r="J18" s="217">
        <v>0</v>
      </c>
      <c r="K18" s="44">
        <v>13</v>
      </c>
      <c r="L18" s="44">
        <v>81</v>
      </c>
      <c r="M18" s="44">
        <v>55</v>
      </c>
      <c r="N18" s="44">
        <v>3</v>
      </c>
      <c r="O18" s="199">
        <v>152</v>
      </c>
      <c r="P18" s="544">
        <f t="shared" si="4"/>
        <v>9.03010033444816</v>
      </c>
      <c r="Q18" s="545">
        <f t="shared" si="5"/>
        <v>6.465997770345597</v>
      </c>
    </row>
    <row r="19" spans="1:17" s="54" customFormat="1" ht="12.75" customHeight="1">
      <c r="A19" s="1739"/>
      <c r="B19" s="196" t="s">
        <v>96</v>
      </c>
      <c r="C19" s="504">
        <v>179</v>
      </c>
      <c r="D19" s="217">
        <v>174</v>
      </c>
      <c r="E19" s="536">
        <f>D19/C19*100</f>
        <v>97.20670391061452</v>
      </c>
      <c r="F19" s="198">
        <v>4</v>
      </c>
      <c r="G19" s="537">
        <f t="shared" si="2"/>
        <v>2.2988505747126435</v>
      </c>
      <c r="H19" s="45">
        <v>31</v>
      </c>
      <c r="I19" s="538">
        <f t="shared" si="3"/>
        <v>17.81609195402299</v>
      </c>
      <c r="J19" s="217">
        <v>2</v>
      </c>
      <c r="K19" s="44">
        <v>4</v>
      </c>
      <c r="L19" s="44">
        <v>121</v>
      </c>
      <c r="M19" s="44">
        <v>3</v>
      </c>
      <c r="N19" s="44">
        <v>0</v>
      </c>
      <c r="O19" s="199">
        <v>130</v>
      </c>
      <c r="P19" s="546">
        <f t="shared" si="4"/>
        <v>69.54022988505747</v>
      </c>
      <c r="Q19" s="543">
        <f t="shared" si="5"/>
        <v>1.7241379310344827</v>
      </c>
    </row>
    <row r="20" spans="1:17" s="54" customFormat="1" ht="12.75" customHeight="1" thickBot="1">
      <c r="A20" s="1740"/>
      <c r="B20" s="232" t="s">
        <v>50</v>
      </c>
      <c r="C20" s="505">
        <f>SUM(C18:C19)</f>
        <v>1120</v>
      </c>
      <c r="D20" s="227">
        <f>SUM(D18:D19)</f>
        <v>1071</v>
      </c>
      <c r="E20" s="458">
        <f t="shared" si="1"/>
        <v>95.625</v>
      </c>
      <c r="F20" s="447">
        <f>SUM(F18:F19)</f>
        <v>48</v>
      </c>
      <c r="G20" s="463">
        <f t="shared" si="2"/>
        <v>4.481792717086835</v>
      </c>
      <c r="H20" s="449">
        <f>SUM(H18:H19)</f>
        <v>48</v>
      </c>
      <c r="I20" s="469">
        <f t="shared" si="3"/>
        <v>4.481792717086835</v>
      </c>
      <c r="J20" s="447">
        <f aca="true" t="shared" si="8" ref="J20:O20">SUM(J18:J19)</f>
        <v>2</v>
      </c>
      <c r="K20" s="449">
        <f t="shared" si="8"/>
        <v>17</v>
      </c>
      <c r="L20" s="449">
        <f t="shared" si="8"/>
        <v>202</v>
      </c>
      <c r="M20" s="449">
        <f t="shared" si="8"/>
        <v>58</v>
      </c>
      <c r="N20" s="449">
        <f t="shared" si="8"/>
        <v>3</v>
      </c>
      <c r="O20" s="448">
        <f t="shared" si="8"/>
        <v>282</v>
      </c>
      <c r="P20" s="478">
        <f t="shared" si="4"/>
        <v>18.860877684407097</v>
      </c>
      <c r="Q20" s="482">
        <f t="shared" si="5"/>
        <v>5.695611577964519</v>
      </c>
    </row>
    <row r="21" spans="1:17" s="54" customFormat="1" ht="12.75" customHeight="1">
      <c r="A21" s="1739" t="s">
        <v>97</v>
      </c>
      <c r="B21" s="195" t="s">
        <v>52</v>
      </c>
      <c r="C21" s="199">
        <v>155</v>
      </c>
      <c r="D21" s="217">
        <v>143</v>
      </c>
      <c r="E21" s="457">
        <f t="shared" si="1"/>
        <v>92.25806451612904</v>
      </c>
      <c r="F21" s="441">
        <v>3</v>
      </c>
      <c r="G21" s="465">
        <f t="shared" si="2"/>
        <v>2.097902097902098</v>
      </c>
      <c r="H21" s="48">
        <v>10</v>
      </c>
      <c r="I21" s="468">
        <f t="shared" si="3"/>
        <v>6.993006993006993</v>
      </c>
      <c r="J21" s="200">
        <v>2</v>
      </c>
      <c r="K21" s="48">
        <v>13</v>
      </c>
      <c r="L21" s="219">
        <v>49</v>
      </c>
      <c r="M21" s="47">
        <v>3</v>
      </c>
      <c r="N21" s="219">
        <v>0</v>
      </c>
      <c r="O21" s="433">
        <v>67</v>
      </c>
      <c r="P21" s="473">
        <f t="shared" si="4"/>
        <v>34.26573426573427</v>
      </c>
      <c r="Q21" s="481">
        <f t="shared" si="5"/>
        <v>2.097902097902098</v>
      </c>
    </row>
    <row r="22" spans="1:17" s="54" customFormat="1" ht="12.75" customHeight="1">
      <c r="A22" s="1739"/>
      <c r="B22" s="196" t="s">
        <v>98</v>
      </c>
      <c r="C22" s="504">
        <v>534</v>
      </c>
      <c r="D22" s="218">
        <v>518</v>
      </c>
      <c r="E22" s="457">
        <f t="shared" si="1"/>
        <v>97.00374531835206</v>
      </c>
      <c r="F22" s="439">
        <v>17</v>
      </c>
      <c r="G22" s="465">
        <f t="shared" si="2"/>
        <v>3.2818532818532815</v>
      </c>
      <c r="H22" s="440">
        <v>40</v>
      </c>
      <c r="I22" s="468">
        <f t="shared" si="3"/>
        <v>7.722007722007722</v>
      </c>
      <c r="J22" s="439">
        <v>6</v>
      </c>
      <c r="K22" s="440">
        <v>9</v>
      </c>
      <c r="L22" s="440">
        <v>107</v>
      </c>
      <c r="M22" s="440">
        <v>9</v>
      </c>
      <c r="N22" s="440">
        <v>5</v>
      </c>
      <c r="O22" s="433">
        <v>136</v>
      </c>
      <c r="P22" s="473">
        <f t="shared" si="4"/>
        <v>20.656370656370658</v>
      </c>
      <c r="Q22" s="481">
        <f t="shared" si="5"/>
        <v>2.7027027027027026</v>
      </c>
    </row>
    <row r="23" spans="1:17" s="54" customFormat="1" ht="12.75" customHeight="1">
      <c r="A23" s="1739"/>
      <c r="B23" s="196" t="s">
        <v>53</v>
      </c>
      <c r="C23" s="504">
        <v>90</v>
      </c>
      <c r="D23" s="218">
        <v>90</v>
      </c>
      <c r="E23" s="457">
        <f t="shared" si="1"/>
        <v>100</v>
      </c>
      <c r="F23" s="439">
        <v>3</v>
      </c>
      <c r="G23" s="465">
        <f t="shared" si="2"/>
        <v>3.3333333333333335</v>
      </c>
      <c r="H23" s="440">
        <v>7</v>
      </c>
      <c r="I23" s="468">
        <f t="shared" si="3"/>
        <v>7.777777777777778</v>
      </c>
      <c r="J23" s="439">
        <v>0</v>
      </c>
      <c r="K23" s="440">
        <v>15</v>
      </c>
      <c r="L23" s="440">
        <v>12</v>
      </c>
      <c r="M23" s="440">
        <v>3</v>
      </c>
      <c r="N23" s="440">
        <v>1</v>
      </c>
      <c r="O23" s="433">
        <v>31</v>
      </c>
      <c r="P23" s="473">
        <f t="shared" si="4"/>
        <v>13.333333333333334</v>
      </c>
      <c r="Q23" s="481">
        <f t="shared" si="5"/>
        <v>4.444444444444445</v>
      </c>
    </row>
    <row r="24" spans="1:17" s="54" customFormat="1" ht="12.75" customHeight="1" thickBot="1">
      <c r="A24" s="1740"/>
      <c r="B24" s="232" t="s">
        <v>50</v>
      </c>
      <c r="C24" s="505">
        <f>SUM(C21:C23)</f>
        <v>779</v>
      </c>
      <c r="D24" s="227">
        <f>SUM(D21:D23)</f>
        <v>751</v>
      </c>
      <c r="E24" s="458">
        <f t="shared" si="1"/>
        <v>96.40564826700898</v>
      </c>
      <c r="F24" s="442">
        <f>SUM(F21:F23)</f>
        <v>23</v>
      </c>
      <c r="G24" s="463">
        <f t="shared" si="2"/>
        <v>3.062583222370173</v>
      </c>
      <c r="H24" s="443">
        <f>SUM(H21:H23)</f>
        <v>57</v>
      </c>
      <c r="I24" s="469">
        <f t="shared" si="3"/>
        <v>7.589880159786951</v>
      </c>
      <c r="J24" s="442">
        <f aca="true" t="shared" si="9" ref="J24:O24">SUM(J21:J23)</f>
        <v>8</v>
      </c>
      <c r="K24" s="444">
        <f t="shared" si="9"/>
        <v>37</v>
      </c>
      <c r="L24" s="444">
        <f t="shared" si="9"/>
        <v>168</v>
      </c>
      <c r="M24" s="444">
        <f t="shared" si="9"/>
        <v>15</v>
      </c>
      <c r="N24" s="444">
        <f t="shared" si="9"/>
        <v>6</v>
      </c>
      <c r="O24" s="445">
        <f t="shared" si="9"/>
        <v>234</v>
      </c>
      <c r="P24" s="475">
        <f t="shared" si="4"/>
        <v>22.37017310252996</v>
      </c>
      <c r="Q24" s="482">
        <f t="shared" si="5"/>
        <v>2.796271637816245</v>
      </c>
    </row>
    <row r="25" spans="1:17" s="54" customFormat="1" ht="12.75" customHeight="1">
      <c r="A25" s="1767" t="s">
        <v>163</v>
      </c>
      <c r="B25" s="195" t="s">
        <v>218</v>
      </c>
      <c r="C25" s="199">
        <v>192</v>
      </c>
      <c r="D25" s="217">
        <v>188</v>
      </c>
      <c r="E25" s="457">
        <f t="shared" si="1"/>
        <v>97.91666666666666</v>
      </c>
      <c r="F25" s="441">
        <v>5</v>
      </c>
      <c r="G25" s="465">
        <f t="shared" si="2"/>
        <v>2.6595744680851063</v>
      </c>
      <c r="H25" s="48">
        <v>13</v>
      </c>
      <c r="I25" s="468">
        <f t="shared" si="3"/>
        <v>6.914893617021277</v>
      </c>
      <c r="J25" s="200">
        <v>0</v>
      </c>
      <c r="K25" s="48">
        <v>17</v>
      </c>
      <c r="L25" s="219">
        <v>145</v>
      </c>
      <c r="M25" s="47">
        <v>9</v>
      </c>
      <c r="N25" s="219">
        <v>1</v>
      </c>
      <c r="O25" s="431">
        <v>172</v>
      </c>
      <c r="P25" s="476">
        <f t="shared" si="4"/>
        <v>77.12765957446808</v>
      </c>
      <c r="Q25" s="481">
        <f t="shared" si="5"/>
        <v>5.319148936170213</v>
      </c>
    </row>
    <row r="26" spans="1:17" s="54" customFormat="1" ht="12.75" customHeight="1" thickBot="1">
      <c r="A26" s="1770"/>
      <c r="B26" s="232" t="s">
        <v>50</v>
      </c>
      <c r="C26" s="505">
        <f>SUM(C25)</f>
        <v>192</v>
      </c>
      <c r="D26" s="227">
        <f>SUM(D25)</f>
        <v>188</v>
      </c>
      <c r="E26" s="458">
        <f t="shared" si="1"/>
        <v>97.91666666666666</v>
      </c>
      <c r="F26" s="442">
        <f>SUM(F25)</f>
        <v>5</v>
      </c>
      <c r="G26" s="463">
        <f t="shared" si="2"/>
        <v>2.6595744680851063</v>
      </c>
      <c r="H26" s="443">
        <f>SUM(H25)</f>
        <v>13</v>
      </c>
      <c r="I26" s="469">
        <f t="shared" si="3"/>
        <v>6.914893617021277</v>
      </c>
      <c r="J26" s="442">
        <f aca="true" t="shared" si="10" ref="J26:O26">SUM(J25)</f>
        <v>0</v>
      </c>
      <c r="K26" s="444">
        <f t="shared" si="10"/>
        <v>17</v>
      </c>
      <c r="L26" s="444">
        <f t="shared" si="10"/>
        <v>145</v>
      </c>
      <c r="M26" s="444">
        <f t="shared" si="10"/>
        <v>9</v>
      </c>
      <c r="N26" s="444">
        <f t="shared" si="10"/>
        <v>1</v>
      </c>
      <c r="O26" s="443">
        <f t="shared" si="10"/>
        <v>172</v>
      </c>
      <c r="P26" s="478">
        <f t="shared" si="4"/>
        <v>77.12765957446808</v>
      </c>
      <c r="Q26" s="482">
        <f t="shared" si="5"/>
        <v>5.319148936170213</v>
      </c>
    </row>
    <row r="27" spans="1:17" s="54" customFormat="1" ht="12.75" customHeight="1">
      <c r="A27" s="1739" t="s">
        <v>99</v>
      </c>
      <c r="B27" s="195" t="s">
        <v>100</v>
      </c>
      <c r="C27" s="199">
        <v>1307</v>
      </c>
      <c r="D27" s="217">
        <v>1242</v>
      </c>
      <c r="E27" s="457">
        <f t="shared" si="1"/>
        <v>95.02677888293802</v>
      </c>
      <c r="F27" s="432">
        <v>47</v>
      </c>
      <c r="G27" s="465">
        <f t="shared" si="2"/>
        <v>3.784219001610306</v>
      </c>
      <c r="H27" s="47">
        <v>87</v>
      </c>
      <c r="I27" s="468">
        <f t="shared" si="3"/>
        <v>7.004830917874397</v>
      </c>
      <c r="J27" s="432">
        <v>141</v>
      </c>
      <c r="K27" s="47">
        <v>27</v>
      </c>
      <c r="L27" s="47">
        <v>626</v>
      </c>
      <c r="M27" s="47">
        <v>59</v>
      </c>
      <c r="N27" s="47">
        <v>0</v>
      </c>
      <c r="O27" s="433">
        <v>853</v>
      </c>
      <c r="P27" s="473">
        <f t="shared" si="4"/>
        <v>50.40257648953301</v>
      </c>
      <c r="Q27" s="481">
        <f t="shared" si="5"/>
        <v>4.750402576489534</v>
      </c>
    </row>
    <row r="28" spans="1:17" s="54" customFormat="1" ht="12.75" customHeight="1">
      <c r="A28" s="1739"/>
      <c r="B28" s="196" t="s">
        <v>251</v>
      </c>
      <c r="C28" s="504">
        <v>671</v>
      </c>
      <c r="D28" s="217">
        <v>658</v>
      </c>
      <c r="E28" s="457">
        <f t="shared" si="1"/>
        <v>98.06259314456037</v>
      </c>
      <c r="F28" s="441">
        <v>23</v>
      </c>
      <c r="G28" s="465">
        <f t="shared" si="2"/>
        <v>3.4954407294832825</v>
      </c>
      <c r="H28" s="48">
        <v>51</v>
      </c>
      <c r="I28" s="468">
        <f t="shared" si="3"/>
        <v>7.750759878419452</v>
      </c>
      <c r="J28" s="200">
        <v>4</v>
      </c>
      <c r="K28" s="48">
        <v>18</v>
      </c>
      <c r="L28" s="46">
        <v>98</v>
      </c>
      <c r="M28" s="47">
        <v>4</v>
      </c>
      <c r="N28" s="46">
        <v>0</v>
      </c>
      <c r="O28" s="433">
        <v>124</v>
      </c>
      <c r="P28" s="473">
        <f t="shared" si="4"/>
        <v>14.893617021276595</v>
      </c>
      <c r="Q28" s="481">
        <f t="shared" si="5"/>
        <v>0.60790273556231</v>
      </c>
    </row>
    <row r="29" spans="1:17" s="54" customFormat="1" ht="12.75" customHeight="1">
      <c r="A29" s="1739"/>
      <c r="B29" s="196" t="s">
        <v>103</v>
      </c>
      <c r="C29" s="504">
        <v>69</v>
      </c>
      <c r="D29" s="217">
        <v>63</v>
      </c>
      <c r="E29" s="457">
        <f t="shared" si="1"/>
        <v>91.30434782608695</v>
      </c>
      <c r="F29" s="441">
        <v>1</v>
      </c>
      <c r="G29" s="465">
        <f t="shared" si="2"/>
        <v>1.5873015873015872</v>
      </c>
      <c r="H29" s="48">
        <v>6</v>
      </c>
      <c r="I29" s="468">
        <f t="shared" si="3"/>
        <v>9.523809523809524</v>
      </c>
      <c r="J29" s="200">
        <v>1</v>
      </c>
      <c r="K29" s="48">
        <v>8</v>
      </c>
      <c r="L29" s="46">
        <v>12</v>
      </c>
      <c r="M29" s="47">
        <v>4</v>
      </c>
      <c r="N29" s="46">
        <v>0</v>
      </c>
      <c r="O29" s="433">
        <v>25</v>
      </c>
      <c r="P29" s="473">
        <f t="shared" si="4"/>
        <v>19.047619047619047</v>
      </c>
      <c r="Q29" s="481">
        <f t="shared" si="5"/>
        <v>6.349206349206349</v>
      </c>
    </row>
    <row r="30" spans="1:17" s="54" customFormat="1" ht="12.75" customHeight="1" thickBot="1">
      <c r="A30" s="1740"/>
      <c r="B30" s="232" t="s">
        <v>50</v>
      </c>
      <c r="C30" s="505">
        <f>SUM(C27:C29)</f>
        <v>2047</v>
      </c>
      <c r="D30" s="227">
        <f>SUM(D27:D29)</f>
        <v>1963</v>
      </c>
      <c r="E30" s="458">
        <f t="shared" si="1"/>
        <v>95.89643380556913</v>
      </c>
      <c r="F30" s="442">
        <f>SUM(F27:F29)</f>
        <v>71</v>
      </c>
      <c r="G30" s="463">
        <f t="shared" si="2"/>
        <v>3.616912888436067</v>
      </c>
      <c r="H30" s="443">
        <f>SUM(H27:H29)</f>
        <v>144</v>
      </c>
      <c r="I30" s="469">
        <f t="shared" si="3"/>
        <v>7.335710646968925</v>
      </c>
      <c r="J30" s="442">
        <f aca="true" t="shared" si="11" ref="J30:O30">SUM(J27:J29)</f>
        <v>146</v>
      </c>
      <c r="K30" s="444">
        <f t="shared" si="11"/>
        <v>53</v>
      </c>
      <c r="L30" s="444">
        <f t="shared" si="11"/>
        <v>736</v>
      </c>
      <c r="M30" s="444">
        <f t="shared" si="11"/>
        <v>67</v>
      </c>
      <c r="N30" s="444">
        <f t="shared" si="11"/>
        <v>0</v>
      </c>
      <c r="O30" s="445">
        <f t="shared" si="11"/>
        <v>1002</v>
      </c>
      <c r="P30" s="475">
        <f t="shared" si="4"/>
        <v>37.49363219561895</v>
      </c>
      <c r="Q30" s="482">
        <f t="shared" si="5"/>
        <v>3.413143148242486</v>
      </c>
    </row>
    <row r="31" spans="1:17" s="54" customFormat="1" ht="12.75" customHeight="1">
      <c r="A31" s="1739" t="s">
        <v>104</v>
      </c>
      <c r="B31" s="195" t="s">
        <v>105</v>
      </c>
      <c r="C31" s="199">
        <v>265</v>
      </c>
      <c r="D31" s="217">
        <v>248</v>
      </c>
      <c r="E31" s="457">
        <f t="shared" si="1"/>
        <v>93.58490566037736</v>
      </c>
      <c r="F31" s="441">
        <v>8</v>
      </c>
      <c r="G31" s="465">
        <f t="shared" si="2"/>
        <v>3.225806451612903</v>
      </c>
      <c r="H31" s="219">
        <v>37</v>
      </c>
      <c r="I31" s="468">
        <f t="shared" si="3"/>
        <v>14.919354838709678</v>
      </c>
      <c r="J31" s="441">
        <v>17</v>
      </c>
      <c r="K31" s="219">
        <v>18</v>
      </c>
      <c r="L31" s="219">
        <v>80</v>
      </c>
      <c r="M31" s="219">
        <v>0</v>
      </c>
      <c r="N31" s="219">
        <v>1</v>
      </c>
      <c r="O31" s="431">
        <v>116</v>
      </c>
      <c r="P31" s="476">
        <f t="shared" si="4"/>
        <v>32.25806451612903</v>
      </c>
      <c r="Q31" s="481">
        <f t="shared" si="5"/>
        <v>0.4032258064516129</v>
      </c>
    </row>
    <row r="32" spans="1:17" s="54" customFormat="1" ht="12.75" customHeight="1">
      <c r="A32" s="1739"/>
      <c r="B32" s="196" t="s">
        <v>106</v>
      </c>
      <c r="C32" s="504">
        <v>295</v>
      </c>
      <c r="D32" s="218">
        <v>288</v>
      </c>
      <c r="E32" s="457">
        <f t="shared" si="1"/>
        <v>97.6271186440678</v>
      </c>
      <c r="F32" s="446">
        <v>5</v>
      </c>
      <c r="G32" s="465">
        <f t="shared" si="2"/>
        <v>1.7361111111111112</v>
      </c>
      <c r="H32" s="46">
        <v>9</v>
      </c>
      <c r="I32" s="468">
        <f t="shared" si="3"/>
        <v>3.125</v>
      </c>
      <c r="J32" s="446">
        <v>67</v>
      </c>
      <c r="K32" s="46">
        <v>1</v>
      </c>
      <c r="L32" s="46">
        <v>201</v>
      </c>
      <c r="M32" s="46">
        <v>2</v>
      </c>
      <c r="N32" s="46">
        <v>2</v>
      </c>
      <c r="O32" s="431">
        <v>273</v>
      </c>
      <c r="P32" s="477">
        <f t="shared" si="4"/>
        <v>69.79166666666666</v>
      </c>
      <c r="Q32" s="481">
        <f t="shared" si="5"/>
        <v>1.3888888888888888</v>
      </c>
    </row>
    <row r="33" spans="1:17" s="54" customFormat="1" ht="12.75" customHeight="1">
      <c r="A33" s="1739"/>
      <c r="B33" s="196" t="s">
        <v>107</v>
      </c>
      <c r="C33" s="504">
        <v>98</v>
      </c>
      <c r="D33" s="217">
        <v>87</v>
      </c>
      <c r="E33" s="457">
        <f t="shared" si="1"/>
        <v>88.77551020408163</v>
      </c>
      <c r="F33" s="441">
        <v>3</v>
      </c>
      <c r="G33" s="465">
        <f t="shared" si="2"/>
        <v>3.4482758620689653</v>
      </c>
      <c r="H33" s="48">
        <v>9</v>
      </c>
      <c r="I33" s="468">
        <f t="shared" si="3"/>
        <v>10.344827586206897</v>
      </c>
      <c r="J33" s="200">
        <v>0</v>
      </c>
      <c r="K33" s="48">
        <v>0</v>
      </c>
      <c r="L33" s="46">
        <v>52</v>
      </c>
      <c r="M33" s="219">
        <v>5</v>
      </c>
      <c r="N33" s="46">
        <v>3</v>
      </c>
      <c r="O33" s="431">
        <v>60</v>
      </c>
      <c r="P33" s="477">
        <f t="shared" si="4"/>
        <v>59.77011494252874</v>
      </c>
      <c r="Q33" s="481">
        <f t="shared" si="5"/>
        <v>9.195402298850574</v>
      </c>
    </row>
    <row r="34" spans="1:17" s="54" customFormat="1" ht="12.75" customHeight="1" thickBot="1">
      <c r="A34" s="1740"/>
      <c r="B34" s="232" t="s">
        <v>108</v>
      </c>
      <c r="C34" s="505">
        <f>SUM(C31:C33)</f>
        <v>658</v>
      </c>
      <c r="D34" s="227">
        <f>SUM(D31:D33)</f>
        <v>623</v>
      </c>
      <c r="E34" s="460">
        <f t="shared" si="1"/>
        <v>94.68085106382979</v>
      </c>
      <c r="F34" s="447">
        <f>SUM(F31:F33)</f>
        <v>16</v>
      </c>
      <c r="G34" s="466">
        <f t="shared" si="2"/>
        <v>2.568218298555377</v>
      </c>
      <c r="H34" s="448">
        <f>SUM(H31:H33)</f>
        <v>55</v>
      </c>
      <c r="I34" s="471">
        <f t="shared" si="3"/>
        <v>8.828250401284109</v>
      </c>
      <c r="J34" s="447">
        <f aca="true" t="shared" si="12" ref="J34:O34">SUM(J31:J33)</f>
        <v>84</v>
      </c>
      <c r="K34" s="449">
        <f t="shared" si="12"/>
        <v>19</v>
      </c>
      <c r="L34" s="449">
        <f t="shared" si="12"/>
        <v>333</v>
      </c>
      <c r="M34" s="449">
        <f t="shared" si="12"/>
        <v>7</v>
      </c>
      <c r="N34" s="449">
        <f t="shared" si="12"/>
        <v>6</v>
      </c>
      <c r="O34" s="448">
        <f t="shared" si="12"/>
        <v>449</v>
      </c>
      <c r="P34" s="478">
        <f t="shared" si="4"/>
        <v>53.45104333868379</v>
      </c>
      <c r="Q34" s="482">
        <f t="shared" si="5"/>
        <v>2.086677367576244</v>
      </c>
    </row>
    <row r="35" spans="1:17" s="54" customFormat="1" ht="12.75" customHeight="1">
      <c r="A35" s="1741" t="s">
        <v>109</v>
      </c>
      <c r="B35" s="228" t="s">
        <v>54</v>
      </c>
      <c r="C35" s="229">
        <v>1128</v>
      </c>
      <c r="D35" s="226">
        <v>1044</v>
      </c>
      <c r="E35" s="459">
        <f t="shared" si="1"/>
        <v>92.5531914893617</v>
      </c>
      <c r="F35" s="450">
        <v>36</v>
      </c>
      <c r="G35" s="464">
        <f t="shared" si="2"/>
        <v>3.4482758620689653</v>
      </c>
      <c r="H35" s="231">
        <v>66</v>
      </c>
      <c r="I35" s="470">
        <f t="shared" si="3"/>
        <v>6.321839080459771</v>
      </c>
      <c r="J35" s="450">
        <v>12</v>
      </c>
      <c r="K35" s="231">
        <v>75</v>
      </c>
      <c r="L35" s="231">
        <v>51</v>
      </c>
      <c r="M35" s="231">
        <v>32</v>
      </c>
      <c r="N35" s="231">
        <v>12</v>
      </c>
      <c r="O35" s="436">
        <v>182</v>
      </c>
      <c r="P35" s="473">
        <f t="shared" si="4"/>
        <v>4.885057471264368</v>
      </c>
      <c r="Q35" s="481">
        <f t="shared" si="5"/>
        <v>4.21455938697318</v>
      </c>
    </row>
    <row r="36" spans="1:17" s="54" customFormat="1" ht="12.75" customHeight="1">
      <c r="A36" s="1737"/>
      <c r="B36" s="196" t="s">
        <v>55</v>
      </c>
      <c r="C36" s="504">
        <v>108</v>
      </c>
      <c r="D36" s="217">
        <v>108</v>
      </c>
      <c r="E36" s="457">
        <f t="shared" si="1"/>
        <v>100</v>
      </c>
      <c r="F36" s="441">
        <v>2</v>
      </c>
      <c r="G36" s="465">
        <f t="shared" si="2"/>
        <v>1.8518518518518516</v>
      </c>
      <c r="H36" s="48">
        <v>5</v>
      </c>
      <c r="I36" s="468">
        <f t="shared" si="3"/>
        <v>4.62962962962963</v>
      </c>
      <c r="J36" s="200">
        <v>2</v>
      </c>
      <c r="K36" s="48">
        <v>2</v>
      </c>
      <c r="L36" s="46">
        <v>6</v>
      </c>
      <c r="M36" s="47">
        <v>5</v>
      </c>
      <c r="N36" s="46">
        <v>2</v>
      </c>
      <c r="O36" s="433">
        <v>17</v>
      </c>
      <c r="P36" s="473">
        <f t="shared" si="4"/>
        <v>5.555555555555555</v>
      </c>
      <c r="Q36" s="481">
        <f t="shared" si="5"/>
        <v>6.481481481481481</v>
      </c>
    </row>
    <row r="37" spans="1:17" s="54" customFormat="1" ht="12.75" customHeight="1">
      <c r="A37" s="1737"/>
      <c r="B37" s="197" t="s">
        <v>56</v>
      </c>
      <c r="C37" s="504">
        <v>49</v>
      </c>
      <c r="D37" s="217">
        <v>47</v>
      </c>
      <c r="E37" s="457">
        <f t="shared" si="1"/>
        <v>95.91836734693877</v>
      </c>
      <c r="F37" s="441">
        <v>2</v>
      </c>
      <c r="G37" s="465">
        <f t="shared" si="2"/>
        <v>4.25531914893617</v>
      </c>
      <c r="H37" s="48">
        <v>8</v>
      </c>
      <c r="I37" s="468">
        <f t="shared" si="3"/>
        <v>17.02127659574468</v>
      </c>
      <c r="J37" s="200">
        <v>0</v>
      </c>
      <c r="K37" s="48">
        <v>1</v>
      </c>
      <c r="L37" s="46">
        <v>1</v>
      </c>
      <c r="M37" s="47">
        <v>0</v>
      </c>
      <c r="N37" s="46">
        <v>0</v>
      </c>
      <c r="O37" s="433">
        <v>2</v>
      </c>
      <c r="P37" s="473">
        <f t="shared" si="4"/>
        <v>2.127659574468085</v>
      </c>
      <c r="Q37" s="481">
        <f t="shared" si="5"/>
        <v>0</v>
      </c>
    </row>
    <row r="38" spans="1:17" s="54" customFormat="1" ht="12.75" customHeight="1">
      <c r="A38" s="1737"/>
      <c r="B38" s="196" t="s">
        <v>110</v>
      </c>
      <c r="C38" s="504">
        <v>67</v>
      </c>
      <c r="D38" s="217">
        <v>67</v>
      </c>
      <c r="E38" s="457">
        <f t="shared" si="1"/>
        <v>100</v>
      </c>
      <c r="F38" s="441">
        <v>1</v>
      </c>
      <c r="G38" s="465">
        <f t="shared" si="2"/>
        <v>1.4925373134328357</v>
      </c>
      <c r="H38" s="48">
        <v>2</v>
      </c>
      <c r="I38" s="468">
        <f t="shared" si="3"/>
        <v>2.9850746268656714</v>
      </c>
      <c r="J38" s="200">
        <v>0</v>
      </c>
      <c r="K38" s="48">
        <v>1</v>
      </c>
      <c r="L38" s="46">
        <v>5</v>
      </c>
      <c r="M38" s="47">
        <v>4</v>
      </c>
      <c r="N38" s="46">
        <v>0</v>
      </c>
      <c r="O38" s="433">
        <v>10</v>
      </c>
      <c r="P38" s="473">
        <f t="shared" si="4"/>
        <v>7.462686567164178</v>
      </c>
      <c r="Q38" s="481">
        <f t="shared" si="5"/>
        <v>5.970149253731343</v>
      </c>
    </row>
    <row r="39" spans="1:17" s="54" customFormat="1" ht="12.75" customHeight="1">
      <c r="A39" s="1737"/>
      <c r="B39" s="196" t="s">
        <v>111</v>
      </c>
      <c r="C39" s="504">
        <v>52</v>
      </c>
      <c r="D39" s="217">
        <v>52</v>
      </c>
      <c r="E39" s="457">
        <f t="shared" si="1"/>
        <v>100</v>
      </c>
      <c r="F39" s="441">
        <v>1</v>
      </c>
      <c r="G39" s="465">
        <f t="shared" si="2"/>
        <v>1.9230769230769231</v>
      </c>
      <c r="H39" s="48">
        <v>3</v>
      </c>
      <c r="I39" s="468">
        <f t="shared" si="3"/>
        <v>5.769230769230769</v>
      </c>
      <c r="J39" s="200">
        <v>1</v>
      </c>
      <c r="K39" s="48">
        <v>6</v>
      </c>
      <c r="L39" s="46">
        <v>2</v>
      </c>
      <c r="M39" s="47">
        <v>3</v>
      </c>
      <c r="N39" s="46">
        <v>0</v>
      </c>
      <c r="O39" s="433">
        <v>12</v>
      </c>
      <c r="P39" s="473">
        <f t="shared" si="4"/>
        <v>3.8461538461538463</v>
      </c>
      <c r="Q39" s="481">
        <f t="shared" si="5"/>
        <v>5.769230769230769</v>
      </c>
    </row>
    <row r="40" spans="1:17" s="54" customFormat="1" ht="12.75" customHeight="1">
      <c r="A40" s="1737"/>
      <c r="B40" s="196" t="s">
        <v>112</v>
      </c>
      <c r="C40" s="504">
        <v>103</v>
      </c>
      <c r="D40" s="218">
        <v>93</v>
      </c>
      <c r="E40" s="457">
        <f t="shared" si="1"/>
        <v>90.29126213592234</v>
      </c>
      <c r="F40" s="439">
        <v>1</v>
      </c>
      <c r="G40" s="465">
        <f t="shared" si="2"/>
        <v>1.0752688172043012</v>
      </c>
      <c r="H40" s="440">
        <v>8</v>
      </c>
      <c r="I40" s="468">
        <f t="shared" si="3"/>
        <v>8.60215053763441</v>
      </c>
      <c r="J40" s="439">
        <v>0</v>
      </c>
      <c r="K40" s="440">
        <v>12</v>
      </c>
      <c r="L40" s="440">
        <v>7</v>
      </c>
      <c r="M40" s="440">
        <v>1</v>
      </c>
      <c r="N40" s="440">
        <v>0</v>
      </c>
      <c r="O40" s="433">
        <v>20</v>
      </c>
      <c r="P40" s="473">
        <f t="shared" si="4"/>
        <v>7.526881720430108</v>
      </c>
      <c r="Q40" s="481">
        <f t="shared" si="5"/>
        <v>1.0752688172043012</v>
      </c>
    </row>
    <row r="41" spans="1:17" s="54" customFormat="1" ht="12.75" customHeight="1" thickBot="1">
      <c r="A41" s="1738"/>
      <c r="B41" s="232" t="s">
        <v>50</v>
      </c>
      <c r="C41" s="505">
        <f>SUM(C35:C40)</f>
        <v>1507</v>
      </c>
      <c r="D41" s="227">
        <f>SUM(D35:D40)</f>
        <v>1411</v>
      </c>
      <c r="E41" s="458">
        <f t="shared" si="1"/>
        <v>93.62972793629729</v>
      </c>
      <c r="F41" s="447">
        <f>SUM(F35:F40)</f>
        <v>43</v>
      </c>
      <c r="G41" s="463">
        <f t="shared" si="2"/>
        <v>3.047484053862509</v>
      </c>
      <c r="H41" s="449">
        <f>SUM(H35:H40)</f>
        <v>92</v>
      </c>
      <c r="I41" s="469">
        <f t="shared" si="3"/>
        <v>6.520198440822112</v>
      </c>
      <c r="J41" s="447">
        <f aca="true" t="shared" si="13" ref="J41:O41">SUM(J35:J40)</f>
        <v>15</v>
      </c>
      <c r="K41" s="447">
        <f t="shared" si="13"/>
        <v>97</v>
      </c>
      <c r="L41" s="447">
        <f t="shared" si="13"/>
        <v>72</v>
      </c>
      <c r="M41" s="447">
        <f t="shared" si="13"/>
        <v>45</v>
      </c>
      <c r="N41" s="447">
        <f t="shared" si="13"/>
        <v>14</v>
      </c>
      <c r="O41" s="451">
        <f t="shared" si="13"/>
        <v>243</v>
      </c>
      <c r="P41" s="475">
        <f t="shared" si="4"/>
        <v>5.10276399716513</v>
      </c>
      <c r="Q41" s="482">
        <f t="shared" si="5"/>
        <v>4.181431608788094</v>
      </c>
    </row>
    <row r="42" spans="1:17" s="54" customFormat="1" ht="12.75" customHeight="1">
      <c r="A42" s="1741" t="s">
        <v>113</v>
      </c>
      <c r="B42" s="228" t="s">
        <v>57</v>
      </c>
      <c r="C42" s="229">
        <v>146</v>
      </c>
      <c r="D42" s="226">
        <v>140</v>
      </c>
      <c r="E42" s="459">
        <f t="shared" si="1"/>
        <v>95.8904109589041</v>
      </c>
      <c r="F42" s="435">
        <v>4</v>
      </c>
      <c r="G42" s="464">
        <f t="shared" si="2"/>
        <v>2.857142857142857</v>
      </c>
      <c r="H42" s="235">
        <v>18</v>
      </c>
      <c r="I42" s="470">
        <f t="shared" si="3"/>
        <v>12.857142857142856</v>
      </c>
      <c r="J42" s="234">
        <v>7</v>
      </c>
      <c r="K42" s="235">
        <v>8</v>
      </c>
      <c r="L42" s="230">
        <v>3</v>
      </c>
      <c r="M42" s="231">
        <v>5</v>
      </c>
      <c r="N42" s="230">
        <v>2</v>
      </c>
      <c r="O42" s="434">
        <v>25</v>
      </c>
      <c r="P42" s="476">
        <f t="shared" si="4"/>
        <v>2.142857142857143</v>
      </c>
      <c r="Q42" s="481">
        <f t="shared" si="5"/>
        <v>5</v>
      </c>
    </row>
    <row r="43" spans="1:17" s="54" customFormat="1" ht="12.75" customHeight="1">
      <c r="A43" s="1737"/>
      <c r="B43" s="196" t="s">
        <v>58</v>
      </c>
      <c r="C43" s="504">
        <v>66</v>
      </c>
      <c r="D43" s="217">
        <v>65</v>
      </c>
      <c r="E43" s="457">
        <f t="shared" si="1"/>
        <v>98.48484848484848</v>
      </c>
      <c r="F43" s="441">
        <v>1</v>
      </c>
      <c r="G43" s="465">
        <f t="shared" si="2"/>
        <v>1.5384615384615385</v>
      </c>
      <c r="H43" s="48">
        <v>3</v>
      </c>
      <c r="I43" s="468">
        <f t="shared" si="3"/>
        <v>4.615384615384616</v>
      </c>
      <c r="J43" s="200">
        <v>0</v>
      </c>
      <c r="K43" s="48">
        <v>0</v>
      </c>
      <c r="L43" s="46">
        <v>13</v>
      </c>
      <c r="M43" s="47">
        <v>2</v>
      </c>
      <c r="N43" s="46">
        <v>0</v>
      </c>
      <c r="O43" s="431">
        <v>15</v>
      </c>
      <c r="P43" s="477">
        <f t="shared" si="4"/>
        <v>20</v>
      </c>
      <c r="Q43" s="481">
        <f t="shared" si="5"/>
        <v>3.076923076923077</v>
      </c>
    </row>
    <row r="44" spans="1:17" s="54" customFormat="1" ht="12.75" customHeight="1">
      <c r="A44" s="1737"/>
      <c r="B44" s="196" t="s">
        <v>59</v>
      </c>
      <c r="C44" s="504">
        <v>57</v>
      </c>
      <c r="D44" s="217">
        <v>54</v>
      </c>
      <c r="E44" s="457">
        <f t="shared" si="1"/>
        <v>94.73684210526315</v>
      </c>
      <c r="F44" s="441">
        <v>2</v>
      </c>
      <c r="G44" s="465">
        <f t="shared" si="2"/>
        <v>3.7037037037037033</v>
      </c>
      <c r="H44" s="48">
        <v>4</v>
      </c>
      <c r="I44" s="468">
        <f t="shared" si="3"/>
        <v>7.4074074074074066</v>
      </c>
      <c r="J44" s="200">
        <v>3</v>
      </c>
      <c r="K44" s="48">
        <v>5</v>
      </c>
      <c r="L44" s="46">
        <v>5</v>
      </c>
      <c r="M44" s="47">
        <v>1</v>
      </c>
      <c r="N44" s="46">
        <v>0</v>
      </c>
      <c r="O44" s="431">
        <v>14</v>
      </c>
      <c r="P44" s="479">
        <f t="shared" si="4"/>
        <v>9.25925925925926</v>
      </c>
      <c r="Q44" s="481">
        <f t="shared" si="5"/>
        <v>1.8518518518518516</v>
      </c>
    </row>
    <row r="45" spans="1:17" s="54" customFormat="1" ht="12.75" customHeight="1" thickBot="1">
      <c r="A45" s="1738"/>
      <c r="B45" s="232" t="s">
        <v>50</v>
      </c>
      <c r="C45" s="505">
        <f>SUM(C42:C44)</f>
        <v>269</v>
      </c>
      <c r="D45" s="227">
        <f>SUM(D42:D44)</f>
        <v>259</v>
      </c>
      <c r="E45" s="458">
        <f t="shared" si="1"/>
        <v>96.28252788104089</v>
      </c>
      <c r="F45" s="442">
        <f>SUM(F42:F44)</f>
        <v>7</v>
      </c>
      <c r="G45" s="463">
        <f t="shared" si="2"/>
        <v>2.7027027027027026</v>
      </c>
      <c r="H45" s="443">
        <f>SUM(H42:H44)</f>
        <v>25</v>
      </c>
      <c r="I45" s="469">
        <f t="shared" si="3"/>
        <v>9.652509652509652</v>
      </c>
      <c r="J45" s="442">
        <f aca="true" t="shared" si="14" ref="J45:O45">SUM(J42:J44)</f>
        <v>10</v>
      </c>
      <c r="K45" s="444">
        <f t="shared" si="14"/>
        <v>13</v>
      </c>
      <c r="L45" s="444">
        <f t="shared" si="14"/>
        <v>21</v>
      </c>
      <c r="M45" s="444">
        <f t="shared" si="14"/>
        <v>8</v>
      </c>
      <c r="N45" s="444">
        <f t="shared" si="14"/>
        <v>2</v>
      </c>
      <c r="O45" s="443">
        <f t="shared" si="14"/>
        <v>54</v>
      </c>
      <c r="P45" s="478">
        <f t="shared" si="4"/>
        <v>8.108108108108109</v>
      </c>
      <c r="Q45" s="482">
        <f t="shared" si="5"/>
        <v>3.861003861003861</v>
      </c>
    </row>
    <row r="46" spans="1:17" s="54" customFormat="1" ht="12.75" customHeight="1">
      <c r="A46" s="1729" t="s">
        <v>114</v>
      </c>
      <c r="B46" s="236" t="s">
        <v>195</v>
      </c>
      <c r="C46" s="229">
        <v>111</v>
      </c>
      <c r="D46" s="226">
        <v>108</v>
      </c>
      <c r="E46" s="459">
        <f t="shared" si="1"/>
        <v>97.2972972972973</v>
      </c>
      <c r="F46" s="450">
        <v>1</v>
      </c>
      <c r="G46" s="464">
        <f t="shared" si="2"/>
        <v>0.9259259259259258</v>
      </c>
      <c r="H46" s="452">
        <v>2</v>
      </c>
      <c r="I46" s="470">
        <f t="shared" si="3"/>
        <v>1.8518518518518516</v>
      </c>
      <c r="J46" s="434">
        <v>3</v>
      </c>
      <c r="K46" s="452">
        <v>3</v>
      </c>
      <c r="L46" s="452">
        <v>20</v>
      </c>
      <c r="M46" s="452">
        <v>2</v>
      </c>
      <c r="N46" s="231">
        <v>1</v>
      </c>
      <c r="O46" s="434">
        <v>29</v>
      </c>
      <c r="P46" s="477">
        <f t="shared" si="4"/>
        <v>18.51851851851852</v>
      </c>
      <c r="Q46" s="481">
        <f t="shared" si="5"/>
        <v>2.7777777777777777</v>
      </c>
    </row>
    <row r="47" spans="1:17" s="54" customFormat="1" ht="12.75" customHeight="1" thickBot="1">
      <c r="A47" s="1730"/>
      <c r="B47" s="232" t="s">
        <v>50</v>
      </c>
      <c r="C47" s="505">
        <f>SUM(C46)</f>
        <v>111</v>
      </c>
      <c r="D47" s="227">
        <f>SUM(D46)</f>
        <v>108</v>
      </c>
      <c r="E47" s="458">
        <f t="shared" si="1"/>
        <v>97.2972972972973</v>
      </c>
      <c r="F47" s="442">
        <f>SUM(F46)</f>
        <v>1</v>
      </c>
      <c r="G47" s="463">
        <f t="shared" si="2"/>
        <v>0.9259259259259258</v>
      </c>
      <c r="H47" s="443">
        <f>SUM(H46)</f>
        <v>2</v>
      </c>
      <c r="I47" s="469">
        <f t="shared" si="3"/>
        <v>1.8518518518518516</v>
      </c>
      <c r="J47" s="442">
        <f aca="true" t="shared" si="15" ref="J47:O47">SUM(J46)</f>
        <v>3</v>
      </c>
      <c r="K47" s="444">
        <f t="shared" si="15"/>
        <v>3</v>
      </c>
      <c r="L47" s="444">
        <f t="shared" si="15"/>
        <v>20</v>
      </c>
      <c r="M47" s="444">
        <f t="shared" si="15"/>
        <v>2</v>
      </c>
      <c r="N47" s="444">
        <f t="shared" si="15"/>
        <v>1</v>
      </c>
      <c r="O47" s="443">
        <f t="shared" si="15"/>
        <v>29</v>
      </c>
      <c r="P47" s="478">
        <f t="shared" si="4"/>
        <v>18.51851851851852</v>
      </c>
      <c r="Q47" s="482">
        <f t="shared" si="5"/>
        <v>2.7777777777777777</v>
      </c>
    </row>
    <row r="48" spans="1:17" s="54" customFormat="1" ht="12.75" customHeight="1">
      <c r="A48" s="1741" t="s">
        <v>115</v>
      </c>
      <c r="B48" s="228" t="s">
        <v>116</v>
      </c>
      <c r="C48" s="229">
        <v>403</v>
      </c>
      <c r="D48" s="226">
        <v>386</v>
      </c>
      <c r="E48" s="459">
        <f t="shared" si="1"/>
        <v>95.7816377171216</v>
      </c>
      <c r="F48" s="450">
        <v>19</v>
      </c>
      <c r="G48" s="464">
        <f t="shared" si="2"/>
        <v>4.922279792746114</v>
      </c>
      <c r="H48" s="231">
        <v>37</v>
      </c>
      <c r="I48" s="470">
        <f t="shared" si="3"/>
        <v>9.585492227979273</v>
      </c>
      <c r="J48" s="450">
        <v>2</v>
      </c>
      <c r="K48" s="231">
        <v>1</v>
      </c>
      <c r="L48" s="231">
        <v>262</v>
      </c>
      <c r="M48" s="231">
        <v>9</v>
      </c>
      <c r="N48" s="231">
        <v>4</v>
      </c>
      <c r="O48" s="434">
        <v>278</v>
      </c>
      <c r="P48" s="477">
        <f t="shared" si="4"/>
        <v>67.87564766839378</v>
      </c>
      <c r="Q48" s="481">
        <f t="shared" si="5"/>
        <v>3.3678756476683938</v>
      </c>
    </row>
    <row r="49" spans="1:17" s="54" customFormat="1" ht="12.75" customHeight="1">
      <c r="A49" s="1737"/>
      <c r="B49" s="196" t="s">
        <v>60</v>
      </c>
      <c r="C49" s="504">
        <v>12</v>
      </c>
      <c r="D49" s="217">
        <v>12</v>
      </c>
      <c r="E49" s="457">
        <f t="shared" si="1"/>
        <v>100</v>
      </c>
      <c r="F49" s="441">
        <v>2</v>
      </c>
      <c r="G49" s="465">
        <f t="shared" si="2"/>
        <v>16.666666666666664</v>
      </c>
      <c r="H49" s="48">
        <v>1</v>
      </c>
      <c r="I49" s="468">
        <f t="shared" si="3"/>
        <v>8.333333333333332</v>
      </c>
      <c r="J49" s="200">
        <v>0</v>
      </c>
      <c r="K49" s="48">
        <v>0</v>
      </c>
      <c r="L49" s="46">
        <v>1</v>
      </c>
      <c r="M49" s="47">
        <v>0</v>
      </c>
      <c r="N49" s="46">
        <v>0</v>
      </c>
      <c r="O49" s="431">
        <v>1</v>
      </c>
      <c r="P49" s="477">
        <f t="shared" si="4"/>
        <v>8.333333333333332</v>
      </c>
      <c r="Q49" s="481">
        <f t="shared" si="5"/>
        <v>0</v>
      </c>
    </row>
    <row r="50" spans="1:17" s="54" customFormat="1" ht="12.75" customHeight="1">
      <c r="A50" s="1737"/>
      <c r="B50" s="196" t="s">
        <v>61</v>
      </c>
      <c r="C50" s="504">
        <v>16</v>
      </c>
      <c r="D50" s="217">
        <v>16</v>
      </c>
      <c r="E50" s="457">
        <f t="shared" si="1"/>
        <v>100</v>
      </c>
      <c r="F50" s="441">
        <v>1</v>
      </c>
      <c r="G50" s="465">
        <f t="shared" si="2"/>
        <v>6.25</v>
      </c>
      <c r="H50" s="48">
        <v>0</v>
      </c>
      <c r="I50" s="468">
        <f t="shared" si="3"/>
        <v>0</v>
      </c>
      <c r="J50" s="200">
        <v>1</v>
      </c>
      <c r="K50" s="48">
        <v>1</v>
      </c>
      <c r="L50" s="46">
        <v>4</v>
      </c>
      <c r="M50" s="47">
        <v>0</v>
      </c>
      <c r="N50" s="46">
        <v>0</v>
      </c>
      <c r="O50" s="431">
        <v>6</v>
      </c>
      <c r="P50" s="477">
        <f t="shared" si="4"/>
        <v>25</v>
      </c>
      <c r="Q50" s="481">
        <f t="shared" si="5"/>
        <v>0</v>
      </c>
    </row>
    <row r="51" spans="1:17" s="54" customFormat="1" ht="12.75" customHeight="1">
      <c r="A51" s="1737"/>
      <c r="B51" s="196" t="s">
        <v>62</v>
      </c>
      <c r="C51" s="504">
        <v>74</v>
      </c>
      <c r="D51" s="217">
        <v>73</v>
      </c>
      <c r="E51" s="457">
        <f t="shared" si="1"/>
        <v>98.64864864864865</v>
      </c>
      <c r="F51" s="441">
        <v>2</v>
      </c>
      <c r="G51" s="465">
        <f t="shared" si="2"/>
        <v>2.73972602739726</v>
      </c>
      <c r="H51" s="48">
        <v>3</v>
      </c>
      <c r="I51" s="468">
        <f t="shared" si="3"/>
        <v>4.10958904109589</v>
      </c>
      <c r="J51" s="200">
        <v>0</v>
      </c>
      <c r="K51" s="48">
        <v>4</v>
      </c>
      <c r="L51" s="46">
        <v>17</v>
      </c>
      <c r="M51" s="47">
        <v>2</v>
      </c>
      <c r="N51" s="46">
        <v>0</v>
      </c>
      <c r="O51" s="431">
        <v>23</v>
      </c>
      <c r="P51" s="477">
        <f t="shared" si="4"/>
        <v>23.28767123287671</v>
      </c>
      <c r="Q51" s="481">
        <f t="shared" si="5"/>
        <v>2.73972602739726</v>
      </c>
    </row>
    <row r="52" spans="1:17" s="54" customFormat="1" ht="12.75" customHeight="1">
      <c r="A52" s="1737"/>
      <c r="B52" s="196" t="s">
        <v>63</v>
      </c>
      <c r="C52" s="504">
        <v>60</v>
      </c>
      <c r="D52" s="217">
        <v>56</v>
      </c>
      <c r="E52" s="457">
        <f t="shared" si="1"/>
        <v>93.33333333333333</v>
      </c>
      <c r="F52" s="441">
        <v>3</v>
      </c>
      <c r="G52" s="465">
        <f t="shared" si="2"/>
        <v>5.357142857142857</v>
      </c>
      <c r="H52" s="48">
        <v>8</v>
      </c>
      <c r="I52" s="468">
        <f t="shared" si="3"/>
        <v>14.285714285714285</v>
      </c>
      <c r="J52" s="200">
        <v>0</v>
      </c>
      <c r="K52" s="48">
        <v>3</v>
      </c>
      <c r="L52" s="46">
        <v>10</v>
      </c>
      <c r="M52" s="47">
        <v>0</v>
      </c>
      <c r="N52" s="46">
        <v>1</v>
      </c>
      <c r="O52" s="431">
        <v>14</v>
      </c>
      <c r="P52" s="477">
        <f t="shared" si="4"/>
        <v>17.857142857142858</v>
      </c>
      <c r="Q52" s="481">
        <f t="shared" si="5"/>
        <v>1.7857142857142856</v>
      </c>
    </row>
    <row r="53" spans="1:17" s="54" customFormat="1" ht="12.75" customHeight="1">
      <c r="A53" s="1737"/>
      <c r="B53" s="196" t="s">
        <v>64</v>
      </c>
      <c r="C53" s="504">
        <v>62</v>
      </c>
      <c r="D53" s="217">
        <v>60</v>
      </c>
      <c r="E53" s="457">
        <f t="shared" si="1"/>
        <v>96.7741935483871</v>
      </c>
      <c r="F53" s="441">
        <v>3</v>
      </c>
      <c r="G53" s="465">
        <f t="shared" si="2"/>
        <v>5</v>
      </c>
      <c r="H53" s="48">
        <v>2</v>
      </c>
      <c r="I53" s="468">
        <f t="shared" si="3"/>
        <v>3.3333333333333335</v>
      </c>
      <c r="J53" s="200">
        <v>0</v>
      </c>
      <c r="K53" s="48">
        <v>1</v>
      </c>
      <c r="L53" s="46">
        <v>27</v>
      </c>
      <c r="M53" s="47">
        <v>3</v>
      </c>
      <c r="N53" s="46">
        <v>2</v>
      </c>
      <c r="O53" s="431">
        <v>33</v>
      </c>
      <c r="P53" s="477">
        <f t="shared" si="4"/>
        <v>45</v>
      </c>
      <c r="Q53" s="481">
        <f t="shared" si="5"/>
        <v>8.333333333333332</v>
      </c>
    </row>
    <row r="54" spans="1:17" s="54" customFormat="1" ht="12.75" customHeight="1" thickBot="1">
      <c r="A54" s="1738"/>
      <c r="B54" s="232" t="s">
        <v>50</v>
      </c>
      <c r="C54" s="505">
        <f>SUM(C48:C53)</f>
        <v>627</v>
      </c>
      <c r="D54" s="227">
        <f>SUM(D48:D53)</f>
        <v>603</v>
      </c>
      <c r="E54" s="458">
        <f t="shared" si="1"/>
        <v>96.17224880382776</v>
      </c>
      <c r="F54" s="442">
        <f>SUM(F48:F53)</f>
        <v>30</v>
      </c>
      <c r="G54" s="463">
        <f t="shared" si="2"/>
        <v>4.975124378109453</v>
      </c>
      <c r="H54" s="443">
        <f>SUM(H48:H53)</f>
        <v>51</v>
      </c>
      <c r="I54" s="469">
        <f t="shared" si="3"/>
        <v>8.45771144278607</v>
      </c>
      <c r="J54" s="442">
        <f aca="true" t="shared" si="16" ref="J54:O54">SUM(J48:J53)</f>
        <v>3</v>
      </c>
      <c r="K54" s="444">
        <f t="shared" si="16"/>
        <v>10</v>
      </c>
      <c r="L54" s="444">
        <f t="shared" si="16"/>
        <v>321</v>
      </c>
      <c r="M54" s="444">
        <f t="shared" si="16"/>
        <v>14</v>
      </c>
      <c r="N54" s="444">
        <f t="shared" si="16"/>
        <v>7</v>
      </c>
      <c r="O54" s="443">
        <f t="shared" si="16"/>
        <v>355</v>
      </c>
      <c r="P54" s="480">
        <f t="shared" si="4"/>
        <v>53.233830845771145</v>
      </c>
      <c r="Q54" s="482">
        <f t="shared" si="5"/>
        <v>3.482587064676617</v>
      </c>
    </row>
    <row r="55" spans="1:17" s="54" customFormat="1" ht="12.75" customHeight="1">
      <c r="A55" s="1741" t="s">
        <v>117</v>
      </c>
      <c r="B55" s="228" t="s">
        <v>65</v>
      </c>
      <c r="C55" s="229">
        <v>102</v>
      </c>
      <c r="D55" s="226">
        <v>100</v>
      </c>
      <c r="E55" s="459">
        <f t="shared" si="1"/>
        <v>98.0392156862745</v>
      </c>
      <c r="F55" s="435">
        <v>4</v>
      </c>
      <c r="G55" s="464">
        <f t="shared" si="2"/>
        <v>4</v>
      </c>
      <c r="H55" s="235">
        <v>10</v>
      </c>
      <c r="I55" s="470">
        <f t="shared" si="3"/>
        <v>10</v>
      </c>
      <c r="J55" s="234">
        <v>0</v>
      </c>
      <c r="K55" s="235">
        <v>5</v>
      </c>
      <c r="L55" s="230">
        <v>32</v>
      </c>
      <c r="M55" s="231">
        <v>1</v>
      </c>
      <c r="N55" s="230">
        <v>4</v>
      </c>
      <c r="O55" s="434">
        <v>42</v>
      </c>
      <c r="P55" s="477">
        <f t="shared" si="4"/>
        <v>32</v>
      </c>
      <c r="Q55" s="481">
        <f t="shared" si="5"/>
        <v>5</v>
      </c>
    </row>
    <row r="56" spans="1:17" s="54" customFormat="1" ht="12.75" customHeight="1">
      <c r="A56" s="1737"/>
      <c r="B56" s="196" t="s">
        <v>66</v>
      </c>
      <c r="C56" s="504">
        <v>60</v>
      </c>
      <c r="D56" s="217">
        <v>59</v>
      </c>
      <c r="E56" s="457">
        <f t="shared" si="1"/>
        <v>98.33333333333333</v>
      </c>
      <c r="F56" s="441">
        <v>2</v>
      </c>
      <c r="G56" s="465">
        <f t="shared" si="2"/>
        <v>3.389830508474576</v>
      </c>
      <c r="H56" s="48">
        <v>8</v>
      </c>
      <c r="I56" s="468">
        <f t="shared" si="3"/>
        <v>13.559322033898304</v>
      </c>
      <c r="J56" s="200">
        <v>1</v>
      </c>
      <c r="K56" s="48">
        <v>4</v>
      </c>
      <c r="L56" s="46">
        <v>35</v>
      </c>
      <c r="M56" s="47">
        <v>1</v>
      </c>
      <c r="N56" s="46">
        <v>0</v>
      </c>
      <c r="O56" s="431">
        <v>41</v>
      </c>
      <c r="P56" s="477">
        <f t="shared" si="4"/>
        <v>59.32203389830508</v>
      </c>
      <c r="Q56" s="481">
        <f t="shared" si="5"/>
        <v>1.694915254237288</v>
      </c>
    </row>
    <row r="57" spans="1:17" s="54" customFormat="1" ht="12.75" customHeight="1">
      <c r="A57" s="1737"/>
      <c r="B57" s="196" t="s">
        <v>67</v>
      </c>
      <c r="C57" s="504">
        <v>78</v>
      </c>
      <c r="D57" s="217">
        <v>76</v>
      </c>
      <c r="E57" s="457">
        <f t="shared" si="1"/>
        <v>97.43589743589743</v>
      </c>
      <c r="F57" s="441">
        <v>0</v>
      </c>
      <c r="G57" s="465">
        <f t="shared" si="2"/>
        <v>0</v>
      </c>
      <c r="H57" s="48">
        <v>2</v>
      </c>
      <c r="I57" s="468">
        <f t="shared" si="3"/>
        <v>2.631578947368421</v>
      </c>
      <c r="J57" s="200">
        <v>0</v>
      </c>
      <c r="K57" s="48">
        <v>2</v>
      </c>
      <c r="L57" s="46">
        <v>23</v>
      </c>
      <c r="M57" s="47">
        <v>0</v>
      </c>
      <c r="N57" s="46">
        <v>0</v>
      </c>
      <c r="O57" s="431">
        <v>25</v>
      </c>
      <c r="P57" s="477">
        <f t="shared" si="4"/>
        <v>30.263157894736842</v>
      </c>
      <c r="Q57" s="481">
        <f t="shared" si="5"/>
        <v>0</v>
      </c>
    </row>
    <row r="58" spans="1:17" s="54" customFormat="1" ht="12.75" customHeight="1">
      <c r="A58" s="1737"/>
      <c r="B58" s="196" t="s">
        <v>68</v>
      </c>
      <c r="C58" s="504">
        <v>67</v>
      </c>
      <c r="D58" s="217">
        <v>66</v>
      </c>
      <c r="E58" s="457">
        <f t="shared" si="1"/>
        <v>98.50746268656717</v>
      </c>
      <c r="F58" s="441">
        <v>1</v>
      </c>
      <c r="G58" s="465">
        <f t="shared" si="2"/>
        <v>1.5151515151515151</v>
      </c>
      <c r="H58" s="48">
        <v>1</v>
      </c>
      <c r="I58" s="468">
        <f t="shared" si="3"/>
        <v>1.5151515151515151</v>
      </c>
      <c r="J58" s="200">
        <v>0</v>
      </c>
      <c r="K58" s="48">
        <v>1</v>
      </c>
      <c r="L58" s="46">
        <v>4</v>
      </c>
      <c r="M58" s="47">
        <v>0</v>
      </c>
      <c r="N58" s="46">
        <v>0</v>
      </c>
      <c r="O58" s="431">
        <v>5</v>
      </c>
      <c r="P58" s="477">
        <f t="shared" si="4"/>
        <v>6.0606060606060606</v>
      </c>
      <c r="Q58" s="481">
        <f t="shared" si="5"/>
        <v>0</v>
      </c>
    </row>
    <row r="59" spans="1:17" s="54" customFormat="1" ht="12.75" customHeight="1">
      <c r="A59" s="1737"/>
      <c r="B59" s="196" t="s">
        <v>69</v>
      </c>
      <c r="C59" s="504">
        <v>55</v>
      </c>
      <c r="D59" s="217">
        <v>54</v>
      </c>
      <c r="E59" s="457">
        <f t="shared" si="1"/>
        <v>98.18181818181819</v>
      </c>
      <c r="F59" s="441">
        <v>5</v>
      </c>
      <c r="G59" s="465">
        <f t="shared" si="2"/>
        <v>9.25925925925926</v>
      </c>
      <c r="H59" s="48">
        <v>7</v>
      </c>
      <c r="I59" s="468">
        <f t="shared" si="3"/>
        <v>12.962962962962962</v>
      </c>
      <c r="J59" s="200">
        <v>0</v>
      </c>
      <c r="K59" s="48">
        <v>1</v>
      </c>
      <c r="L59" s="46">
        <v>11</v>
      </c>
      <c r="M59" s="47">
        <v>0</v>
      </c>
      <c r="N59" s="46">
        <v>0</v>
      </c>
      <c r="O59" s="431">
        <v>12</v>
      </c>
      <c r="P59" s="477">
        <f t="shared" si="4"/>
        <v>20.37037037037037</v>
      </c>
      <c r="Q59" s="481">
        <f t="shared" si="5"/>
        <v>0</v>
      </c>
    </row>
    <row r="60" spans="1:17" s="54" customFormat="1" ht="12.75" customHeight="1">
      <c r="A60" s="1737"/>
      <c r="B60" s="196" t="s">
        <v>70</v>
      </c>
      <c r="C60" s="504">
        <v>53</v>
      </c>
      <c r="D60" s="217">
        <v>45</v>
      </c>
      <c r="E60" s="457">
        <f t="shared" si="1"/>
        <v>84.90566037735849</v>
      </c>
      <c r="F60" s="441">
        <v>0</v>
      </c>
      <c r="G60" s="465">
        <f>F60/D60*100</f>
        <v>0</v>
      </c>
      <c r="H60" s="48">
        <v>3</v>
      </c>
      <c r="I60" s="468">
        <f t="shared" si="3"/>
        <v>6.666666666666667</v>
      </c>
      <c r="J60" s="200">
        <v>0</v>
      </c>
      <c r="K60" s="48">
        <v>0</v>
      </c>
      <c r="L60" s="46">
        <v>3</v>
      </c>
      <c r="M60" s="47">
        <v>1</v>
      </c>
      <c r="N60" s="46">
        <v>1</v>
      </c>
      <c r="O60" s="431">
        <v>5</v>
      </c>
      <c r="P60" s="477">
        <f t="shared" si="4"/>
        <v>6.666666666666667</v>
      </c>
      <c r="Q60" s="481">
        <f t="shared" si="5"/>
        <v>4.444444444444445</v>
      </c>
    </row>
    <row r="61" spans="1:17" s="54" customFormat="1" ht="12.75" customHeight="1" thickBot="1">
      <c r="A61" s="1738"/>
      <c r="B61" s="232" t="s">
        <v>50</v>
      </c>
      <c r="C61" s="505">
        <f>SUM(C55:C60)</f>
        <v>415</v>
      </c>
      <c r="D61" s="227">
        <f>SUM(D55:D60)</f>
        <v>400</v>
      </c>
      <c r="E61" s="458">
        <f>D61/C61*100</f>
        <v>96.3855421686747</v>
      </c>
      <c r="F61" s="442">
        <f>SUM(F55:F60)</f>
        <v>12</v>
      </c>
      <c r="G61" s="463">
        <f t="shared" si="2"/>
        <v>3</v>
      </c>
      <c r="H61" s="443">
        <f>SUM(H55:H60)</f>
        <v>31</v>
      </c>
      <c r="I61" s="469">
        <f t="shared" si="3"/>
        <v>7.75</v>
      </c>
      <c r="J61" s="442">
        <f aca="true" t="shared" si="17" ref="J61:O61">SUM(J55:J60)</f>
        <v>1</v>
      </c>
      <c r="K61" s="444">
        <f t="shared" si="17"/>
        <v>13</v>
      </c>
      <c r="L61" s="444">
        <f t="shared" si="17"/>
        <v>108</v>
      </c>
      <c r="M61" s="444">
        <f t="shared" si="17"/>
        <v>3</v>
      </c>
      <c r="N61" s="444">
        <f t="shared" si="17"/>
        <v>5</v>
      </c>
      <c r="O61" s="443">
        <f t="shared" si="17"/>
        <v>130</v>
      </c>
      <c r="P61" s="480">
        <f t="shared" si="4"/>
        <v>27</v>
      </c>
      <c r="Q61" s="482">
        <f t="shared" si="5"/>
        <v>2</v>
      </c>
    </row>
    <row r="62" spans="1:17" s="139" customFormat="1" ht="12.75" customHeight="1" thickBot="1">
      <c r="A62" s="1735" t="s">
        <v>118</v>
      </c>
      <c r="B62" s="1736"/>
      <c r="C62" s="500">
        <f>SUM(C61,C54,C47,C45,C41,C34,C30,C26,C24,C20,C17,C12,C8)</f>
        <v>9368</v>
      </c>
      <c r="D62" s="501">
        <f>SUM(D61,D54,D47,D45,D41,D34,D30,D26,D24,D20,D17,D12,D8)</f>
        <v>8959</v>
      </c>
      <c r="E62" s="461">
        <f t="shared" si="1"/>
        <v>95.63407344150299</v>
      </c>
      <c r="F62" s="453">
        <f>SUM(F8,F12,F17,F20,F24,F26,F30,F34,F41,F45,F47,F54,F61,)</f>
        <v>317</v>
      </c>
      <c r="G62" s="467">
        <f t="shared" si="2"/>
        <v>3.5383413327380286</v>
      </c>
      <c r="H62" s="454">
        <f>SUM(H61,H54,H47,H45,H41,H34,H30,H26,H24,H20,H17,H12,H8)</f>
        <v>620</v>
      </c>
      <c r="I62" s="472">
        <f t="shared" si="3"/>
        <v>6.920415224913495</v>
      </c>
      <c r="J62" s="455">
        <f aca="true" t="shared" si="18" ref="J62:O62">SUM(J61,J54,J47,J45,J41,J34,J30,J26,J24,J20,J17,J12,J8)</f>
        <v>362</v>
      </c>
      <c r="K62" s="456">
        <f t="shared" si="18"/>
        <v>328</v>
      </c>
      <c r="L62" s="220">
        <f t="shared" si="18"/>
        <v>2774</v>
      </c>
      <c r="M62" s="456">
        <f t="shared" si="18"/>
        <v>263</v>
      </c>
      <c r="N62" s="456">
        <f t="shared" si="18"/>
        <v>59</v>
      </c>
      <c r="O62" s="237">
        <f t="shared" si="18"/>
        <v>3786</v>
      </c>
      <c r="P62" s="483">
        <f t="shared" si="4"/>
        <v>30.9632771514678</v>
      </c>
      <c r="Q62" s="557">
        <f t="shared" si="5"/>
        <v>3.5941511329389444</v>
      </c>
    </row>
    <row r="63" spans="1:27" ht="10.5" customHeight="1">
      <c r="A63" s="1886" t="s">
        <v>365</v>
      </c>
      <c r="B63" s="1887"/>
      <c r="C63" s="1887"/>
      <c r="D63" s="1887"/>
      <c r="E63" s="1887"/>
      <c r="F63" s="1887"/>
      <c r="G63" s="1887"/>
      <c r="H63" s="1887"/>
      <c r="I63" s="1887"/>
      <c r="J63" s="1887"/>
      <c r="K63" s="1887"/>
      <c r="L63" s="1887"/>
      <c r="M63" s="1887"/>
      <c r="N63" s="1887"/>
      <c r="O63" s="1887"/>
      <c r="P63" s="1887"/>
      <c r="Q63" s="1887"/>
      <c r="R63" s="558"/>
      <c r="S63" s="558"/>
      <c r="T63" s="558"/>
      <c r="U63" s="558"/>
      <c r="V63" s="558"/>
      <c r="W63" s="558"/>
      <c r="X63" s="558"/>
      <c r="Y63" s="558"/>
      <c r="Z63" s="558"/>
      <c r="AA63" s="558"/>
    </row>
    <row r="64" spans="1:17" ht="10.5" customHeight="1">
      <c r="A64" s="1888"/>
      <c r="B64" s="1888"/>
      <c r="C64" s="1888"/>
      <c r="D64" s="1888"/>
      <c r="E64" s="1888"/>
      <c r="F64" s="1888"/>
      <c r="G64" s="1888"/>
      <c r="H64" s="1888"/>
      <c r="I64" s="1888"/>
      <c r="J64" s="1888"/>
      <c r="K64" s="1888"/>
      <c r="L64" s="1888"/>
      <c r="M64" s="1888"/>
      <c r="N64" s="1888"/>
      <c r="O64" s="1888"/>
      <c r="P64" s="1888"/>
      <c r="Q64" s="1888"/>
    </row>
    <row r="65" spans="3:15" ht="13.5">
      <c r="C65" s="97"/>
      <c r="D65" s="97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</row>
    <row r="66" spans="3:15" ht="13.5">
      <c r="C66" s="97"/>
      <c r="D66" s="97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</row>
    <row r="67" spans="3:15" ht="13.5">
      <c r="C67" s="97"/>
      <c r="D67" s="97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</row>
    <row r="68" spans="3:15" ht="13.5">
      <c r="C68" s="97"/>
      <c r="D68" s="97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</row>
    <row r="69" spans="3:15" ht="13.5">
      <c r="C69" s="97"/>
      <c r="D69" s="97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</row>
    <row r="70" spans="3:15" ht="13.5">
      <c r="C70" s="97"/>
      <c r="D70" s="97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</row>
    <row r="71" spans="1:15" ht="13.5">
      <c r="A71" s="50"/>
      <c r="B71" s="51"/>
      <c r="C71" s="97"/>
      <c r="D71" s="98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</row>
    <row r="72" spans="1:15" ht="13.5">
      <c r="A72" s="50"/>
      <c r="B72" s="51"/>
      <c r="C72" s="97"/>
      <c r="D72" s="98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</row>
    <row r="73" spans="1:15" ht="13.5">
      <c r="A73" s="50"/>
      <c r="B73" s="51"/>
      <c r="C73" s="97"/>
      <c r="D73" s="98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</row>
    <row r="74" spans="3:15" ht="13.5">
      <c r="C74" s="97"/>
      <c r="D74" s="97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</row>
    <row r="75" spans="3:15" ht="13.5">
      <c r="C75" s="97"/>
      <c r="D75" s="97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3:15" ht="13.5">
      <c r="C76" s="97"/>
      <c r="D76" s="97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</row>
    <row r="77" spans="3:15" ht="13.5">
      <c r="C77" s="97"/>
      <c r="D77" s="97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</row>
    <row r="78" spans="3:15" ht="13.5">
      <c r="C78" s="97"/>
      <c r="D78" s="97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</row>
    <row r="79" spans="3:15" ht="13.5">
      <c r="C79" s="97"/>
      <c r="D79" s="97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</row>
    <row r="80" spans="3:15" ht="13.5">
      <c r="C80" s="97"/>
      <c r="D80" s="97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</row>
    <row r="81" spans="3:15" ht="13.5">
      <c r="C81" s="97"/>
      <c r="D81" s="97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</row>
    <row r="82" spans="3:15" ht="13.5">
      <c r="C82" s="97"/>
      <c r="D82" s="97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</row>
    <row r="83" spans="3:15" ht="13.5">
      <c r="C83" s="97"/>
      <c r="D83" s="97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</row>
    <row r="84" spans="3:15" ht="13.5">
      <c r="C84" s="97"/>
      <c r="D84" s="97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</row>
    <row r="85" spans="3:15" ht="13.5">
      <c r="C85" s="97"/>
      <c r="D85" s="97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</row>
    <row r="86" spans="3:15" ht="13.5">
      <c r="C86" s="97"/>
      <c r="D86" s="97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  <row r="87" spans="3:15" ht="13.5">
      <c r="C87" s="97"/>
      <c r="D87" s="97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</row>
    <row r="88" spans="3:15" ht="13.5">
      <c r="C88" s="97"/>
      <c r="D88" s="97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</row>
    <row r="89" spans="3:15" ht="13.5">
      <c r="C89" s="97"/>
      <c r="D89" s="97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</row>
    <row r="90" spans="3:15" ht="13.5">
      <c r="C90" s="97"/>
      <c r="D90" s="97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</row>
    <row r="91" spans="3:15" ht="13.5">
      <c r="C91" s="97"/>
      <c r="D91" s="97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</row>
    <row r="92" spans="3:15" ht="13.5">
      <c r="C92" s="97"/>
      <c r="D92" s="97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</row>
    <row r="93" spans="3:15" ht="13.5">
      <c r="C93" s="97"/>
      <c r="D93" s="97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</row>
    <row r="94" spans="3:15" ht="13.5">
      <c r="C94" s="97"/>
      <c r="D94" s="97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</row>
    <row r="95" spans="3:15" ht="13.5">
      <c r="C95" s="97"/>
      <c r="D95" s="97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</row>
    <row r="96" spans="3:15" ht="13.5">
      <c r="C96" s="97"/>
      <c r="D96" s="97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</row>
    <row r="97" spans="3:15" ht="13.5">
      <c r="C97" s="97"/>
      <c r="D97" s="97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</row>
    <row r="98" spans="3:15" ht="13.5">
      <c r="C98" s="97"/>
      <c r="D98" s="97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</row>
    <row r="99" spans="3:15" ht="13.5">
      <c r="C99" s="97"/>
      <c r="D99" s="97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</row>
    <row r="100" spans="3:15" ht="13.5">
      <c r="C100" s="97"/>
      <c r="D100" s="97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</row>
    <row r="101" spans="3:15" ht="13.5">
      <c r="C101" s="97"/>
      <c r="D101" s="97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</row>
    <row r="102" spans="3:15" ht="13.5">
      <c r="C102" s="97"/>
      <c r="D102" s="97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</row>
    <row r="103" spans="3:15" ht="13.5">
      <c r="C103" s="97"/>
      <c r="D103" s="97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</row>
    <row r="104" spans="3:15" ht="13.5">
      <c r="C104" s="97"/>
      <c r="D104" s="97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</row>
    <row r="105" spans="3:15" ht="13.5">
      <c r="C105" s="97"/>
      <c r="D105" s="97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</row>
    <row r="106" spans="3:15" ht="13.5">
      <c r="C106" s="97"/>
      <c r="D106" s="97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</row>
    <row r="107" spans="3:15" ht="13.5">
      <c r="C107" s="97"/>
      <c r="D107" s="97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</row>
    <row r="108" spans="3:15" ht="13.5">
      <c r="C108" s="97"/>
      <c r="D108" s="97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</row>
    <row r="109" spans="3:15" ht="13.5">
      <c r="C109" s="97"/>
      <c r="D109" s="97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</row>
    <row r="110" spans="3:15" ht="13.5">
      <c r="C110" s="97"/>
      <c r="D110" s="97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</row>
    <row r="111" spans="3:15" ht="13.5">
      <c r="C111" s="97"/>
      <c r="D111" s="97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</row>
    <row r="112" spans="3:15" ht="13.5">
      <c r="C112" s="97"/>
      <c r="D112" s="97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</row>
    <row r="113" spans="3:15" ht="13.5">
      <c r="C113" s="97"/>
      <c r="D113" s="97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</row>
    <row r="114" spans="3:15" ht="13.5">
      <c r="C114" s="97"/>
      <c r="D114" s="97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</row>
    <row r="115" spans="3:15" ht="13.5">
      <c r="C115" s="97"/>
      <c r="D115" s="97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</row>
    <row r="116" spans="3:15" ht="13.5">
      <c r="C116" s="97"/>
      <c r="D116" s="97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</row>
    <row r="117" spans="3:15" ht="13.5">
      <c r="C117" s="97"/>
      <c r="D117" s="97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</row>
    <row r="118" spans="3:15" ht="13.5">
      <c r="C118" s="97"/>
      <c r="D118" s="97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</row>
    <row r="119" spans="3:15" ht="13.5">
      <c r="C119" s="97"/>
      <c r="D119" s="97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</row>
    <row r="120" spans="3:15" ht="13.5">
      <c r="C120" s="97"/>
      <c r="D120" s="97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</row>
    <row r="121" spans="3:15" ht="13.5">
      <c r="C121" s="97"/>
      <c r="D121" s="97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</row>
    <row r="122" spans="3:15" ht="13.5">
      <c r="C122" s="97"/>
      <c r="D122" s="97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</row>
    <row r="123" spans="3:15" ht="13.5">
      <c r="C123" s="97"/>
      <c r="D123" s="97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</row>
    <row r="124" spans="3:15" ht="13.5">
      <c r="C124" s="97"/>
      <c r="D124" s="97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</row>
    <row r="125" spans="3:15" ht="13.5">
      <c r="C125" s="97"/>
      <c r="D125" s="97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</row>
    <row r="126" spans="3:15" ht="13.5">
      <c r="C126" s="97"/>
      <c r="D126" s="97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</row>
    <row r="127" spans="3:15" ht="13.5">
      <c r="C127" s="97"/>
      <c r="D127" s="97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</row>
    <row r="128" spans="3:15" ht="13.5">
      <c r="C128" s="97"/>
      <c r="D128" s="97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</row>
    <row r="129" spans="3:15" ht="13.5">
      <c r="C129" s="97"/>
      <c r="D129" s="97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</row>
    <row r="130" spans="3:15" ht="13.5">
      <c r="C130" s="97"/>
      <c r="D130" s="97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</row>
    <row r="131" spans="3:15" ht="13.5">
      <c r="C131" s="97"/>
      <c r="D131" s="97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</row>
    <row r="132" spans="3:15" ht="13.5">
      <c r="C132" s="97"/>
      <c r="D132" s="97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</row>
    <row r="133" spans="3:15" ht="13.5">
      <c r="C133" s="97"/>
      <c r="D133" s="97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</row>
    <row r="134" spans="3:15" ht="13.5">
      <c r="C134" s="97"/>
      <c r="D134" s="97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</row>
    <row r="135" spans="3:15" ht="13.5">
      <c r="C135" s="97"/>
      <c r="D135" s="97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</row>
    <row r="136" spans="3:15" ht="13.5">
      <c r="C136" s="97"/>
      <c r="D136" s="97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</row>
    <row r="137" spans="3:15" ht="13.5">
      <c r="C137" s="97"/>
      <c r="D137" s="97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</row>
    <row r="138" spans="3:15" ht="13.5">
      <c r="C138" s="97"/>
      <c r="D138" s="97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</row>
    <row r="139" spans="3:15" ht="13.5">
      <c r="C139" s="97"/>
      <c r="D139" s="97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</row>
    <row r="140" spans="3:15" ht="13.5">
      <c r="C140" s="97"/>
      <c r="D140" s="97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</row>
    <row r="141" spans="3:15" ht="13.5">
      <c r="C141" s="97"/>
      <c r="D141" s="97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</row>
    <row r="142" spans="3:15" ht="13.5">
      <c r="C142" s="97"/>
      <c r="D142" s="97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</row>
    <row r="143" spans="3:15" ht="13.5">
      <c r="C143" s="97"/>
      <c r="D143" s="97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</row>
    <row r="144" spans="3:15" ht="13.5">
      <c r="C144" s="97"/>
      <c r="D144" s="97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</row>
    <row r="145" spans="3:15" ht="13.5">
      <c r="C145" s="97"/>
      <c r="D145" s="97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</row>
    <row r="146" spans="3:15" ht="13.5">
      <c r="C146" s="97"/>
      <c r="D146" s="97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</row>
    <row r="147" spans="3:15" ht="13.5">
      <c r="C147" s="97"/>
      <c r="D147" s="97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</row>
    <row r="148" spans="3:15" ht="13.5">
      <c r="C148" s="97"/>
      <c r="D148" s="97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</row>
    <row r="149" spans="3:15" ht="13.5">
      <c r="C149" s="97"/>
      <c r="D149" s="97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</row>
    <row r="150" spans="3:15" ht="13.5">
      <c r="C150" s="97"/>
      <c r="D150" s="97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</row>
    <row r="151" spans="3:15" ht="13.5">
      <c r="C151" s="97"/>
      <c r="D151" s="97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</row>
    <row r="152" spans="3:15" ht="13.5">
      <c r="C152" s="97"/>
      <c r="D152" s="97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</row>
    <row r="153" spans="3:15" ht="13.5">
      <c r="C153" s="97"/>
      <c r="D153" s="97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</row>
    <row r="154" spans="3:15" ht="13.5">
      <c r="C154" s="97"/>
      <c r="D154" s="97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</row>
    <row r="155" spans="3:15" ht="13.5">
      <c r="C155" s="97"/>
      <c r="D155" s="97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</row>
    <row r="156" spans="3:15" ht="13.5">
      <c r="C156" s="97"/>
      <c r="D156" s="97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</row>
    <row r="157" spans="3:15" ht="13.5">
      <c r="C157" s="97"/>
      <c r="D157" s="97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</row>
    <row r="158" spans="3:15" ht="13.5">
      <c r="C158" s="97"/>
      <c r="D158" s="97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</row>
    <row r="159" spans="3:15" ht="13.5">
      <c r="C159" s="97"/>
      <c r="D159" s="97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</row>
    <row r="160" spans="3:15" ht="13.5">
      <c r="C160" s="97"/>
      <c r="D160" s="97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</row>
    <row r="161" spans="3:15" ht="13.5">
      <c r="C161" s="97"/>
      <c r="D161" s="97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</row>
    <row r="162" spans="3:15" ht="13.5">
      <c r="C162" s="97"/>
      <c r="D162" s="97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</row>
    <row r="163" spans="3:15" ht="13.5">
      <c r="C163" s="97"/>
      <c r="D163" s="97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</row>
    <row r="164" spans="3:15" ht="13.5">
      <c r="C164" s="97"/>
      <c r="D164" s="97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</row>
    <row r="165" spans="3:15" ht="13.5">
      <c r="C165" s="97"/>
      <c r="D165" s="97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</row>
    <row r="166" spans="3:15" ht="13.5">
      <c r="C166" s="97"/>
      <c r="D166" s="97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</row>
    <row r="167" spans="3:15" ht="13.5">
      <c r="C167" s="97"/>
      <c r="D167" s="97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</row>
    <row r="168" spans="3:15" ht="13.5">
      <c r="C168" s="97"/>
      <c r="D168" s="97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</row>
    <row r="169" spans="3:15" ht="13.5">
      <c r="C169" s="97"/>
      <c r="D169" s="97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</row>
    <row r="170" spans="3:15" ht="13.5">
      <c r="C170" s="97"/>
      <c r="D170" s="97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</row>
    <row r="171" spans="3:15" ht="13.5">
      <c r="C171" s="97"/>
      <c r="D171" s="97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</row>
    <row r="172" spans="3:15" ht="13.5">
      <c r="C172" s="97"/>
      <c r="D172" s="97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</row>
    <row r="173" spans="3:15" ht="13.5">
      <c r="C173" s="97"/>
      <c r="D173" s="97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</row>
    <row r="174" spans="3:15" ht="13.5">
      <c r="C174" s="97"/>
      <c r="D174" s="97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</row>
    <row r="175" spans="3:15" ht="13.5">
      <c r="C175" s="97"/>
      <c r="D175" s="97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</row>
    <row r="176" spans="3:15" ht="13.5">
      <c r="C176" s="97"/>
      <c r="D176" s="97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</row>
    <row r="177" spans="3:15" ht="13.5">
      <c r="C177" s="97"/>
      <c r="D177" s="97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</row>
    <row r="178" spans="3:15" ht="13.5">
      <c r="C178" s="97"/>
      <c r="D178" s="97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</row>
    <row r="179" spans="3:15" ht="13.5">
      <c r="C179" s="97"/>
      <c r="D179" s="97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</row>
    <row r="180" spans="3:15" ht="13.5">
      <c r="C180" s="97"/>
      <c r="D180" s="97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</row>
    <row r="181" spans="3:15" ht="13.5">
      <c r="C181" s="97"/>
      <c r="D181" s="97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</row>
    <row r="182" spans="3:15" ht="13.5">
      <c r="C182" s="97"/>
      <c r="D182" s="97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</row>
    <row r="183" spans="3:15" ht="13.5">
      <c r="C183" s="97"/>
      <c r="D183" s="97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</row>
    <row r="184" spans="3:15" ht="13.5">
      <c r="C184" s="97"/>
      <c r="D184" s="97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</row>
    <row r="185" spans="3:15" ht="13.5">
      <c r="C185" s="97"/>
      <c r="D185" s="97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</row>
    <row r="186" spans="3:15" ht="13.5">
      <c r="C186" s="97"/>
      <c r="D186" s="97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</row>
    <row r="187" spans="3:15" ht="13.5">
      <c r="C187" s="97"/>
      <c r="D187" s="97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</row>
    <row r="188" spans="3:15" ht="13.5">
      <c r="C188" s="97"/>
      <c r="D188" s="97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</row>
    <row r="189" spans="3:15" ht="13.5">
      <c r="C189" s="97"/>
      <c r="D189" s="97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</row>
    <row r="190" spans="3:15" ht="13.5">
      <c r="C190" s="97"/>
      <c r="D190" s="97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</row>
    <row r="191" spans="3:15" ht="13.5">
      <c r="C191" s="97"/>
      <c r="D191" s="97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</row>
    <row r="192" spans="3:15" ht="13.5">
      <c r="C192" s="97"/>
      <c r="D192" s="97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</row>
    <row r="193" spans="3:15" ht="13.5">
      <c r="C193" s="97"/>
      <c r="D193" s="97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</row>
    <row r="194" spans="3:15" ht="13.5">
      <c r="C194" s="97"/>
      <c r="D194" s="97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</row>
    <row r="195" spans="3:15" ht="13.5">
      <c r="C195" s="97"/>
      <c r="D195" s="97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</row>
    <row r="196" spans="3:15" ht="13.5">
      <c r="C196" s="97"/>
      <c r="D196" s="97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</row>
    <row r="197" spans="3:15" ht="13.5">
      <c r="C197" s="97"/>
      <c r="D197" s="97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</row>
    <row r="198" spans="3:15" ht="13.5">
      <c r="C198" s="97"/>
      <c r="D198" s="97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</row>
    <row r="199" spans="3:15" ht="13.5">
      <c r="C199" s="97"/>
      <c r="D199" s="97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</row>
    <row r="200" spans="3:15" ht="13.5">
      <c r="C200" s="97"/>
      <c r="D200" s="97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</row>
    <row r="201" spans="3:15" ht="13.5">
      <c r="C201" s="97"/>
      <c r="D201" s="97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</row>
    <row r="202" spans="3:15" ht="13.5">
      <c r="C202" s="97"/>
      <c r="D202" s="97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</row>
  </sheetData>
  <sheetProtection/>
  <protectedRanges>
    <protectedRange sqref="M2" name="範囲1"/>
    <protectedRange sqref="J21:N23 J18:N19 J13:N16 J9:N11 C7:N7" name="範囲6_2"/>
    <protectedRange sqref="C46:D46 F46 H46 J46:O46 J48:O53 H48:H53 F48:F53 C48:D53 C55:D60 F55:F60 H55:H60 J55:O60" name="範囲4_2"/>
    <protectedRange sqref="C27:D29 F27:F29 H27:H29 J27:O29 J31:O33 H31:H33 F31:F33 C31:D33 C35:D40 F35:F40 H35:H40 J35:O40 J42:O44 H42:H44 F42:F44 C42:D44 C46:D46 F46 H46 J46:O46" name="範囲3_2"/>
    <protectedRange sqref="C27:D29 F27:F29 H27:H29 J27:O29 J31:O33 H31:H33 F31:F33 C31:D33 C35:D40 F35:F40 H35:H40 J35:O40" name="範囲2_2"/>
    <protectedRange sqref="C7:D7 F7:H7 J7:O7 J9:O11 H9:H11 F9:F11 C9:D11 C13:D16 C18:D19 C21:D23 C25:D25 F13:F16 F18:F19 F21:F23 F25 H13:H16 H18:H19 H21:H23 H25 J13:O16 J18:O19" name="範囲1_2"/>
    <protectedRange sqref="J25:N25" name="範囲5_2"/>
  </protectedRanges>
  <mergeCells count="36">
    <mergeCell ref="A63:Q64"/>
    <mergeCell ref="M2:Q2"/>
    <mergeCell ref="A55:A61"/>
    <mergeCell ref="A62:B62"/>
    <mergeCell ref="A35:A41"/>
    <mergeCell ref="A42:A45"/>
    <mergeCell ref="A46:A47"/>
    <mergeCell ref="A48:A54"/>
    <mergeCell ref="A18:A20"/>
    <mergeCell ref="A3:A5"/>
    <mergeCell ref="D4:D5"/>
    <mergeCell ref="K4:K5"/>
    <mergeCell ref="L4:L5"/>
    <mergeCell ref="M4:M5"/>
    <mergeCell ref="A27:A30"/>
    <mergeCell ref="A31:A34"/>
    <mergeCell ref="A21:A24"/>
    <mergeCell ref="A13:A17"/>
    <mergeCell ref="A25:A26"/>
    <mergeCell ref="A1:F1"/>
    <mergeCell ref="A7:A8"/>
    <mergeCell ref="A9:A12"/>
    <mergeCell ref="J4:J5"/>
    <mergeCell ref="C3:C5"/>
    <mergeCell ref="F4:G4"/>
    <mergeCell ref="B3:B5"/>
    <mergeCell ref="F3:I3"/>
    <mergeCell ref="J3:O3"/>
    <mergeCell ref="D3:E3"/>
    <mergeCell ref="P3:Q3"/>
    <mergeCell ref="P4:P5"/>
    <mergeCell ref="Q4:Q5"/>
    <mergeCell ref="E4:E5"/>
    <mergeCell ref="N4:N5"/>
    <mergeCell ref="O4:O5"/>
    <mergeCell ref="H4:I4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r:id="rId1"/>
  <headerFooter alignWithMargins="0">
    <oddFooter>&amp;C&amp;"ＭＳ Ｐ明朝,標準"&amp;10&amp;A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3"/>
  </sheetPr>
  <dimension ref="A1:AV538"/>
  <sheetViews>
    <sheetView view="pageBreakPreview" zoomScale="85" zoomScaleSheetLayoutView="85"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T36" sqref="T36"/>
    </sheetView>
  </sheetViews>
  <sheetFormatPr defaultColWidth="5.50390625" defaultRowHeight="13.5"/>
  <cols>
    <col min="1" max="1" width="8.00390625" style="1" bestFit="1" customWidth="1"/>
    <col min="2" max="3" width="6.875" style="1" customWidth="1"/>
    <col min="4" max="4" width="5.125" style="1" bestFit="1" customWidth="1"/>
    <col min="5" max="5" width="7.50390625" style="1" bestFit="1" customWidth="1"/>
    <col min="6" max="6" width="5.875" style="1" bestFit="1" customWidth="1"/>
    <col min="7" max="7" width="7.50390625" style="1" bestFit="1" customWidth="1"/>
    <col min="8" max="8" width="5.125" style="1" bestFit="1" customWidth="1"/>
    <col min="9" max="9" width="4.75390625" style="1" bestFit="1" customWidth="1"/>
    <col min="10" max="11" width="6.375" style="1" bestFit="1" customWidth="1"/>
    <col min="12" max="12" width="5.125" style="1" bestFit="1" customWidth="1"/>
    <col min="13" max="14" width="4.75390625" style="1" bestFit="1" customWidth="1"/>
    <col min="15" max="15" width="6.375" style="1" bestFit="1" customWidth="1"/>
    <col min="16" max="17" width="4.75390625" style="1" bestFit="1" customWidth="1"/>
    <col min="18" max="19" width="3.75390625" style="1" bestFit="1" customWidth="1"/>
    <col min="20" max="20" width="6.375" style="1" bestFit="1" customWidth="1"/>
    <col min="21" max="21" width="5.125" style="1" bestFit="1" customWidth="1"/>
    <col min="22" max="22" width="6.375" style="1" bestFit="1" customWidth="1"/>
    <col min="23" max="23" width="5.125" style="1" bestFit="1" customWidth="1"/>
    <col min="24" max="24" width="4.50390625" style="1" bestFit="1" customWidth="1"/>
    <col min="25" max="25" width="4.125" style="1" bestFit="1" customWidth="1"/>
    <col min="26" max="26" width="2.875" style="1" bestFit="1" customWidth="1"/>
    <col min="27" max="27" width="4.125" style="1" bestFit="1" customWidth="1"/>
    <col min="28" max="16384" width="5.50390625" style="1" customWidth="1"/>
  </cols>
  <sheetData>
    <row r="1" spans="1:14" s="15" customFormat="1" ht="14.25">
      <c r="A1" s="1798" t="s">
        <v>424</v>
      </c>
      <c r="B1" s="1798"/>
      <c r="C1" s="1798"/>
      <c r="D1" s="1798"/>
      <c r="E1" s="1798"/>
      <c r="F1" s="1798"/>
      <c r="G1" s="1798"/>
      <c r="H1" s="14"/>
      <c r="M1" s="16"/>
      <c r="N1" s="16"/>
    </row>
    <row r="2" spans="1:48" s="15" customFormat="1" ht="14.25">
      <c r="A2" s="1798" t="s">
        <v>285</v>
      </c>
      <c r="B2" s="1798"/>
      <c r="C2" s="1798"/>
      <c r="D2" s="1798"/>
      <c r="E2" s="1798"/>
      <c r="F2" s="1798"/>
      <c r="G2" s="1798"/>
      <c r="H2" s="1798"/>
      <c r="I2" s="1798"/>
      <c r="J2" s="1798"/>
      <c r="K2" s="13"/>
      <c r="L2" s="13"/>
      <c r="M2" s="13"/>
      <c r="N2" s="13"/>
      <c r="O2" s="13"/>
      <c r="P2" s="13"/>
      <c r="Q2" s="13"/>
      <c r="R2" s="13"/>
      <c r="S2" s="13"/>
      <c r="T2" s="13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</row>
    <row r="3" spans="1:48" s="62" customFormat="1" ht="14.25" customHeight="1" thickBot="1">
      <c r="A3" s="534"/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4"/>
      <c r="P3" s="534"/>
      <c r="Q3" s="534"/>
      <c r="R3" s="534"/>
      <c r="S3" s="534"/>
      <c r="T3" s="534"/>
      <c r="U3" s="22"/>
      <c r="V3" s="22"/>
      <c r="W3" s="22"/>
      <c r="X3" s="1799"/>
      <c r="Y3" s="1799" t="s">
        <v>396</v>
      </c>
      <c r="Z3" s="1799"/>
      <c r="AA3" s="1799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</row>
    <row r="4" spans="1:48" s="62" customFormat="1" ht="12">
      <c r="A4" s="1774" t="s">
        <v>24</v>
      </c>
      <c r="B4" s="1777" t="s">
        <v>345</v>
      </c>
      <c r="C4" s="1784" t="s">
        <v>168</v>
      </c>
      <c r="D4" s="1784"/>
      <c r="E4" s="1805" t="s">
        <v>313</v>
      </c>
      <c r="F4" s="1806"/>
      <c r="G4" s="1806"/>
      <c r="H4" s="1806"/>
      <c r="I4" s="1806"/>
      <c r="J4" s="1806"/>
      <c r="K4" s="1806"/>
      <c r="L4" s="1807"/>
      <c r="M4" s="1811" t="s">
        <v>2</v>
      </c>
      <c r="N4" s="1811"/>
      <c r="O4" s="1811"/>
      <c r="P4" s="1811"/>
      <c r="Q4" s="1811"/>
      <c r="R4" s="1811"/>
      <c r="S4" s="1811"/>
      <c r="T4" s="1811"/>
      <c r="U4" s="1811"/>
      <c r="V4" s="1813" t="s">
        <v>169</v>
      </c>
      <c r="W4" s="1814"/>
      <c r="X4" s="1814"/>
      <c r="Y4" s="1814"/>
      <c r="Z4" s="1814"/>
      <c r="AA4" s="1815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</row>
    <row r="5" spans="1:48" s="62" customFormat="1" ht="12">
      <c r="A5" s="1775"/>
      <c r="B5" s="1778"/>
      <c r="C5" s="1785"/>
      <c r="D5" s="1785"/>
      <c r="E5" s="1808"/>
      <c r="F5" s="1809"/>
      <c r="G5" s="1809"/>
      <c r="H5" s="1809"/>
      <c r="I5" s="1809"/>
      <c r="J5" s="1809"/>
      <c r="K5" s="1809"/>
      <c r="L5" s="1810"/>
      <c r="M5" s="1812"/>
      <c r="N5" s="1812"/>
      <c r="O5" s="1812"/>
      <c r="P5" s="1812"/>
      <c r="Q5" s="1812"/>
      <c r="R5" s="1812"/>
      <c r="S5" s="1812"/>
      <c r="T5" s="1812"/>
      <c r="U5" s="1812"/>
      <c r="V5" s="1816"/>
      <c r="W5" s="1817"/>
      <c r="X5" s="1817"/>
      <c r="Y5" s="1817"/>
      <c r="Z5" s="1817"/>
      <c r="AA5" s="1818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</row>
    <row r="6" spans="1:48" s="62" customFormat="1" ht="24" customHeight="1">
      <c r="A6" s="1775"/>
      <c r="B6" s="1778"/>
      <c r="C6" s="1780" t="s">
        <v>3</v>
      </c>
      <c r="D6" s="1782" t="s">
        <v>4</v>
      </c>
      <c r="E6" s="1771" t="s">
        <v>5</v>
      </c>
      <c r="F6" s="1772"/>
      <c r="G6" s="1772"/>
      <c r="H6" s="1773"/>
      <c r="I6" s="1675" t="s">
        <v>6</v>
      </c>
      <c r="J6" s="1662"/>
      <c r="K6" s="1662"/>
      <c r="L6" s="1676"/>
      <c r="M6" s="1793" t="s">
        <v>7</v>
      </c>
      <c r="N6" s="1789" t="s">
        <v>220</v>
      </c>
      <c r="O6" s="1789" t="s">
        <v>314</v>
      </c>
      <c r="P6" s="1789" t="s">
        <v>83</v>
      </c>
      <c r="Q6" s="1803" t="s">
        <v>288</v>
      </c>
      <c r="R6" s="1804"/>
      <c r="S6" s="1789" t="s">
        <v>10</v>
      </c>
      <c r="T6" s="1791" t="s">
        <v>11</v>
      </c>
      <c r="U6" s="1782" t="s">
        <v>4</v>
      </c>
      <c r="V6" s="1795" t="s">
        <v>170</v>
      </c>
      <c r="W6" s="1801" t="s">
        <v>231</v>
      </c>
      <c r="X6" s="1787" t="s">
        <v>171</v>
      </c>
      <c r="Y6" s="1797"/>
      <c r="Z6" s="1787" t="s">
        <v>172</v>
      </c>
      <c r="AA6" s="1788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</row>
    <row r="7" spans="1:48" s="65" customFormat="1" ht="42" customHeight="1" thickBot="1">
      <c r="A7" s="1776"/>
      <c r="B7" s="1779"/>
      <c r="C7" s="1781"/>
      <c r="D7" s="1783"/>
      <c r="E7" s="508" t="s">
        <v>211</v>
      </c>
      <c r="F7" s="193" t="s">
        <v>394</v>
      </c>
      <c r="G7" s="186" t="s">
        <v>12</v>
      </c>
      <c r="H7" s="187" t="s">
        <v>4</v>
      </c>
      <c r="I7" s="509" t="s">
        <v>211</v>
      </c>
      <c r="J7" s="193" t="s">
        <v>394</v>
      </c>
      <c r="K7" s="186" t="s">
        <v>12</v>
      </c>
      <c r="L7" s="188" t="s">
        <v>4</v>
      </c>
      <c r="M7" s="1794"/>
      <c r="N7" s="1790"/>
      <c r="O7" s="1790"/>
      <c r="P7" s="1800"/>
      <c r="Q7" s="201" t="s">
        <v>289</v>
      </c>
      <c r="R7" s="201" t="s">
        <v>290</v>
      </c>
      <c r="S7" s="1790"/>
      <c r="T7" s="1792"/>
      <c r="U7" s="1783"/>
      <c r="V7" s="1796"/>
      <c r="W7" s="1802"/>
      <c r="X7" s="202" t="s">
        <v>173</v>
      </c>
      <c r="Y7" s="203" t="s">
        <v>174</v>
      </c>
      <c r="Z7" s="204" t="s">
        <v>173</v>
      </c>
      <c r="AA7" s="205" t="s">
        <v>174</v>
      </c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4"/>
      <c r="AV7" s="64"/>
    </row>
    <row r="8" spans="1:48" s="62" customFormat="1" ht="24" customHeight="1">
      <c r="A8" s="397" t="s">
        <v>13</v>
      </c>
      <c r="B8" s="292">
        <f>'-70-'!C8</f>
        <v>339</v>
      </c>
      <c r="C8" s="398">
        <f>'-70-'!D8</f>
        <v>329</v>
      </c>
      <c r="D8" s="238">
        <f>'-70-'!E8</f>
        <v>97.05014749262537</v>
      </c>
      <c r="E8" s="399">
        <f>'-70-'!F8</f>
        <v>3</v>
      </c>
      <c r="F8" s="400">
        <v>11</v>
      </c>
      <c r="G8" s="401">
        <f>SUM(E8:F8)</f>
        <v>14</v>
      </c>
      <c r="H8" s="402">
        <f>G8/C8*100</f>
        <v>4.25531914893617</v>
      </c>
      <c r="I8" s="400">
        <f>'-70-'!H8</f>
        <v>7</v>
      </c>
      <c r="J8" s="400">
        <v>26</v>
      </c>
      <c r="K8" s="401">
        <f>SUM(I8:J8)</f>
        <v>33</v>
      </c>
      <c r="L8" s="403">
        <f>K8/C8*100</f>
        <v>10.030395136778116</v>
      </c>
      <c r="M8" s="399">
        <f>'-70-'!J8</f>
        <v>52</v>
      </c>
      <c r="N8" s="399">
        <f>'-70-'!K8</f>
        <v>20</v>
      </c>
      <c r="O8" s="399">
        <f>'-70-'!L8</f>
        <v>62</v>
      </c>
      <c r="P8" s="399">
        <f>'-70-'!M8</f>
        <v>24</v>
      </c>
      <c r="Q8" s="399">
        <v>23</v>
      </c>
      <c r="R8" s="400">
        <v>1</v>
      </c>
      <c r="S8" s="400">
        <f>'-70-'!N8</f>
        <v>1</v>
      </c>
      <c r="T8" s="520">
        <f>SUM(M8:P8,S8)</f>
        <v>159</v>
      </c>
      <c r="U8" s="518">
        <f>T8/C8*100</f>
        <v>48.328267477203646</v>
      </c>
      <c r="V8" s="526">
        <v>316</v>
      </c>
      <c r="W8" s="1012">
        <f>V8/B8*100</f>
        <v>93.21533923303835</v>
      </c>
      <c r="X8" s="528">
        <v>11</v>
      </c>
      <c r="Y8" s="531">
        <f>X8/V8*100</f>
        <v>3.481012658227848</v>
      </c>
      <c r="Z8" s="528">
        <v>0</v>
      </c>
      <c r="AA8" s="522">
        <f>Z8/V8*100</f>
        <v>0</v>
      </c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</row>
    <row r="9" spans="1:48" s="62" customFormat="1" ht="24" customHeight="1">
      <c r="A9" s="405" t="s">
        <v>14</v>
      </c>
      <c r="B9" s="292">
        <f>'-70-'!C12</f>
        <v>717</v>
      </c>
      <c r="C9" s="398">
        <f>'-70-'!D12</f>
        <v>685</v>
      </c>
      <c r="D9" s="238">
        <f>'-70-'!E12</f>
        <v>95.53695955369595</v>
      </c>
      <c r="E9" s="406">
        <f>'-70-'!F12</f>
        <v>12</v>
      </c>
      <c r="F9" s="407">
        <v>42</v>
      </c>
      <c r="G9" s="401">
        <f aca="true" t="shared" si="0" ref="G9:G20">SUM(E9:F9)</f>
        <v>54</v>
      </c>
      <c r="H9" s="402">
        <f aca="true" t="shared" si="1" ref="H9:H20">G9/C9*100</f>
        <v>7.883211678832117</v>
      </c>
      <c r="I9" s="407">
        <f>'-70-'!H12</f>
        <v>24</v>
      </c>
      <c r="J9" s="407">
        <v>61</v>
      </c>
      <c r="K9" s="401">
        <f aca="true" t="shared" si="2" ref="K9:K20">SUM(I9:J9)</f>
        <v>85</v>
      </c>
      <c r="L9" s="403">
        <f aca="true" t="shared" si="3" ref="L9:L20">K9/C9*100</f>
        <v>12.408759124087592</v>
      </c>
      <c r="M9" s="406">
        <f>'-70-'!J12</f>
        <v>1</v>
      </c>
      <c r="N9" s="407">
        <f>'-70-'!K12</f>
        <v>16</v>
      </c>
      <c r="O9" s="407">
        <f>'-70-'!L12</f>
        <v>181</v>
      </c>
      <c r="P9" s="407">
        <f>'-70-'!M12</f>
        <v>14</v>
      </c>
      <c r="Q9" s="407">
        <v>14</v>
      </c>
      <c r="R9" s="400">
        <v>0</v>
      </c>
      <c r="S9" s="400">
        <f>'-70-'!N12</f>
        <v>1</v>
      </c>
      <c r="T9" s="520">
        <f aca="true" t="shared" si="4" ref="T9:T20">SUM(M9:P9,S9)</f>
        <v>213</v>
      </c>
      <c r="U9" s="518">
        <f aca="true" t="shared" si="5" ref="U9:U20">T9/C9*100</f>
        <v>31.094890510948904</v>
      </c>
      <c r="V9" s="527">
        <v>632</v>
      </c>
      <c r="W9" s="1013">
        <f aca="true" t="shared" si="6" ref="W9:W20">V9/B9*100</f>
        <v>88.14504881450488</v>
      </c>
      <c r="X9" s="529">
        <v>8</v>
      </c>
      <c r="Y9" s="532">
        <f aca="true" t="shared" si="7" ref="Y9:Y20">X9/V9*100</f>
        <v>1.2658227848101267</v>
      </c>
      <c r="Z9" s="529">
        <v>1</v>
      </c>
      <c r="AA9" s="533">
        <f aca="true" t="shared" si="8" ref="AA9:AA20">Z9/V9*100</f>
        <v>0.15822784810126583</v>
      </c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</row>
    <row r="10" spans="1:48" s="62" customFormat="1" ht="24" customHeight="1">
      <c r="A10" s="405" t="s">
        <v>15</v>
      </c>
      <c r="B10" s="292">
        <f>'-70-'!C17</f>
        <v>637</v>
      </c>
      <c r="C10" s="398">
        <f>'-70-'!D17</f>
        <v>609</v>
      </c>
      <c r="D10" s="238">
        <f>'-70-'!E17</f>
        <v>95.6043956043956</v>
      </c>
      <c r="E10" s="406">
        <f>'-70-'!F17</f>
        <v>28</v>
      </c>
      <c r="F10" s="407">
        <v>42</v>
      </c>
      <c r="G10" s="401">
        <f t="shared" si="0"/>
        <v>70</v>
      </c>
      <c r="H10" s="402">
        <f t="shared" si="1"/>
        <v>11.494252873563218</v>
      </c>
      <c r="I10" s="407">
        <f>'-70-'!H17</f>
        <v>40</v>
      </c>
      <c r="J10" s="407">
        <v>65</v>
      </c>
      <c r="K10" s="401">
        <f t="shared" si="2"/>
        <v>105</v>
      </c>
      <c r="L10" s="403">
        <f t="shared" si="3"/>
        <v>17.24137931034483</v>
      </c>
      <c r="M10" s="406">
        <f>'-70-'!J17</f>
        <v>25</v>
      </c>
      <c r="N10" s="407">
        <f>'-70-'!K17</f>
        <v>10</v>
      </c>
      <c r="O10" s="407">
        <f>'-70-'!L17</f>
        <v>358</v>
      </c>
      <c r="P10" s="407">
        <f>'-70-'!M17</f>
        <v>10</v>
      </c>
      <c r="Q10" s="407">
        <v>10</v>
      </c>
      <c r="R10" s="400">
        <v>0</v>
      </c>
      <c r="S10" s="400">
        <f>'-70-'!N17</f>
        <v>3</v>
      </c>
      <c r="T10" s="520">
        <f t="shared" si="4"/>
        <v>406</v>
      </c>
      <c r="U10" s="518">
        <f t="shared" si="5"/>
        <v>66.66666666666666</v>
      </c>
      <c r="V10" s="527">
        <v>543</v>
      </c>
      <c r="W10" s="1013">
        <f t="shared" si="6"/>
        <v>85.24332810047096</v>
      </c>
      <c r="X10" s="529">
        <v>2</v>
      </c>
      <c r="Y10" s="532">
        <f t="shared" si="7"/>
        <v>0.3683241252302026</v>
      </c>
      <c r="Z10" s="529">
        <v>0</v>
      </c>
      <c r="AA10" s="533">
        <f t="shared" si="8"/>
        <v>0</v>
      </c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</row>
    <row r="11" spans="1:48" s="62" customFormat="1" ht="24" customHeight="1">
      <c r="A11" s="405" t="s">
        <v>26</v>
      </c>
      <c r="B11" s="292">
        <f>'-70-'!C20</f>
        <v>1123</v>
      </c>
      <c r="C11" s="398">
        <f>'-70-'!D20</f>
        <v>1040</v>
      </c>
      <c r="D11" s="238">
        <f>'-70-'!E20</f>
        <v>92.60908281389136</v>
      </c>
      <c r="E11" s="406">
        <f>'-70-'!F20</f>
        <v>15</v>
      </c>
      <c r="F11" s="407">
        <v>44</v>
      </c>
      <c r="G11" s="401">
        <f t="shared" si="0"/>
        <v>59</v>
      </c>
      <c r="H11" s="402">
        <f t="shared" si="1"/>
        <v>5.673076923076923</v>
      </c>
      <c r="I11" s="407">
        <f>'-70-'!H20</f>
        <v>8</v>
      </c>
      <c r="J11" s="407">
        <v>34</v>
      </c>
      <c r="K11" s="401">
        <f t="shared" si="2"/>
        <v>42</v>
      </c>
      <c r="L11" s="403">
        <f t="shared" si="3"/>
        <v>4.038461538461538</v>
      </c>
      <c r="M11" s="406">
        <f>'-70-'!J20</f>
        <v>8</v>
      </c>
      <c r="N11" s="407">
        <f>'-70-'!K20</f>
        <v>26</v>
      </c>
      <c r="O11" s="407">
        <f>'-70-'!L20</f>
        <v>116</v>
      </c>
      <c r="P11" s="407">
        <f>'-70-'!M20</f>
        <v>61</v>
      </c>
      <c r="Q11" s="407">
        <v>60</v>
      </c>
      <c r="R11" s="400">
        <v>3</v>
      </c>
      <c r="S11" s="400">
        <f>'-70-'!N20</f>
        <v>2</v>
      </c>
      <c r="T11" s="520">
        <f t="shared" si="4"/>
        <v>213</v>
      </c>
      <c r="U11" s="518">
        <f t="shared" si="5"/>
        <v>20.48076923076923</v>
      </c>
      <c r="V11" s="527">
        <v>982</v>
      </c>
      <c r="W11" s="1013">
        <f t="shared" si="6"/>
        <v>87.44434550311665</v>
      </c>
      <c r="X11" s="529">
        <v>25</v>
      </c>
      <c r="Y11" s="532">
        <f>X11/V11*100</f>
        <v>2.5458248472505094</v>
      </c>
      <c r="Z11" s="529">
        <v>1</v>
      </c>
      <c r="AA11" s="533">
        <f t="shared" si="8"/>
        <v>0.10183299389002036</v>
      </c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</row>
    <row r="12" spans="1:48" s="62" customFormat="1" ht="24" customHeight="1">
      <c r="A12" s="405" t="s">
        <v>16</v>
      </c>
      <c r="B12" s="408">
        <f>'-70-'!C24</f>
        <v>740</v>
      </c>
      <c r="C12" s="409">
        <f>'-70-'!D24</f>
        <v>698</v>
      </c>
      <c r="D12" s="238">
        <f>'-70-'!E24</f>
        <v>94.32432432432432</v>
      </c>
      <c r="E12" s="406">
        <f>'-70-'!F24</f>
        <v>24</v>
      </c>
      <c r="F12" s="407">
        <v>52</v>
      </c>
      <c r="G12" s="401">
        <f t="shared" si="0"/>
        <v>76</v>
      </c>
      <c r="H12" s="402">
        <f t="shared" si="1"/>
        <v>10.888252148997136</v>
      </c>
      <c r="I12" s="407">
        <f>'-70-'!H24</f>
        <v>48</v>
      </c>
      <c r="J12" s="407">
        <v>84</v>
      </c>
      <c r="K12" s="401">
        <f t="shared" si="2"/>
        <v>132</v>
      </c>
      <c r="L12" s="403">
        <f t="shared" si="3"/>
        <v>18.911174785100286</v>
      </c>
      <c r="M12" s="406">
        <f>'-70-'!J24</f>
        <v>21</v>
      </c>
      <c r="N12" s="407">
        <f>'-70-'!K24</f>
        <v>33</v>
      </c>
      <c r="O12" s="407">
        <f>'-70-'!L24</f>
        <v>151</v>
      </c>
      <c r="P12" s="407">
        <f>'-70-'!M24</f>
        <v>37</v>
      </c>
      <c r="Q12" s="407">
        <v>37</v>
      </c>
      <c r="R12" s="400">
        <v>0</v>
      </c>
      <c r="S12" s="400">
        <f>'-70-'!N24</f>
        <v>7</v>
      </c>
      <c r="T12" s="520">
        <f t="shared" si="4"/>
        <v>249</v>
      </c>
      <c r="U12" s="518">
        <f t="shared" si="5"/>
        <v>35.673352435530084</v>
      </c>
      <c r="V12" s="527">
        <v>657</v>
      </c>
      <c r="W12" s="1013">
        <f t="shared" si="6"/>
        <v>88.78378378378379</v>
      </c>
      <c r="X12" s="529">
        <v>11</v>
      </c>
      <c r="Y12" s="532">
        <f t="shared" si="7"/>
        <v>1.67427701674277</v>
      </c>
      <c r="Z12" s="529">
        <v>1</v>
      </c>
      <c r="AA12" s="533">
        <f t="shared" si="8"/>
        <v>0.15220700152207</v>
      </c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</row>
    <row r="13" spans="1:48" s="62" customFormat="1" ht="24" customHeight="1">
      <c r="A13" s="405" t="s">
        <v>17</v>
      </c>
      <c r="B13" s="408">
        <f>'-70-'!C26</f>
        <v>199</v>
      </c>
      <c r="C13" s="409">
        <f>'-70-'!D26</f>
        <v>190</v>
      </c>
      <c r="D13" s="238">
        <f>'-70-'!E26</f>
        <v>95.47738693467338</v>
      </c>
      <c r="E13" s="406">
        <f>'-70-'!F26</f>
        <v>4</v>
      </c>
      <c r="F13" s="407">
        <v>10</v>
      </c>
      <c r="G13" s="401">
        <f t="shared" si="0"/>
        <v>14</v>
      </c>
      <c r="H13" s="402">
        <f t="shared" si="1"/>
        <v>7.368421052631578</v>
      </c>
      <c r="I13" s="407">
        <f>'-70-'!H26</f>
        <v>5</v>
      </c>
      <c r="J13" s="407">
        <v>16</v>
      </c>
      <c r="K13" s="401">
        <f t="shared" si="2"/>
        <v>21</v>
      </c>
      <c r="L13" s="403">
        <f t="shared" si="3"/>
        <v>11.052631578947368</v>
      </c>
      <c r="M13" s="406">
        <f>'-70-'!J26</f>
        <v>0</v>
      </c>
      <c r="N13" s="407">
        <f>'-70-'!K26</f>
        <v>23</v>
      </c>
      <c r="O13" s="407">
        <f>'-70-'!L26</f>
        <v>148</v>
      </c>
      <c r="P13" s="407">
        <f>'-70-'!M26</f>
        <v>10</v>
      </c>
      <c r="Q13" s="407">
        <v>8</v>
      </c>
      <c r="R13" s="400">
        <v>3</v>
      </c>
      <c r="S13" s="400">
        <f>'-70-'!N26</f>
        <v>1</v>
      </c>
      <c r="T13" s="520">
        <f t="shared" si="4"/>
        <v>182</v>
      </c>
      <c r="U13" s="518">
        <f t="shared" si="5"/>
        <v>95.78947368421052</v>
      </c>
      <c r="V13" s="527">
        <v>182</v>
      </c>
      <c r="W13" s="530">
        <f t="shared" si="6"/>
        <v>91.4572864321608</v>
      </c>
      <c r="X13" s="529">
        <v>2</v>
      </c>
      <c r="Y13" s="532">
        <f t="shared" si="7"/>
        <v>1.098901098901099</v>
      </c>
      <c r="Z13" s="529">
        <v>1</v>
      </c>
      <c r="AA13" s="533">
        <f t="shared" si="8"/>
        <v>0.5494505494505495</v>
      </c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</row>
    <row r="14" spans="1:48" s="62" customFormat="1" ht="24" customHeight="1">
      <c r="A14" s="405" t="s">
        <v>27</v>
      </c>
      <c r="B14" s="408">
        <f>'-70-'!C30</f>
        <v>2036</v>
      </c>
      <c r="C14" s="409">
        <f>'-70-'!D30</f>
        <v>1891</v>
      </c>
      <c r="D14" s="238">
        <f>'-70-'!E30</f>
        <v>92.87819253438114</v>
      </c>
      <c r="E14" s="406">
        <f>'-70-'!F30</f>
        <v>61</v>
      </c>
      <c r="F14" s="407">
        <v>121</v>
      </c>
      <c r="G14" s="401">
        <f t="shared" si="0"/>
        <v>182</v>
      </c>
      <c r="H14" s="402">
        <f t="shared" si="1"/>
        <v>9.62453728186145</v>
      </c>
      <c r="I14" s="407">
        <f>'-70-'!H30</f>
        <v>103</v>
      </c>
      <c r="J14" s="407">
        <v>161</v>
      </c>
      <c r="K14" s="401">
        <f t="shared" si="2"/>
        <v>264</v>
      </c>
      <c r="L14" s="403">
        <f t="shared" si="3"/>
        <v>13.960867265996827</v>
      </c>
      <c r="M14" s="406">
        <f>'-70-'!J30</f>
        <v>216</v>
      </c>
      <c r="N14" s="407">
        <f>'-70-'!K30</f>
        <v>72</v>
      </c>
      <c r="O14" s="407">
        <f>'-70-'!L30</f>
        <v>570</v>
      </c>
      <c r="P14" s="407">
        <f>'-70-'!M30</f>
        <v>120</v>
      </c>
      <c r="Q14" s="407">
        <v>120</v>
      </c>
      <c r="R14" s="400">
        <v>2</v>
      </c>
      <c r="S14" s="400">
        <f>'-70-'!N30</f>
        <v>2</v>
      </c>
      <c r="T14" s="520">
        <f t="shared" si="4"/>
        <v>980</v>
      </c>
      <c r="U14" s="518">
        <f t="shared" si="5"/>
        <v>51.824431517715496</v>
      </c>
      <c r="V14" s="527">
        <v>1754</v>
      </c>
      <c r="W14" s="530">
        <f t="shared" si="6"/>
        <v>86.14931237721022</v>
      </c>
      <c r="X14" s="529">
        <v>15</v>
      </c>
      <c r="Y14" s="532">
        <f t="shared" si="7"/>
        <v>0.8551881413911061</v>
      </c>
      <c r="Z14" s="529">
        <v>0</v>
      </c>
      <c r="AA14" s="533">
        <f t="shared" si="8"/>
        <v>0</v>
      </c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</row>
    <row r="15" spans="1:48" s="62" customFormat="1" ht="24" customHeight="1">
      <c r="A15" s="405" t="s">
        <v>18</v>
      </c>
      <c r="B15" s="408">
        <f>'-70-'!C34</f>
        <v>666</v>
      </c>
      <c r="C15" s="409">
        <f>'-70-'!D34</f>
        <v>584</v>
      </c>
      <c r="D15" s="410">
        <f>'-70-'!E34</f>
        <v>87.68768768768768</v>
      </c>
      <c r="E15" s="406">
        <f>'-70-'!F34</f>
        <v>15</v>
      </c>
      <c r="F15" s="407">
        <v>52</v>
      </c>
      <c r="G15" s="401">
        <f t="shared" si="0"/>
        <v>67</v>
      </c>
      <c r="H15" s="402">
        <f t="shared" si="1"/>
        <v>11.472602739726028</v>
      </c>
      <c r="I15" s="407">
        <f>'-70-'!H34</f>
        <v>39</v>
      </c>
      <c r="J15" s="407">
        <v>82</v>
      </c>
      <c r="K15" s="401">
        <f t="shared" si="2"/>
        <v>121</v>
      </c>
      <c r="L15" s="411">
        <f t="shared" si="3"/>
        <v>20.71917808219178</v>
      </c>
      <c r="M15" s="406">
        <f>'-70-'!J34</f>
        <v>105</v>
      </c>
      <c r="N15" s="407">
        <f>'-70-'!K34</f>
        <v>8</v>
      </c>
      <c r="O15" s="407">
        <f>'-70-'!L34</f>
        <v>252</v>
      </c>
      <c r="P15" s="407">
        <f>'-70-'!M34</f>
        <v>7</v>
      </c>
      <c r="Q15" s="407">
        <v>7</v>
      </c>
      <c r="R15" s="400">
        <v>0</v>
      </c>
      <c r="S15" s="400">
        <f>'-70-'!N34</f>
        <v>4</v>
      </c>
      <c r="T15" s="520">
        <f>SUM(M15:P15,S15)</f>
        <v>376</v>
      </c>
      <c r="U15" s="518">
        <f t="shared" si="5"/>
        <v>64.38356164383562</v>
      </c>
      <c r="V15" s="527">
        <v>499</v>
      </c>
      <c r="W15" s="530">
        <f t="shared" si="6"/>
        <v>74.92492492492492</v>
      </c>
      <c r="X15" s="529">
        <v>5</v>
      </c>
      <c r="Y15" s="532">
        <f t="shared" si="7"/>
        <v>1.002004008016032</v>
      </c>
      <c r="Z15" s="529">
        <v>1</v>
      </c>
      <c r="AA15" s="533">
        <f t="shared" si="8"/>
        <v>0.2004008016032064</v>
      </c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</row>
    <row r="16" spans="1:48" s="62" customFormat="1" ht="24" customHeight="1">
      <c r="A16" s="405" t="s">
        <v>19</v>
      </c>
      <c r="B16" s="408">
        <f>'-70-'!C41</f>
        <v>1521</v>
      </c>
      <c r="C16" s="409">
        <f>'-70-'!D41</f>
        <v>1357</v>
      </c>
      <c r="D16" s="238">
        <f>'-70-'!E41</f>
        <v>89.21761998685076</v>
      </c>
      <c r="E16" s="406">
        <f>'-70-'!F41</f>
        <v>65</v>
      </c>
      <c r="F16" s="407">
        <v>129</v>
      </c>
      <c r="G16" s="401">
        <f>SUM(E16:F16)</f>
        <v>194</v>
      </c>
      <c r="H16" s="402">
        <f t="shared" si="1"/>
        <v>14.296241709653648</v>
      </c>
      <c r="I16" s="407">
        <f>'-70-'!H41</f>
        <v>151</v>
      </c>
      <c r="J16" s="407">
        <v>194</v>
      </c>
      <c r="K16" s="401">
        <f>SUM(I16:J16)</f>
        <v>345</v>
      </c>
      <c r="L16" s="403">
        <f t="shared" si="3"/>
        <v>25.423728813559322</v>
      </c>
      <c r="M16" s="406">
        <f>'-70-'!J41</f>
        <v>16</v>
      </c>
      <c r="N16" s="407">
        <f>'-70-'!K41</f>
        <v>68</v>
      </c>
      <c r="O16" s="407">
        <f>'-70-'!L41</f>
        <v>69</v>
      </c>
      <c r="P16" s="407">
        <f>'-70-'!M41</f>
        <v>144</v>
      </c>
      <c r="Q16" s="407">
        <v>138</v>
      </c>
      <c r="R16" s="400">
        <v>6</v>
      </c>
      <c r="S16" s="400">
        <f>'-70-'!N41</f>
        <v>9</v>
      </c>
      <c r="T16" s="520">
        <f t="shared" si="4"/>
        <v>306</v>
      </c>
      <c r="U16" s="518">
        <f t="shared" si="5"/>
        <v>22.549742078113486</v>
      </c>
      <c r="V16" s="527">
        <v>1253</v>
      </c>
      <c r="W16" s="530">
        <f t="shared" si="6"/>
        <v>82.38001314924391</v>
      </c>
      <c r="X16" s="529">
        <v>2</v>
      </c>
      <c r="Y16" s="532">
        <f t="shared" si="7"/>
        <v>0.1596169193934557</v>
      </c>
      <c r="Z16" s="529">
        <v>1</v>
      </c>
      <c r="AA16" s="533">
        <f t="shared" si="8"/>
        <v>0.07980845969672785</v>
      </c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</row>
    <row r="17" spans="1:48" s="62" customFormat="1" ht="24" customHeight="1">
      <c r="A17" s="405" t="s">
        <v>20</v>
      </c>
      <c r="B17" s="408">
        <f>'-70-'!C45</f>
        <v>282</v>
      </c>
      <c r="C17" s="409">
        <f>'-70-'!D45</f>
        <v>275</v>
      </c>
      <c r="D17" s="410">
        <f>'-70-'!E45</f>
        <v>97.51773049645391</v>
      </c>
      <c r="E17" s="406">
        <f>'-70-'!F45</f>
        <v>6</v>
      </c>
      <c r="F17" s="407">
        <v>14</v>
      </c>
      <c r="G17" s="401">
        <f t="shared" si="0"/>
        <v>20</v>
      </c>
      <c r="H17" s="402">
        <f t="shared" si="1"/>
        <v>7.2727272727272725</v>
      </c>
      <c r="I17" s="407">
        <f>'-70-'!H45</f>
        <v>10</v>
      </c>
      <c r="J17" s="407">
        <v>26</v>
      </c>
      <c r="K17" s="401">
        <f t="shared" si="2"/>
        <v>36</v>
      </c>
      <c r="L17" s="403">
        <f t="shared" si="3"/>
        <v>13.090909090909092</v>
      </c>
      <c r="M17" s="406">
        <f>'-70-'!J45</f>
        <v>46</v>
      </c>
      <c r="N17" s="407">
        <f>'-70-'!K45</f>
        <v>5</v>
      </c>
      <c r="O17" s="407">
        <f>'-70-'!L45</f>
        <v>30</v>
      </c>
      <c r="P17" s="407">
        <f>'-70-'!M45</f>
        <v>12</v>
      </c>
      <c r="Q17" s="407">
        <v>7</v>
      </c>
      <c r="R17" s="400">
        <v>5</v>
      </c>
      <c r="S17" s="400">
        <f>'-70-'!N45</f>
        <v>5</v>
      </c>
      <c r="T17" s="520">
        <f t="shared" si="4"/>
        <v>98</v>
      </c>
      <c r="U17" s="518">
        <f t="shared" si="5"/>
        <v>35.63636363636364</v>
      </c>
      <c r="V17" s="527">
        <v>239</v>
      </c>
      <c r="W17" s="530">
        <f t="shared" si="6"/>
        <v>84.75177304964538</v>
      </c>
      <c r="X17" s="529">
        <v>5</v>
      </c>
      <c r="Y17" s="532">
        <f t="shared" si="7"/>
        <v>2.092050209205021</v>
      </c>
      <c r="Z17" s="529">
        <v>0</v>
      </c>
      <c r="AA17" s="533">
        <f t="shared" si="8"/>
        <v>0</v>
      </c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</row>
    <row r="18" spans="1:48" s="62" customFormat="1" ht="24" customHeight="1">
      <c r="A18" s="405" t="s">
        <v>21</v>
      </c>
      <c r="B18" s="408">
        <f>'-70-'!C47</f>
        <v>118</v>
      </c>
      <c r="C18" s="409">
        <f>'-70-'!D47</f>
        <v>116</v>
      </c>
      <c r="D18" s="238">
        <f>'-70-'!E47</f>
        <v>98.30508474576271</v>
      </c>
      <c r="E18" s="406">
        <f>'-70-'!F47</f>
        <v>2</v>
      </c>
      <c r="F18" s="407">
        <v>7</v>
      </c>
      <c r="G18" s="401">
        <f t="shared" si="0"/>
        <v>9</v>
      </c>
      <c r="H18" s="402">
        <f t="shared" si="1"/>
        <v>7.758620689655173</v>
      </c>
      <c r="I18" s="407">
        <f>'-70-'!H47</f>
        <v>3</v>
      </c>
      <c r="J18" s="407">
        <v>6</v>
      </c>
      <c r="K18" s="401">
        <f t="shared" si="2"/>
        <v>9</v>
      </c>
      <c r="L18" s="403">
        <f t="shared" si="3"/>
        <v>7.758620689655173</v>
      </c>
      <c r="M18" s="406">
        <f>'-70-'!J47</f>
        <v>9</v>
      </c>
      <c r="N18" s="407">
        <f>'-70-'!K47</f>
        <v>3</v>
      </c>
      <c r="O18" s="407">
        <f>'-70-'!L47</f>
        <v>37</v>
      </c>
      <c r="P18" s="407">
        <f>'-70-'!M47</f>
        <v>1</v>
      </c>
      <c r="Q18" s="407">
        <v>1</v>
      </c>
      <c r="R18" s="400">
        <v>0</v>
      </c>
      <c r="S18" s="400">
        <f>'-70-'!N47</f>
        <v>0</v>
      </c>
      <c r="T18" s="520">
        <f t="shared" si="4"/>
        <v>50</v>
      </c>
      <c r="U18" s="518">
        <f t="shared" si="5"/>
        <v>43.103448275862064</v>
      </c>
      <c r="V18" s="527">
        <v>114</v>
      </c>
      <c r="W18" s="530">
        <f t="shared" si="6"/>
        <v>96.61016949152543</v>
      </c>
      <c r="X18" s="529">
        <v>2</v>
      </c>
      <c r="Y18" s="532">
        <f t="shared" si="7"/>
        <v>1.7543859649122806</v>
      </c>
      <c r="Z18" s="529">
        <v>0</v>
      </c>
      <c r="AA18" s="533">
        <f t="shared" si="8"/>
        <v>0</v>
      </c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</row>
    <row r="19" spans="1:48" s="62" customFormat="1" ht="24" customHeight="1">
      <c r="A19" s="405" t="s">
        <v>22</v>
      </c>
      <c r="B19" s="408">
        <f>'-70-'!C54</f>
        <v>645</v>
      </c>
      <c r="C19" s="409">
        <f>'-70-'!D54</f>
        <v>587</v>
      </c>
      <c r="D19" s="238">
        <f>'-70-'!E54</f>
        <v>91.0077519379845</v>
      </c>
      <c r="E19" s="406">
        <f>'-70-'!F54</f>
        <v>18</v>
      </c>
      <c r="F19" s="407">
        <v>33</v>
      </c>
      <c r="G19" s="401">
        <f t="shared" si="0"/>
        <v>51</v>
      </c>
      <c r="H19" s="402">
        <f t="shared" si="1"/>
        <v>8.68824531516184</v>
      </c>
      <c r="I19" s="407">
        <f>'-70-'!H54</f>
        <v>28</v>
      </c>
      <c r="J19" s="407">
        <v>60</v>
      </c>
      <c r="K19" s="401">
        <f t="shared" si="2"/>
        <v>88</v>
      </c>
      <c r="L19" s="411">
        <f t="shared" si="3"/>
        <v>14.991482112436117</v>
      </c>
      <c r="M19" s="1335">
        <f>'-70-'!J54</f>
        <v>1</v>
      </c>
      <c r="N19" s="407">
        <f>'-70-'!K54</f>
        <v>13</v>
      </c>
      <c r="O19" s="407">
        <f>'-70-'!L54</f>
        <v>252</v>
      </c>
      <c r="P19" s="407">
        <f>'-70-'!M54</f>
        <v>17</v>
      </c>
      <c r="Q19" s="407">
        <v>17</v>
      </c>
      <c r="R19" s="407">
        <v>0</v>
      </c>
      <c r="S19" s="407">
        <f>'-70-'!N54</f>
        <v>2</v>
      </c>
      <c r="T19" s="520">
        <f t="shared" si="4"/>
        <v>285</v>
      </c>
      <c r="U19" s="518">
        <f t="shared" si="5"/>
        <v>48.55195911413969</v>
      </c>
      <c r="V19" s="527">
        <v>556</v>
      </c>
      <c r="W19" s="530">
        <f t="shared" si="6"/>
        <v>86.20155038759691</v>
      </c>
      <c r="X19" s="529">
        <v>11</v>
      </c>
      <c r="Y19" s="532">
        <f t="shared" si="7"/>
        <v>1.9784172661870503</v>
      </c>
      <c r="Z19" s="529">
        <v>1</v>
      </c>
      <c r="AA19" s="533">
        <f t="shared" si="8"/>
        <v>0.1798561151079137</v>
      </c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</row>
    <row r="20" spans="1:48" s="62" customFormat="1" ht="24" customHeight="1" thickBot="1">
      <c r="A20" s="405" t="s">
        <v>23</v>
      </c>
      <c r="B20" s="414">
        <f>'-70-'!C61</f>
        <v>401</v>
      </c>
      <c r="C20" s="415">
        <f>'-70-'!D61</f>
        <v>368</v>
      </c>
      <c r="D20" s="233">
        <f>'-70-'!E61</f>
        <v>91.77057356608479</v>
      </c>
      <c r="E20" s="416">
        <f>'-70-'!F61</f>
        <v>9</v>
      </c>
      <c r="F20" s="417">
        <v>28</v>
      </c>
      <c r="G20" s="418">
        <f t="shared" si="0"/>
        <v>37</v>
      </c>
      <c r="H20" s="419">
        <f t="shared" si="1"/>
        <v>10.054347826086957</v>
      </c>
      <c r="I20" s="416">
        <f>'-70-'!H61</f>
        <v>24</v>
      </c>
      <c r="J20" s="417">
        <v>53</v>
      </c>
      <c r="K20" s="418">
        <f t="shared" si="2"/>
        <v>77</v>
      </c>
      <c r="L20" s="420">
        <f t="shared" si="3"/>
        <v>20.92391304347826</v>
      </c>
      <c r="M20" s="1338">
        <f>'-70-'!J61</f>
        <v>1</v>
      </c>
      <c r="N20" s="417">
        <f>'-70-'!K61</f>
        <v>7</v>
      </c>
      <c r="O20" s="417">
        <f>'-70-'!L61</f>
        <v>90</v>
      </c>
      <c r="P20" s="417">
        <f>'-70-'!M61</f>
        <v>24</v>
      </c>
      <c r="Q20" s="417">
        <v>22</v>
      </c>
      <c r="R20" s="417">
        <v>2</v>
      </c>
      <c r="S20" s="417">
        <f>'-70-'!N61</f>
        <v>2</v>
      </c>
      <c r="T20" s="1346">
        <f t="shared" si="4"/>
        <v>124</v>
      </c>
      <c r="U20" s="1347">
        <f t="shared" si="5"/>
        <v>33.69565217391305</v>
      </c>
      <c r="V20" s="1341">
        <v>339</v>
      </c>
      <c r="W20" s="1342">
        <f t="shared" si="6"/>
        <v>84.53865336658353</v>
      </c>
      <c r="X20" s="1343">
        <v>1</v>
      </c>
      <c r="Y20" s="1344">
        <f t="shared" si="7"/>
        <v>0.2949852507374631</v>
      </c>
      <c r="Z20" s="1343">
        <v>0</v>
      </c>
      <c r="AA20" s="1345">
        <f t="shared" si="8"/>
        <v>0</v>
      </c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</row>
    <row r="21" spans="1:48" s="100" customFormat="1" ht="24" customHeight="1" thickBot="1">
      <c r="A21" s="507" t="s">
        <v>11</v>
      </c>
      <c r="B21" s="510">
        <f>SUM(B8:B20)</f>
        <v>9424</v>
      </c>
      <c r="C21" s="511">
        <f>SUM(C8:C20)</f>
        <v>8729</v>
      </c>
      <c r="D21" s="514">
        <f>C21/B21*100</f>
        <v>92.62521222410865</v>
      </c>
      <c r="E21" s="516">
        <f>SUM(E8:E20)</f>
        <v>262</v>
      </c>
      <c r="F21" s="517">
        <f>SUM(F8:F20)</f>
        <v>585</v>
      </c>
      <c r="G21" s="517">
        <f>SUM(E21,F21)</f>
        <v>847</v>
      </c>
      <c r="H21" s="519">
        <f>G21/C21*100</f>
        <v>9.703287890938253</v>
      </c>
      <c r="I21" s="521">
        <f>SUM(I8:I20)</f>
        <v>490</v>
      </c>
      <c r="J21" s="521">
        <f>SUM(J8:J20)</f>
        <v>868</v>
      </c>
      <c r="K21" s="521">
        <f>SUM(I21,J21)</f>
        <v>1358</v>
      </c>
      <c r="L21" s="523">
        <f>K21/C21*100</f>
        <v>15.557337610264636</v>
      </c>
      <c r="M21" s="511">
        <f aca="true" t="shared" si="9" ref="M21:R21">SUM(M8:M20)</f>
        <v>501</v>
      </c>
      <c r="N21" s="524">
        <f t="shared" si="9"/>
        <v>304</v>
      </c>
      <c r="O21" s="524">
        <f t="shared" si="9"/>
        <v>2316</v>
      </c>
      <c r="P21" s="525">
        <f t="shared" si="9"/>
        <v>481</v>
      </c>
      <c r="Q21" s="525">
        <f t="shared" si="9"/>
        <v>464</v>
      </c>
      <c r="R21" s="525">
        <f t="shared" si="9"/>
        <v>22</v>
      </c>
      <c r="S21" s="524">
        <f>SUM(S8:S20)</f>
        <v>39</v>
      </c>
      <c r="T21" s="1329">
        <f>SUM(T8:T20)</f>
        <v>3641</v>
      </c>
      <c r="U21" s="1331">
        <f>T21/C21*100</f>
        <v>41.71153625844885</v>
      </c>
      <c r="V21" s="1332">
        <f>SUM(V8:V20)</f>
        <v>8066</v>
      </c>
      <c r="W21" s="1333">
        <f>V21/B21*100</f>
        <v>85.58998302207131</v>
      </c>
      <c r="X21" s="1334">
        <f>SUM(X8:X20)</f>
        <v>100</v>
      </c>
      <c r="Y21" s="1333">
        <f>X21/V21*100</f>
        <v>1.239771881973717</v>
      </c>
      <c r="Z21" s="1334">
        <f>SUM(Z8:Z20)</f>
        <v>7</v>
      </c>
      <c r="AA21" s="523">
        <f>Z21/V21*100</f>
        <v>0.08678403173816018</v>
      </c>
      <c r="AB21" s="99"/>
      <c r="AC21" s="987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</row>
    <row r="22" spans="1:48" s="62" customFormat="1" ht="24" customHeight="1" thickBot="1">
      <c r="A22" s="245" t="s">
        <v>122</v>
      </c>
      <c r="B22" s="1258">
        <v>5909</v>
      </c>
      <c r="C22" s="1259">
        <v>5570</v>
      </c>
      <c r="D22" s="1260">
        <f>C22/B22*100</f>
        <v>94.26298866136402</v>
      </c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8"/>
      <c r="W22" s="68"/>
      <c r="X22" s="68"/>
      <c r="Y22" s="68"/>
      <c r="Z22" s="68"/>
      <c r="AA22" s="68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</row>
    <row r="23" spans="1:48" s="62" customFormat="1" ht="24" customHeight="1" thickBot="1">
      <c r="A23" s="244" t="s">
        <v>11</v>
      </c>
      <c r="B23" s="512">
        <f>SUM(B21:B22)</f>
        <v>15333</v>
      </c>
      <c r="C23" s="513">
        <f>SUM(C21:C22)</f>
        <v>14299</v>
      </c>
      <c r="D23" s="515">
        <f>C23/B23*100</f>
        <v>93.25637513858996</v>
      </c>
      <c r="E23" s="69"/>
      <c r="F23" s="66"/>
      <c r="G23" s="66"/>
      <c r="H23" s="69"/>
      <c r="I23" s="66"/>
      <c r="J23" s="66"/>
      <c r="K23" s="66"/>
      <c r="L23" s="69"/>
      <c r="M23" s="66"/>
      <c r="N23" s="66"/>
      <c r="O23" s="66"/>
      <c r="P23" s="66"/>
      <c r="Q23" s="66"/>
      <c r="R23" s="66"/>
      <c r="S23" s="66"/>
      <c r="T23" s="66"/>
      <c r="U23" s="66"/>
      <c r="V23" s="68"/>
      <c r="W23" s="68"/>
      <c r="X23" s="68"/>
      <c r="Y23" s="68"/>
      <c r="Z23" s="68"/>
      <c r="AA23" s="68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</row>
    <row r="24" spans="1:27" s="58" customFormat="1" ht="10.5">
      <c r="A24" s="1786" t="s">
        <v>175</v>
      </c>
      <c r="B24" s="1786"/>
      <c r="C24" s="1786"/>
      <c r="D24" s="1786"/>
      <c r="E24" s="1786"/>
      <c r="F24" s="1786"/>
      <c r="G24" s="1786"/>
      <c r="H24" s="1786"/>
      <c r="I24" s="1786"/>
      <c r="J24" s="1786"/>
      <c r="K24" s="1786"/>
      <c r="L24" s="1786"/>
      <c r="M24" s="1786"/>
      <c r="N24" s="1786"/>
      <c r="O24" s="1786"/>
      <c r="P24" s="1786"/>
      <c r="Q24" s="1786"/>
      <c r="R24" s="1786"/>
      <c r="S24" s="1786"/>
      <c r="T24" s="1786"/>
      <c r="U24" s="1786"/>
      <c r="V24" s="1786"/>
      <c r="W24" s="1786"/>
      <c r="X24" s="1786"/>
      <c r="Y24" s="1786"/>
      <c r="Z24" s="1786"/>
      <c r="AA24" s="1786"/>
    </row>
    <row r="25" spans="1:27" s="58" customFormat="1" ht="10.5">
      <c r="A25" s="1786" t="s">
        <v>176</v>
      </c>
      <c r="B25" s="1786"/>
      <c r="C25" s="1786"/>
      <c r="D25" s="1786"/>
      <c r="E25" s="1786"/>
      <c r="F25" s="1786"/>
      <c r="G25" s="1786"/>
      <c r="H25" s="1786"/>
      <c r="I25" s="1786"/>
      <c r="J25" s="1786"/>
      <c r="K25" s="1786"/>
      <c r="L25" s="1786"/>
      <c r="M25" s="1786"/>
      <c r="N25" s="1786"/>
      <c r="O25" s="1786"/>
      <c r="P25" s="1786"/>
      <c r="Q25" s="1786"/>
      <c r="R25" s="1786"/>
      <c r="S25" s="1786"/>
      <c r="T25" s="1786"/>
      <c r="U25" s="1786"/>
      <c r="V25" s="1786"/>
      <c r="W25" s="1786"/>
      <c r="X25" s="1786"/>
      <c r="Y25" s="1786"/>
      <c r="Z25" s="1786"/>
      <c r="AA25" s="1786"/>
    </row>
    <row r="26" spans="1:27" ht="13.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ht="13.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 ht="13.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ht="13.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 ht="13.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 ht="13.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27" ht="13.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spans="1:27" ht="13.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ht="13.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 ht="13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spans="1:27" ht="13.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</row>
    <row r="38" spans="1:27" ht="13.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ht="13.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27" ht="13.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spans="1:27" ht="13.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27" ht="13.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27" ht="13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27" ht="13.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1:27" ht="13.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1:27" ht="13.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spans="1:27" ht="13.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27" ht="13.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</row>
    <row r="49" spans="1:27" ht="13.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spans="1:27" ht="13.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</row>
    <row r="51" spans="1:27" ht="13.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1:27" ht="13.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</row>
    <row r="53" spans="1:27" ht="13.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</row>
    <row r="54" spans="1:27" ht="13.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</row>
    <row r="55" spans="1:27" ht="13.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</row>
    <row r="56" spans="1:27" ht="13.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</row>
    <row r="57" spans="1:27" ht="13.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27" ht="13.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ht="13.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ht="13.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 ht="13.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1:27" ht="13.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 ht="13.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7" ht="13.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 ht="13.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 ht="13.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 ht="13.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 ht="13.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ht="13.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 ht="13.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 ht="13.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27" ht="13.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27" ht="13.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1:27" ht="13.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1:27" ht="13.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spans="1:27" ht="13.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:27" ht="13.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spans="1:27" ht="13.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 ht="13.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1:27" ht="13.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spans="1:27" ht="13.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spans="1:27" ht="13.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spans="1:27" ht="13.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spans="1:27" ht="13.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spans="1:27" ht="13.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:27" ht="13.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 ht="13.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 ht="13.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 ht="13.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27" ht="13.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 ht="13.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 ht="13.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 ht="13.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1:27" ht="13.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27" ht="13.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spans="1:27" ht="13.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spans="1:27" ht="13.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spans="1:27" ht="13.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spans="1:27" ht="13.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</row>
    <row r="100" spans="1:27" ht="13.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</row>
    <row r="101" spans="1:27" ht="13.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</row>
    <row r="102" spans="1:27" ht="13.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</row>
    <row r="103" spans="1:27" ht="13.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spans="1:27" ht="13.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spans="1:27" ht="13.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spans="1:27" ht="13.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spans="1:27" ht="13.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</row>
    <row r="108" spans="1:27" ht="13.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</row>
    <row r="109" spans="1:27" ht="13.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</row>
    <row r="110" spans="1:27" ht="13.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</row>
    <row r="111" spans="1:27" ht="13.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</row>
    <row r="112" spans="1:27" ht="13.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</row>
    <row r="113" spans="1:27" ht="13.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</row>
    <row r="114" spans="1:27" ht="13.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</row>
    <row r="115" spans="1:27" ht="13.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</row>
    <row r="116" spans="1:27" ht="13.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</row>
    <row r="117" spans="1:27" ht="13.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</row>
    <row r="118" spans="1:27" ht="13.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</row>
    <row r="119" spans="1:27" ht="13.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</row>
    <row r="120" spans="1:27" ht="13.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spans="1:27" ht="13.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</row>
    <row r="122" spans="1:27" ht="13.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</row>
    <row r="123" spans="1:27" ht="13.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</row>
    <row r="124" spans="1:27" ht="13.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</row>
    <row r="125" spans="1:27" ht="13.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</row>
    <row r="126" spans="1:27" ht="13.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</row>
    <row r="127" spans="1:27" ht="13.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</row>
    <row r="128" spans="1:27" ht="13.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</row>
    <row r="129" spans="1:27" ht="13.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</row>
    <row r="130" spans="1:27" ht="13.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</row>
    <row r="131" spans="1:27" ht="13.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</row>
    <row r="132" spans="1:27" ht="13.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</row>
    <row r="133" spans="1:27" ht="13.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</row>
    <row r="134" spans="1:27" ht="13.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</row>
    <row r="135" spans="1:27" ht="13.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</row>
    <row r="136" spans="1:27" ht="13.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</row>
    <row r="137" spans="1:27" ht="13.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</row>
    <row r="138" spans="1:27" ht="13.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</row>
    <row r="139" spans="1:27" ht="13.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</row>
    <row r="140" spans="1:27" ht="13.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</row>
    <row r="141" spans="1:27" ht="13.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</row>
    <row r="142" spans="1:27" ht="13.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</row>
    <row r="143" spans="1:27" ht="13.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</row>
    <row r="144" spans="1:27" ht="13.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</row>
    <row r="145" spans="1:27" ht="13.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</row>
    <row r="146" spans="1:27" ht="13.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</row>
    <row r="147" spans="1:27" ht="13.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</row>
    <row r="148" spans="1:27" ht="13.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</row>
    <row r="149" spans="1:27" ht="13.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</row>
    <row r="150" spans="1:27" ht="13.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</row>
    <row r="151" spans="1:27" ht="13.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</row>
    <row r="152" spans="1:27" ht="13.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</row>
    <row r="153" spans="1:27" ht="13.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</row>
    <row r="154" spans="1:27" ht="13.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</row>
    <row r="155" spans="1:27" ht="13.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</row>
    <row r="156" spans="1:27" ht="13.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</row>
    <row r="157" spans="1:27" ht="13.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</row>
    <row r="158" spans="1:27" ht="13.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</row>
    <row r="159" spans="1:27" ht="13.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</row>
    <row r="160" spans="1:27" ht="13.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</row>
    <row r="161" spans="1:27" ht="13.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</row>
    <row r="162" spans="1:27" ht="13.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</row>
    <row r="163" spans="1:27" ht="13.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</row>
    <row r="164" spans="1:27" ht="13.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</row>
    <row r="165" spans="1:27" ht="13.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</row>
    <row r="166" spans="1:27" ht="13.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</row>
    <row r="167" spans="1:27" ht="13.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</row>
    <row r="168" spans="1:27" ht="13.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</row>
    <row r="169" spans="1:27" ht="13.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</row>
    <row r="170" spans="1:27" ht="13.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</row>
    <row r="171" spans="1:27" ht="13.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</row>
    <row r="172" spans="1:27" ht="13.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</row>
    <row r="173" spans="1:27" ht="13.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</row>
    <row r="174" spans="1:27" ht="13.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</row>
    <row r="175" spans="1:27" ht="13.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</row>
    <row r="176" spans="1:27" ht="13.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</row>
    <row r="177" spans="1:27" ht="13.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</row>
    <row r="178" spans="1:27" ht="13.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</row>
    <row r="179" spans="1:27" ht="13.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</row>
    <row r="180" spans="1:27" ht="13.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</row>
    <row r="181" spans="1:27" ht="13.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</row>
    <row r="182" spans="1:27" ht="13.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</row>
    <row r="183" spans="1:27" ht="13.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</row>
    <row r="184" spans="1:27" ht="13.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</row>
    <row r="185" spans="1:27" ht="13.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</row>
    <row r="186" spans="1:27" ht="13.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</row>
    <row r="187" spans="1:27" ht="13.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</row>
    <row r="188" spans="1:27" ht="13.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</row>
    <row r="189" spans="1:27" ht="13.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</row>
    <row r="190" spans="1:27" ht="13.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</row>
    <row r="191" spans="1:27" ht="13.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</row>
    <row r="192" spans="1:27" ht="13.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</row>
    <row r="193" spans="1:27" ht="13.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</row>
    <row r="194" spans="1:27" ht="13.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</row>
    <row r="195" spans="1:27" ht="13.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</row>
    <row r="196" spans="1:27" ht="13.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</row>
    <row r="197" spans="1:27" ht="13.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</row>
    <row r="198" spans="1:27" ht="13.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</row>
    <row r="199" spans="1:27" ht="13.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</row>
    <row r="200" spans="1:27" ht="13.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</row>
    <row r="201" spans="1:27" ht="13.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</row>
    <row r="202" spans="1:27" ht="13.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</row>
    <row r="203" spans="1:27" ht="13.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</row>
    <row r="204" spans="1:27" ht="13.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</row>
    <row r="205" spans="1:27" ht="13.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</row>
    <row r="206" spans="1:27" ht="13.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</row>
    <row r="207" spans="1:27" ht="13.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</row>
    <row r="208" spans="1:27" ht="13.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</row>
    <row r="209" spans="1:27" ht="13.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</row>
    <row r="210" spans="1:27" ht="13.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</row>
    <row r="211" spans="1:27" ht="13.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</row>
    <row r="212" spans="1:27" ht="13.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</row>
    <row r="213" spans="1:27" ht="13.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</row>
    <row r="214" spans="1:27" ht="13.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</row>
    <row r="215" spans="1:27" ht="13.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</row>
    <row r="216" spans="1:27" ht="13.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</row>
    <row r="217" spans="1:27" ht="13.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</row>
    <row r="218" spans="1:27" ht="13.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</row>
    <row r="219" spans="1:27" ht="13.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</row>
    <row r="220" spans="1:27" ht="13.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</row>
    <row r="221" spans="1:27" ht="13.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</row>
    <row r="222" spans="1:27" ht="13.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</row>
    <row r="223" spans="1:27" ht="13.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</row>
    <row r="224" spans="1:27" ht="13.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</row>
    <row r="225" spans="1:27" ht="13.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</row>
    <row r="226" spans="1:27" ht="13.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</row>
    <row r="227" spans="1:27" ht="13.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</row>
    <row r="228" spans="1:27" ht="13.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</row>
    <row r="229" spans="1:27" ht="13.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</row>
    <row r="230" spans="1:27" ht="13.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</row>
    <row r="231" spans="1:27" ht="13.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</row>
    <row r="232" spans="1:27" ht="13.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</row>
    <row r="233" spans="1:27" ht="13.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</row>
    <row r="234" spans="1:27" ht="13.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</row>
    <row r="235" spans="1:27" ht="13.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</row>
    <row r="236" spans="1:27" ht="13.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</row>
    <row r="237" spans="1:27" ht="13.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</row>
    <row r="238" spans="1:27" ht="13.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</row>
    <row r="239" spans="1:27" ht="13.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</row>
    <row r="240" spans="1:27" ht="13.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</row>
    <row r="241" spans="1:27" ht="13.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</row>
    <row r="242" spans="1:27" ht="13.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</row>
    <row r="243" spans="1:27" ht="13.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</row>
    <row r="244" spans="1:27" ht="13.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</row>
    <row r="245" spans="1:27" ht="13.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</row>
    <row r="246" spans="1:27" ht="13.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</row>
    <row r="247" spans="1:27" ht="13.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</row>
    <row r="248" spans="1:27" ht="13.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</row>
    <row r="249" spans="1:27" ht="13.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</row>
    <row r="250" spans="1:27" ht="13.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</row>
    <row r="251" spans="1:27" ht="13.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</row>
    <row r="252" spans="1:27" ht="13.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</row>
    <row r="253" spans="1:27" ht="13.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</row>
    <row r="254" spans="1:27" ht="13.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</row>
    <row r="255" spans="1:27" ht="13.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</row>
    <row r="256" spans="1:27" ht="13.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</row>
    <row r="257" spans="1:27" ht="13.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</row>
    <row r="258" spans="1:27" ht="13.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</row>
    <row r="259" spans="1:27" ht="13.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</row>
    <row r="260" spans="1:27" ht="13.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</row>
    <row r="261" spans="1:27" ht="13.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</row>
    <row r="262" spans="1:27" ht="13.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</row>
    <row r="263" spans="1:27" ht="13.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</row>
    <row r="264" spans="1:27" ht="13.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</row>
    <row r="265" spans="1:27" ht="13.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</row>
    <row r="266" spans="1:27" ht="13.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</row>
    <row r="267" spans="1:27" ht="13.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</row>
    <row r="268" spans="1:27" ht="13.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</row>
    <row r="269" spans="1:27" ht="13.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</row>
    <row r="270" spans="1:27" ht="13.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</row>
    <row r="271" spans="1:27" ht="13.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</row>
    <row r="272" spans="1:27" ht="13.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</row>
    <row r="273" spans="1:27" ht="13.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</row>
    <row r="274" spans="1:27" ht="13.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</row>
    <row r="275" spans="1:27" ht="13.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</row>
    <row r="276" spans="1:27" ht="13.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</row>
    <row r="277" spans="1:27" ht="13.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</row>
    <row r="278" spans="1:27" ht="13.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</row>
    <row r="279" spans="1:27" ht="13.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</row>
    <row r="280" spans="1:27" ht="13.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</row>
    <row r="281" spans="1:27" ht="13.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</row>
    <row r="282" spans="1:27" ht="13.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</row>
    <row r="283" spans="1:27" ht="13.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</row>
    <row r="284" spans="1:27" ht="13.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</row>
    <row r="285" spans="1:27" ht="13.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</row>
    <row r="286" spans="1:27" ht="13.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</row>
    <row r="287" spans="1:27" ht="13.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</row>
    <row r="288" spans="1:27" ht="13.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</row>
    <row r="289" spans="1:27" ht="13.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</row>
    <row r="290" spans="1:27" ht="13.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</row>
    <row r="291" spans="1:27" ht="13.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</row>
    <row r="292" spans="1:27" ht="13.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</row>
    <row r="293" spans="1:27" ht="13.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</row>
    <row r="294" spans="1:27" ht="13.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</row>
    <row r="295" spans="1:27" ht="13.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</row>
    <row r="296" spans="1:27" ht="13.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</row>
    <row r="297" spans="1:27" ht="13.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</row>
    <row r="298" spans="1:27" ht="13.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</row>
    <row r="299" spans="1:27" ht="13.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</row>
    <row r="300" spans="1:27" ht="13.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</row>
    <row r="301" spans="1:27" ht="13.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</row>
    <row r="302" spans="1:27" ht="13.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</row>
    <row r="303" spans="1:27" ht="13.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</row>
    <row r="304" spans="1:27" ht="13.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</row>
    <row r="305" spans="1:27" ht="13.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</row>
    <row r="306" spans="1:27" ht="13.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</row>
    <row r="307" spans="1:27" ht="13.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</row>
    <row r="308" spans="1:27" ht="13.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</row>
    <row r="309" spans="1:27" ht="13.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</row>
    <row r="310" spans="1:27" ht="13.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</row>
    <row r="311" spans="1:27" ht="13.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</row>
    <row r="312" spans="1:27" ht="13.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</row>
    <row r="313" spans="1:27" ht="13.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</row>
    <row r="314" spans="1:27" ht="13.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</row>
    <row r="315" spans="1:27" ht="13.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</row>
    <row r="316" spans="1:27" ht="13.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</row>
    <row r="317" spans="1:27" ht="13.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</row>
    <row r="318" spans="1:27" ht="13.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</row>
    <row r="319" spans="1:27" ht="13.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</row>
    <row r="320" spans="1:27" ht="13.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</row>
    <row r="321" spans="1:27" ht="13.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</row>
    <row r="322" spans="1:27" ht="13.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</row>
    <row r="323" spans="1:27" ht="13.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</row>
    <row r="324" spans="1:27" ht="13.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</row>
    <row r="325" spans="1:27" ht="13.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</row>
    <row r="326" spans="1:27" ht="13.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</row>
    <row r="327" spans="1:27" ht="13.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</row>
    <row r="328" spans="1:27" ht="13.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</row>
    <row r="329" spans="1:27" ht="13.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</row>
    <row r="330" spans="1:27" ht="13.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</row>
    <row r="331" spans="1:27" ht="13.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</row>
    <row r="332" spans="1:27" ht="13.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</row>
    <row r="333" spans="1:27" ht="13.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</row>
    <row r="334" spans="1:27" ht="13.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</row>
    <row r="335" spans="1:27" ht="13.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</row>
    <row r="336" spans="1:27" ht="13.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</row>
    <row r="337" spans="1:27" ht="13.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</row>
    <row r="338" spans="1:27" ht="13.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</row>
    <row r="339" spans="1:27" ht="13.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</row>
    <row r="340" spans="1:27" ht="13.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</row>
    <row r="341" spans="1:27" ht="13.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</row>
    <row r="342" spans="1:27" ht="13.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</row>
    <row r="343" spans="1:27" ht="13.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</row>
    <row r="344" spans="1:27" ht="13.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</row>
    <row r="345" spans="1:27" ht="13.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</row>
    <row r="346" spans="1:27" ht="13.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</row>
    <row r="347" spans="1:27" ht="13.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</row>
    <row r="348" spans="1:27" ht="13.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</row>
    <row r="349" spans="1:27" ht="13.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</row>
    <row r="350" spans="1:27" ht="13.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</row>
    <row r="351" spans="1:27" ht="13.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</row>
    <row r="352" spans="1:27" ht="13.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</row>
    <row r="353" spans="1:27" ht="13.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</row>
    <row r="354" spans="1:27" ht="13.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</row>
    <row r="355" spans="1:27" ht="13.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</row>
    <row r="356" spans="1:27" ht="13.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</row>
    <row r="357" spans="1:27" ht="13.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</row>
    <row r="358" spans="1:27" ht="13.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</row>
    <row r="359" spans="1:27" ht="13.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</row>
    <row r="360" spans="1:27" ht="13.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</row>
    <row r="361" spans="1:27" ht="13.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</row>
    <row r="362" spans="1:27" ht="13.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</row>
    <row r="363" spans="1:27" ht="13.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</row>
    <row r="364" spans="1:27" ht="13.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</row>
    <row r="365" spans="1:27" ht="13.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</row>
    <row r="366" spans="1:27" ht="13.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</row>
    <row r="367" spans="1:27" ht="13.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</row>
    <row r="368" spans="1:27" ht="13.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</row>
    <row r="369" spans="1:27" ht="13.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</row>
    <row r="370" spans="1:27" ht="13.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</row>
    <row r="371" spans="1:27" ht="13.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</row>
    <row r="372" spans="1:27" ht="13.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</row>
    <row r="373" spans="1:27" ht="13.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</row>
    <row r="374" spans="1:27" ht="13.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</row>
    <row r="375" spans="1:27" ht="13.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</row>
    <row r="376" spans="1:27" ht="13.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</row>
    <row r="377" spans="1:27" ht="13.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</row>
    <row r="378" spans="1:27" ht="13.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</row>
    <row r="379" spans="1:27" ht="13.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</row>
    <row r="380" spans="1:27" ht="13.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</row>
    <row r="381" spans="1:27" ht="13.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</row>
    <row r="382" spans="1:27" ht="13.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</row>
    <row r="383" spans="1:27" ht="13.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</row>
    <row r="384" spans="1:9" ht="13.5">
      <c r="A384" s="9"/>
      <c r="B384" s="9"/>
      <c r="C384" s="9"/>
      <c r="D384" s="9"/>
      <c r="E384" s="9"/>
      <c r="F384" s="9"/>
      <c r="G384" s="9"/>
      <c r="H384" s="9"/>
      <c r="I384" s="9"/>
    </row>
    <row r="385" spans="1:9" ht="13.5">
      <c r="A385" s="9"/>
      <c r="B385" s="9"/>
      <c r="C385" s="9"/>
      <c r="D385" s="9"/>
      <c r="E385" s="9"/>
      <c r="F385" s="9"/>
      <c r="G385" s="9"/>
      <c r="H385" s="9"/>
      <c r="I385" s="9"/>
    </row>
    <row r="386" spans="1:9" ht="13.5">
      <c r="A386" s="9"/>
      <c r="B386" s="9"/>
      <c r="C386" s="9"/>
      <c r="D386" s="9"/>
      <c r="E386" s="9"/>
      <c r="F386" s="9"/>
      <c r="G386" s="9"/>
      <c r="H386" s="9"/>
      <c r="I386" s="9"/>
    </row>
    <row r="387" spans="1:9" ht="13.5">
      <c r="A387" s="9"/>
      <c r="B387" s="9"/>
      <c r="C387" s="9"/>
      <c r="D387" s="9"/>
      <c r="E387" s="9"/>
      <c r="F387" s="9"/>
      <c r="G387" s="9"/>
      <c r="H387" s="9"/>
      <c r="I387" s="9"/>
    </row>
    <row r="388" spans="1:9" ht="13.5">
      <c r="A388" s="9"/>
      <c r="B388" s="9"/>
      <c r="C388" s="9"/>
      <c r="D388" s="9"/>
      <c r="E388" s="9"/>
      <c r="F388" s="9"/>
      <c r="G388" s="9"/>
      <c r="H388" s="9"/>
      <c r="I388" s="9"/>
    </row>
    <row r="389" spans="1:9" ht="13.5">
      <c r="A389" s="9"/>
      <c r="B389" s="9"/>
      <c r="C389" s="9"/>
      <c r="D389" s="9"/>
      <c r="E389" s="9"/>
      <c r="F389" s="9"/>
      <c r="G389" s="9"/>
      <c r="H389" s="9"/>
      <c r="I389" s="9"/>
    </row>
    <row r="390" spans="1:9" ht="13.5">
      <c r="A390" s="9"/>
      <c r="B390" s="9"/>
      <c r="C390" s="9"/>
      <c r="D390" s="9"/>
      <c r="E390" s="9"/>
      <c r="F390" s="9"/>
      <c r="G390" s="9"/>
      <c r="H390" s="9"/>
      <c r="I390" s="9"/>
    </row>
    <row r="391" spans="1:9" ht="13.5">
      <c r="A391" s="9"/>
      <c r="B391" s="9"/>
      <c r="C391" s="9"/>
      <c r="D391" s="9"/>
      <c r="E391" s="9"/>
      <c r="F391" s="9"/>
      <c r="G391" s="9"/>
      <c r="H391" s="9"/>
      <c r="I391" s="9"/>
    </row>
    <row r="392" spans="1:9" ht="13.5">
      <c r="A392" s="9"/>
      <c r="B392" s="9"/>
      <c r="C392" s="9"/>
      <c r="D392" s="9"/>
      <c r="E392" s="9"/>
      <c r="F392" s="9"/>
      <c r="G392" s="9"/>
      <c r="H392" s="9"/>
      <c r="I392" s="9"/>
    </row>
    <row r="393" spans="1:9" ht="13.5">
      <c r="A393" s="9"/>
      <c r="B393" s="9"/>
      <c r="C393" s="9"/>
      <c r="D393" s="9"/>
      <c r="E393" s="9"/>
      <c r="F393" s="9"/>
      <c r="G393" s="9"/>
      <c r="H393" s="9"/>
      <c r="I393" s="9"/>
    </row>
    <row r="394" spans="1:9" ht="13.5">
      <c r="A394" s="9"/>
      <c r="B394" s="9"/>
      <c r="C394" s="9"/>
      <c r="D394" s="9"/>
      <c r="E394" s="9"/>
      <c r="F394" s="9"/>
      <c r="G394" s="9"/>
      <c r="H394" s="9"/>
      <c r="I394" s="9"/>
    </row>
    <row r="395" spans="1:9" ht="13.5">
      <c r="A395" s="9"/>
      <c r="B395" s="9"/>
      <c r="C395" s="9"/>
      <c r="D395" s="9"/>
      <c r="E395" s="9"/>
      <c r="F395" s="9"/>
      <c r="G395" s="9"/>
      <c r="H395" s="9"/>
      <c r="I395" s="9"/>
    </row>
    <row r="396" spans="1:9" ht="13.5">
      <c r="A396" s="9"/>
      <c r="B396" s="9"/>
      <c r="C396" s="9"/>
      <c r="D396" s="9"/>
      <c r="E396" s="9"/>
      <c r="F396" s="9"/>
      <c r="G396" s="9"/>
      <c r="H396" s="9"/>
      <c r="I396" s="9"/>
    </row>
    <row r="397" spans="1:9" ht="13.5">
      <c r="A397" s="9"/>
      <c r="B397" s="9"/>
      <c r="C397" s="9"/>
      <c r="D397" s="9"/>
      <c r="E397" s="9"/>
      <c r="F397" s="9"/>
      <c r="G397" s="9"/>
      <c r="H397" s="9"/>
      <c r="I397" s="9"/>
    </row>
    <row r="398" spans="1:9" ht="13.5">
      <c r="A398" s="9"/>
      <c r="B398" s="9"/>
      <c r="C398" s="9"/>
      <c r="D398" s="9"/>
      <c r="E398" s="9"/>
      <c r="F398" s="9"/>
      <c r="G398" s="9"/>
      <c r="H398" s="9"/>
      <c r="I398" s="9"/>
    </row>
    <row r="399" spans="1:9" ht="13.5">
      <c r="A399" s="9"/>
      <c r="B399" s="9"/>
      <c r="C399" s="9"/>
      <c r="D399" s="9"/>
      <c r="E399" s="9"/>
      <c r="F399" s="9"/>
      <c r="G399" s="9"/>
      <c r="H399" s="9"/>
      <c r="I399" s="9"/>
    </row>
    <row r="400" spans="1:9" ht="13.5">
      <c r="A400" s="9"/>
      <c r="B400" s="9"/>
      <c r="C400" s="9"/>
      <c r="D400" s="9"/>
      <c r="E400" s="9"/>
      <c r="F400" s="9"/>
      <c r="G400" s="9"/>
      <c r="H400" s="9"/>
      <c r="I400" s="9"/>
    </row>
    <row r="401" spans="1:9" ht="13.5">
      <c r="A401" s="9"/>
      <c r="B401" s="9"/>
      <c r="C401" s="9"/>
      <c r="D401" s="9"/>
      <c r="E401" s="9"/>
      <c r="F401" s="9"/>
      <c r="G401" s="9"/>
      <c r="H401" s="9"/>
      <c r="I401" s="9"/>
    </row>
    <row r="402" spans="1:9" ht="13.5">
      <c r="A402" s="9"/>
      <c r="B402" s="9"/>
      <c r="C402" s="9"/>
      <c r="D402" s="9"/>
      <c r="E402" s="9"/>
      <c r="F402" s="9"/>
      <c r="G402" s="9"/>
      <c r="H402" s="9"/>
      <c r="I402" s="9"/>
    </row>
    <row r="403" spans="1:9" ht="13.5">
      <c r="A403" s="9"/>
      <c r="B403" s="9"/>
      <c r="C403" s="9"/>
      <c r="D403" s="9"/>
      <c r="E403" s="9"/>
      <c r="F403" s="9"/>
      <c r="G403" s="9"/>
      <c r="H403" s="9"/>
      <c r="I403" s="9"/>
    </row>
    <row r="404" spans="1:9" ht="13.5">
      <c r="A404" s="9"/>
      <c r="B404" s="9"/>
      <c r="C404" s="9"/>
      <c r="D404" s="9"/>
      <c r="E404" s="9"/>
      <c r="F404" s="9"/>
      <c r="G404" s="9"/>
      <c r="H404" s="9"/>
      <c r="I404" s="9"/>
    </row>
    <row r="405" spans="1:9" ht="13.5">
      <c r="A405" s="9"/>
      <c r="B405" s="9"/>
      <c r="C405" s="9"/>
      <c r="D405" s="9"/>
      <c r="E405" s="9"/>
      <c r="F405" s="9"/>
      <c r="G405" s="9"/>
      <c r="H405" s="9"/>
      <c r="I405" s="9"/>
    </row>
    <row r="406" spans="1:9" ht="13.5">
      <c r="A406" s="9"/>
      <c r="B406" s="9"/>
      <c r="C406" s="9"/>
      <c r="D406" s="9"/>
      <c r="E406" s="9"/>
      <c r="F406" s="9"/>
      <c r="G406" s="9"/>
      <c r="H406" s="9"/>
      <c r="I406" s="9"/>
    </row>
    <row r="407" spans="1:9" ht="13.5">
      <c r="A407" s="9"/>
      <c r="B407" s="9"/>
      <c r="C407" s="9"/>
      <c r="D407" s="9"/>
      <c r="E407" s="9"/>
      <c r="F407" s="9"/>
      <c r="G407" s="9"/>
      <c r="H407" s="9"/>
      <c r="I407" s="9"/>
    </row>
    <row r="408" spans="1:9" ht="13.5">
      <c r="A408" s="9"/>
      <c r="B408" s="9"/>
      <c r="C408" s="9"/>
      <c r="D408" s="9"/>
      <c r="E408" s="9"/>
      <c r="F408" s="9"/>
      <c r="G408" s="9"/>
      <c r="H408" s="9"/>
      <c r="I408" s="9"/>
    </row>
    <row r="409" spans="1:9" ht="13.5">
      <c r="A409" s="9"/>
      <c r="B409" s="9"/>
      <c r="C409" s="9"/>
      <c r="D409" s="9"/>
      <c r="E409" s="9"/>
      <c r="F409" s="9"/>
      <c r="G409" s="9"/>
      <c r="H409" s="9"/>
      <c r="I409" s="9"/>
    </row>
    <row r="410" spans="1:9" ht="13.5">
      <c r="A410" s="9"/>
      <c r="B410" s="9"/>
      <c r="C410" s="9"/>
      <c r="D410" s="9"/>
      <c r="E410" s="9"/>
      <c r="F410" s="9"/>
      <c r="G410" s="9"/>
      <c r="H410" s="9"/>
      <c r="I410" s="9"/>
    </row>
    <row r="411" spans="1:9" ht="13.5">
      <c r="A411" s="9"/>
      <c r="B411" s="9"/>
      <c r="C411" s="9"/>
      <c r="D411" s="9"/>
      <c r="E411" s="9"/>
      <c r="F411" s="9"/>
      <c r="G411" s="9"/>
      <c r="H411" s="9"/>
      <c r="I411" s="9"/>
    </row>
    <row r="412" spans="1:9" ht="13.5">
      <c r="A412" s="9"/>
      <c r="B412" s="9"/>
      <c r="C412" s="9"/>
      <c r="D412" s="9"/>
      <c r="E412" s="9"/>
      <c r="F412" s="9"/>
      <c r="G412" s="9"/>
      <c r="H412" s="9"/>
      <c r="I412" s="9"/>
    </row>
    <row r="413" spans="1:9" ht="13.5">
      <c r="A413" s="9"/>
      <c r="B413" s="9"/>
      <c r="C413" s="9"/>
      <c r="D413" s="9"/>
      <c r="E413" s="9"/>
      <c r="F413" s="9"/>
      <c r="G413" s="9"/>
      <c r="H413" s="9"/>
      <c r="I413" s="9"/>
    </row>
    <row r="414" spans="1:9" ht="13.5">
      <c r="A414" s="9"/>
      <c r="B414" s="9"/>
      <c r="C414" s="9"/>
      <c r="D414" s="9"/>
      <c r="E414" s="9"/>
      <c r="F414" s="9"/>
      <c r="G414" s="9"/>
      <c r="H414" s="9"/>
      <c r="I414" s="9"/>
    </row>
    <row r="415" spans="1:9" ht="13.5">
      <c r="A415" s="9"/>
      <c r="B415" s="9"/>
      <c r="C415" s="9"/>
      <c r="D415" s="9"/>
      <c r="E415" s="9"/>
      <c r="F415" s="9"/>
      <c r="G415" s="9"/>
      <c r="H415" s="9"/>
      <c r="I415" s="9"/>
    </row>
    <row r="416" spans="1:9" ht="13.5">
      <c r="A416" s="9"/>
      <c r="B416" s="9"/>
      <c r="C416" s="9"/>
      <c r="D416" s="9"/>
      <c r="E416" s="9"/>
      <c r="F416" s="9"/>
      <c r="G416" s="9"/>
      <c r="H416" s="9"/>
      <c r="I416" s="9"/>
    </row>
    <row r="417" spans="1:9" ht="13.5">
      <c r="A417" s="9"/>
      <c r="B417" s="9"/>
      <c r="C417" s="9"/>
      <c r="D417" s="9"/>
      <c r="E417" s="9"/>
      <c r="F417" s="9"/>
      <c r="G417" s="9"/>
      <c r="H417" s="9"/>
      <c r="I417" s="9"/>
    </row>
    <row r="418" spans="1:9" ht="13.5">
      <c r="A418" s="9"/>
      <c r="B418" s="9"/>
      <c r="C418" s="9"/>
      <c r="D418" s="9"/>
      <c r="E418" s="9"/>
      <c r="F418" s="9"/>
      <c r="G418" s="9"/>
      <c r="H418" s="9"/>
      <c r="I418" s="9"/>
    </row>
    <row r="419" spans="1:9" ht="13.5">
      <c r="A419" s="9"/>
      <c r="B419" s="9"/>
      <c r="C419" s="9"/>
      <c r="D419" s="9"/>
      <c r="E419" s="9"/>
      <c r="F419" s="9"/>
      <c r="G419" s="9"/>
      <c r="H419" s="9"/>
      <c r="I419" s="9"/>
    </row>
    <row r="420" spans="1:9" ht="13.5">
      <c r="A420" s="9"/>
      <c r="B420" s="9"/>
      <c r="C420" s="9"/>
      <c r="D420" s="9"/>
      <c r="E420" s="9"/>
      <c r="F420" s="9"/>
      <c r="G420" s="9"/>
      <c r="H420" s="9"/>
      <c r="I420" s="9"/>
    </row>
    <row r="421" spans="1:9" ht="13.5">
      <c r="A421" s="9"/>
      <c r="B421" s="9"/>
      <c r="C421" s="9"/>
      <c r="D421" s="9"/>
      <c r="E421" s="9"/>
      <c r="F421" s="9"/>
      <c r="G421" s="9"/>
      <c r="H421" s="9"/>
      <c r="I421" s="9"/>
    </row>
    <row r="422" spans="1:9" ht="13.5">
      <c r="A422" s="9"/>
      <c r="B422" s="9"/>
      <c r="C422" s="9"/>
      <c r="D422" s="9"/>
      <c r="E422" s="9"/>
      <c r="F422" s="9"/>
      <c r="G422" s="9"/>
      <c r="H422" s="9"/>
      <c r="I422" s="9"/>
    </row>
    <row r="423" spans="1:9" ht="13.5">
      <c r="A423" s="9"/>
      <c r="B423" s="9"/>
      <c r="C423" s="9"/>
      <c r="D423" s="9"/>
      <c r="E423" s="9"/>
      <c r="F423" s="9"/>
      <c r="G423" s="9"/>
      <c r="H423" s="9"/>
      <c r="I423" s="9"/>
    </row>
    <row r="424" spans="1:9" ht="13.5">
      <c r="A424" s="9"/>
      <c r="B424" s="9"/>
      <c r="C424" s="9"/>
      <c r="D424" s="9"/>
      <c r="E424" s="9"/>
      <c r="F424" s="9"/>
      <c r="G424" s="9"/>
      <c r="H424" s="9"/>
      <c r="I424" s="9"/>
    </row>
    <row r="425" spans="1:9" ht="13.5">
      <c r="A425" s="9"/>
      <c r="B425" s="9"/>
      <c r="C425" s="9"/>
      <c r="D425" s="9"/>
      <c r="E425" s="9"/>
      <c r="F425" s="9"/>
      <c r="G425" s="9"/>
      <c r="H425" s="9"/>
      <c r="I425" s="9"/>
    </row>
    <row r="426" spans="1:9" ht="13.5">
      <c r="A426" s="9"/>
      <c r="B426" s="9"/>
      <c r="C426" s="9"/>
      <c r="D426" s="9"/>
      <c r="E426" s="9"/>
      <c r="F426" s="9"/>
      <c r="G426" s="9"/>
      <c r="H426" s="9"/>
      <c r="I426" s="9"/>
    </row>
    <row r="427" spans="1:9" ht="13.5">
      <c r="A427" s="9"/>
      <c r="B427" s="9"/>
      <c r="C427" s="9"/>
      <c r="D427" s="9"/>
      <c r="E427" s="9"/>
      <c r="F427" s="9"/>
      <c r="G427" s="9"/>
      <c r="H427" s="9"/>
      <c r="I427" s="9"/>
    </row>
    <row r="428" spans="1:9" ht="13.5">
      <c r="A428" s="9"/>
      <c r="B428" s="9"/>
      <c r="C428" s="9"/>
      <c r="D428" s="9"/>
      <c r="E428" s="9"/>
      <c r="F428" s="9"/>
      <c r="G428" s="9"/>
      <c r="H428" s="9"/>
      <c r="I428" s="9"/>
    </row>
    <row r="429" spans="1:9" ht="13.5">
      <c r="A429" s="9"/>
      <c r="B429" s="9"/>
      <c r="C429" s="9"/>
      <c r="D429" s="9"/>
      <c r="E429" s="9"/>
      <c r="F429" s="9"/>
      <c r="G429" s="9"/>
      <c r="H429" s="9"/>
      <c r="I429" s="9"/>
    </row>
    <row r="430" spans="1:9" ht="13.5">
      <c r="A430" s="9"/>
      <c r="B430" s="9"/>
      <c r="C430" s="9"/>
      <c r="D430" s="9"/>
      <c r="E430" s="9"/>
      <c r="F430" s="9"/>
      <c r="G430" s="9"/>
      <c r="H430" s="9"/>
      <c r="I430" s="9"/>
    </row>
    <row r="431" spans="1:9" ht="13.5">
      <c r="A431" s="9"/>
      <c r="B431" s="9"/>
      <c r="C431" s="9"/>
      <c r="D431" s="9"/>
      <c r="E431" s="9"/>
      <c r="F431" s="9"/>
      <c r="G431" s="9"/>
      <c r="H431" s="9"/>
      <c r="I431" s="9"/>
    </row>
    <row r="432" spans="1:9" ht="13.5">
      <c r="A432" s="9"/>
      <c r="B432" s="9"/>
      <c r="C432" s="9"/>
      <c r="D432" s="9"/>
      <c r="E432" s="9"/>
      <c r="F432" s="9"/>
      <c r="G432" s="9"/>
      <c r="H432" s="9"/>
      <c r="I432" s="9"/>
    </row>
    <row r="433" spans="1:9" ht="13.5">
      <c r="A433" s="9"/>
      <c r="B433" s="9"/>
      <c r="C433" s="9"/>
      <c r="D433" s="9"/>
      <c r="E433" s="9"/>
      <c r="F433" s="9"/>
      <c r="G433" s="9"/>
      <c r="H433" s="9"/>
      <c r="I433" s="9"/>
    </row>
    <row r="434" spans="1:9" ht="13.5">
      <c r="A434" s="9"/>
      <c r="B434" s="9"/>
      <c r="C434" s="9"/>
      <c r="D434" s="9"/>
      <c r="E434" s="9"/>
      <c r="F434" s="9"/>
      <c r="G434" s="9"/>
      <c r="H434" s="9"/>
      <c r="I434" s="9"/>
    </row>
    <row r="435" spans="1:9" ht="13.5">
      <c r="A435" s="9"/>
      <c r="B435" s="9"/>
      <c r="C435" s="9"/>
      <c r="D435" s="9"/>
      <c r="E435" s="9"/>
      <c r="F435" s="9"/>
      <c r="G435" s="9"/>
      <c r="H435" s="9"/>
      <c r="I435" s="9"/>
    </row>
    <row r="436" spans="1:9" ht="13.5">
      <c r="A436" s="9"/>
      <c r="B436" s="9"/>
      <c r="C436" s="9"/>
      <c r="D436" s="9"/>
      <c r="E436" s="9"/>
      <c r="F436" s="9"/>
      <c r="G436" s="9"/>
      <c r="H436" s="9"/>
      <c r="I436" s="9"/>
    </row>
    <row r="437" spans="1:9" ht="13.5">
      <c r="A437" s="9"/>
      <c r="B437" s="9"/>
      <c r="C437" s="9"/>
      <c r="D437" s="9"/>
      <c r="E437" s="9"/>
      <c r="F437" s="9"/>
      <c r="G437" s="9"/>
      <c r="H437" s="9"/>
      <c r="I437" s="9"/>
    </row>
    <row r="438" spans="1:9" ht="13.5">
      <c r="A438" s="9"/>
      <c r="B438" s="9"/>
      <c r="C438" s="9"/>
      <c r="D438" s="9"/>
      <c r="E438" s="9"/>
      <c r="F438" s="9"/>
      <c r="G438" s="9"/>
      <c r="H438" s="9"/>
      <c r="I438" s="9"/>
    </row>
    <row r="439" spans="1:9" ht="13.5">
      <c r="A439" s="9"/>
      <c r="B439" s="9"/>
      <c r="C439" s="9"/>
      <c r="D439" s="9"/>
      <c r="E439" s="9"/>
      <c r="F439" s="9"/>
      <c r="G439" s="9"/>
      <c r="H439" s="9"/>
      <c r="I439" s="9"/>
    </row>
    <row r="440" spans="1:9" ht="13.5">
      <c r="A440" s="9"/>
      <c r="B440" s="9"/>
      <c r="C440" s="9"/>
      <c r="D440" s="9"/>
      <c r="E440" s="9"/>
      <c r="F440" s="9"/>
      <c r="G440" s="9"/>
      <c r="H440" s="9"/>
      <c r="I440" s="9"/>
    </row>
    <row r="441" spans="1:9" ht="13.5">
      <c r="A441" s="9"/>
      <c r="B441" s="9"/>
      <c r="C441" s="9"/>
      <c r="D441" s="9"/>
      <c r="E441" s="9"/>
      <c r="F441" s="9"/>
      <c r="G441" s="9"/>
      <c r="H441" s="9"/>
      <c r="I441" s="9"/>
    </row>
    <row r="442" spans="1:9" ht="13.5">
      <c r="A442" s="9"/>
      <c r="B442" s="9"/>
      <c r="C442" s="9"/>
      <c r="D442" s="9"/>
      <c r="E442" s="9"/>
      <c r="F442" s="9"/>
      <c r="G442" s="9"/>
      <c r="H442" s="9"/>
      <c r="I442" s="9"/>
    </row>
    <row r="443" spans="1:9" ht="13.5">
      <c r="A443" s="9"/>
      <c r="B443" s="9"/>
      <c r="C443" s="9"/>
      <c r="D443" s="9"/>
      <c r="E443" s="9"/>
      <c r="F443" s="9"/>
      <c r="G443" s="9"/>
      <c r="H443" s="9"/>
      <c r="I443" s="9"/>
    </row>
    <row r="444" spans="1:9" ht="13.5">
      <c r="A444" s="9"/>
      <c r="B444" s="9"/>
      <c r="C444" s="9"/>
      <c r="D444" s="9"/>
      <c r="E444" s="9"/>
      <c r="F444" s="9"/>
      <c r="G444" s="9"/>
      <c r="H444" s="9"/>
      <c r="I444" s="9"/>
    </row>
    <row r="445" spans="1:9" ht="13.5">
      <c r="A445" s="9"/>
      <c r="B445" s="9"/>
      <c r="C445" s="9"/>
      <c r="D445" s="9"/>
      <c r="E445" s="9"/>
      <c r="F445" s="9"/>
      <c r="G445" s="9"/>
      <c r="H445" s="9"/>
      <c r="I445" s="9"/>
    </row>
    <row r="446" spans="1:9" ht="13.5">
      <c r="A446" s="9"/>
      <c r="B446" s="9"/>
      <c r="C446" s="9"/>
      <c r="D446" s="9"/>
      <c r="E446" s="9"/>
      <c r="F446" s="9"/>
      <c r="G446" s="9"/>
      <c r="H446" s="9"/>
      <c r="I446" s="9"/>
    </row>
    <row r="447" spans="1:9" ht="13.5">
      <c r="A447" s="9"/>
      <c r="B447" s="9"/>
      <c r="C447" s="9"/>
      <c r="D447" s="9"/>
      <c r="E447" s="9"/>
      <c r="F447" s="9"/>
      <c r="G447" s="9"/>
      <c r="H447" s="9"/>
      <c r="I447" s="9"/>
    </row>
    <row r="448" spans="1:9" ht="13.5">
      <c r="A448" s="9"/>
      <c r="B448" s="9"/>
      <c r="C448" s="9"/>
      <c r="D448" s="9"/>
      <c r="E448" s="9"/>
      <c r="F448" s="9"/>
      <c r="G448" s="9"/>
      <c r="H448" s="9"/>
      <c r="I448" s="9"/>
    </row>
    <row r="449" spans="1:9" ht="13.5">
      <c r="A449" s="9"/>
      <c r="B449" s="9"/>
      <c r="C449" s="9"/>
      <c r="D449" s="9"/>
      <c r="E449" s="9"/>
      <c r="F449" s="9"/>
      <c r="G449" s="9"/>
      <c r="H449" s="9"/>
      <c r="I449" s="9"/>
    </row>
    <row r="450" spans="1:9" ht="13.5">
      <c r="A450" s="9"/>
      <c r="B450" s="9"/>
      <c r="C450" s="9"/>
      <c r="D450" s="9"/>
      <c r="E450" s="9"/>
      <c r="F450" s="9"/>
      <c r="G450" s="9"/>
      <c r="H450" s="9"/>
      <c r="I450" s="9"/>
    </row>
    <row r="451" spans="1:9" ht="13.5">
      <c r="A451" s="9"/>
      <c r="B451" s="9"/>
      <c r="C451" s="9"/>
      <c r="D451" s="9"/>
      <c r="E451" s="9"/>
      <c r="F451" s="9"/>
      <c r="G451" s="9"/>
      <c r="H451" s="9"/>
      <c r="I451" s="9"/>
    </row>
    <row r="452" spans="1:9" ht="13.5">
      <c r="A452" s="9"/>
      <c r="B452" s="9"/>
      <c r="C452" s="9"/>
      <c r="D452" s="9"/>
      <c r="E452" s="9"/>
      <c r="F452" s="9"/>
      <c r="G452" s="9"/>
      <c r="H452" s="9"/>
      <c r="I452" s="9"/>
    </row>
    <row r="453" spans="1:9" ht="13.5">
      <c r="A453" s="9"/>
      <c r="B453" s="9"/>
      <c r="C453" s="9"/>
      <c r="D453" s="9"/>
      <c r="E453" s="9"/>
      <c r="F453" s="9"/>
      <c r="G453" s="9"/>
      <c r="H453" s="9"/>
      <c r="I453" s="9"/>
    </row>
    <row r="454" spans="1:9" ht="13.5">
      <c r="A454" s="9"/>
      <c r="B454" s="9"/>
      <c r="C454" s="9"/>
      <c r="D454" s="9"/>
      <c r="E454" s="9"/>
      <c r="F454" s="9"/>
      <c r="G454" s="9"/>
      <c r="H454" s="9"/>
      <c r="I454" s="9"/>
    </row>
    <row r="455" spans="1:9" ht="13.5">
      <c r="A455" s="9"/>
      <c r="B455" s="9"/>
      <c r="C455" s="9"/>
      <c r="D455" s="9"/>
      <c r="E455" s="9"/>
      <c r="F455" s="9"/>
      <c r="G455" s="9"/>
      <c r="H455" s="9"/>
      <c r="I455" s="9"/>
    </row>
    <row r="456" spans="1:9" ht="13.5">
      <c r="A456" s="9"/>
      <c r="B456" s="9"/>
      <c r="C456" s="9"/>
      <c r="D456" s="9"/>
      <c r="E456" s="9"/>
      <c r="F456" s="9"/>
      <c r="G456" s="9"/>
      <c r="H456" s="9"/>
      <c r="I456" s="9"/>
    </row>
    <row r="457" spans="1:9" ht="13.5">
      <c r="A457" s="9"/>
      <c r="B457" s="9"/>
      <c r="C457" s="9"/>
      <c r="D457" s="9"/>
      <c r="E457" s="9"/>
      <c r="F457" s="9"/>
      <c r="G457" s="9"/>
      <c r="H457" s="9"/>
      <c r="I457" s="9"/>
    </row>
    <row r="458" spans="1:9" ht="13.5">
      <c r="A458" s="9"/>
      <c r="B458" s="9"/>
      <c r="C458" s="9"/>
      <c r="D458" s="9"/>
      <c r="E458" s="9"/>
      <c r="F458" s="9"/>
      <c r="G458" s="9"/>
      <c r="H458" s="9"/>
      <c r="I458" s="9"/>
    </row>
    <row r="459" spans="1:9" ht="13.5">
      <c r="A459" s="9"/>
      <c r="B459" s="9"/>
      <c r="C459" s="9"/>
      <c r="D459" s="9"/>
      <c r="E459" s="9"/>
      <c r="F459" s="9"/>
      <c r="G459" s="9"/>
      <c r="H459" s="9"/>
      <c r="I459" s="9"/>
    </row>
    <row r="460" spans="1:9" ht="13.5">
      <c r="A460" s="9"/>
      <c r="B460" s="9"/>
      <c r="C460" s="9"/>
      <c r="D460" s="9"/>
      <c r="E460" s="9"/>
      <c r="F460" s="9"/>
      <c r="G460" s="9"/>
      <c r="H460" s="9"/>
      <c r="I460" s="9"/>
    </row>
    <row r="461" spans="1:9" ht="13.5">
      <c r="A461" s="9"/>
      <c r="B461" s="9"/>
      <c r="C461" s="9"/>
      <c r="D461" s="9"/>
      <c r="E461" s="9"/>
      <c r="F461" s="9"/>
      <c r="G461" s="9"/>
      <c r="H461" s="9"/>
      <c r="I461" s="9"/>
    </row>
    <row r="462" spans="1:9" ht="13.5">
      <c r="A462" s="9"/>
      <c r="B462" s="9"/>
      <c r="C462" s="9"/>
      <c r="D462" s="9"/>
      <c r="E462" s="9"/>
      <c r="F462" s="9"/>
      <c r="G462" s="9"/>
      <c r="H462" s="9"/>
      <c r="I462" s="9"/>
    </row>
    <row r="463" spans="1:9" ht="13.5">
      <c r="A463" s="9"/>
      <c r="B463" s="9"/>
      <c r="C463" s="9"/>
      <c r="D463" s="9"/>
      <c r="E463" s="9"/>
      <c r="F463" s="9"/>
      <c r="G463" s="9"/>
      <c r="H463" s="9"/>
      <c r="I463" s="9"/>
    </row>
    <row r="464" spans="1:9" ht="13.5">
      <c r="A464" s="9"/>
      <c r="B464" s="9"/>
      <c r="C464" s="9"/>
      <c r="D464" s="9"/>
      <c r="E464" s="9"/>
      <c r="F464" s="9"/>
      <c r="G464" s="9"/>
      <c r="H464" s="9"/>
      <c r="I464" s="9"/>
    </row>
    <row r="465" spans="1:9" ht="13.5">
      <c r="A465" s="9"/>
      <c r="B465" s="9"/>
      <c r="C465" s="9"/>
      <c r="D465" s="9"/>
      <c r="E465" s="9"/>
      <c r="F465" s="9"/>
      <c r="G465" s="9"/>
      <c r="H465" s="9"/>
      <c r="I465" s="9"/>
    </row>
    <row r="466" spans="1:9" ht="13.5">
      <c r="A466" s="9"/>
      <c r="B466" s="9"/>
      <c r="C466" s="9"/>
      <c r="D466" s="9"/>
      <c r="E466" s="9"/>
      <c r="F466" s="9"/>
      <c r="G466" s="9"/>
      <c r="H466" s="9"/>
      <c r="I466" s="9"/>
    </row>
    <row r="467" spans="1:9" ht="13.5">
      <c r="A467" s="9"/>
      <c r="B467" s="9"/>
      <c r="C467" s="9"/>
      <c r="D467" s="9"/>
      <c r="E467" s="9"/>
      <c r="F467" s="9"/>
      <c r="G467" s="9"/>
      <c r="H467" s="9"/>
      <c r="I467" s="9"/>
    </row>
    <row r="468" spans="1:9" ht="13.5">
      <c r="A468" s="9"/>
      <c r="B468" s="9"/>
      <c r="C468" s="9"/>
      <c r="D468" s="9"/>
      <c r="E468" s="9"/>
      <c r="F468" s="9"/>
      <c r="G468" s="9"/>
      <c r="H468" s="9"/>
      <c r="I468" s="9"/>
    </row>
    <row r="469" spans="1:9" ht="13.5">
      <c r="A469" s="9"/>
      <c r="B469" s="9"/>
      <c r="C469" s="9"/>
      <c r="D469" s="9"/>
      <c r="E469" s="9"/>
      <c r="F469" s="9"/>
      <c r="G469" s="9"/>
      <c r="H469" s="9"/>
      <c r="I469" s="9"/>
    </row>
    <row r="470" spans="1:9" ht="13.5">
      <c r="A470" s="9"/>
      <c r="B470" s="9"/>
      <c r="C470" s="9"/>
      <c r="D470" s="9"/>
      <c r="E470" s="9"/>
      <c r="F470" s="9"/>
      <c r="G470" s="9"/>
      <c r="H470" s="9"/>
      <c r="I470" s="9"/>
    </row>
    <row r="471" spans="1:9" ht="13.5">
      <c r="A471" s="9"/>
      <c r="B471" s="9"/>
      <c r="C471" s="9"/>
      <c r="D471" s="9"/>
      <c r="E471" s="9"/>
      <c r="F471" s="9"/>
      <c r="G471" s="9"/>
      <c r="H471" s="9"/>
      <c r="I471" s="9"/>
    </row>
    <row r="472" spans="1:9" ht="13.5">
      <c r="A472" s="9"/>
      <c r="B472" s="9"/>
      <c r="C472" s="9"/>
      <c r="D472" s="9"/>
      <c r="E472" s="9"/>
      <c r="F472" s="9"/>
      <c r="G472" s="9"/>
      <c r="H472" s="9"/>
      <c r="I472" s="9"/>
    </row>
    <row r="473" spans="1:9" ht="13.5">
      <c r="A473" s="9"/>
      <c r="B473" s="9"/>
      <c r="C473" s="9"/>
      <c r="D473" s="9"/>
      <c r="E473" s="9"/>
      <c r="F473" s="9"/>
      <c r="G473" s="9"/>
      <c r="H473" s="9"/>
      <c r="I473" s="9"/>
    </row>
    <row r="474" spans="1:9" ht="13.5">
      <c r="A474" s="9"/>
      <c r="B474" s="9"/>
      <c r="C474" s="9"/>
      <c r="D474" s="9"/>
      <c r="E474" s="9"/>
      <c r="F474" s="9"/>
      <c r="G474" s="9"/>
      <c r="H474" s="9"/>
      <c r="I474" s="9"/>
    </row>
    <row r="475" spans="1:9" ht="13.5">
      <c r="A475" s="9"/>
      <c r="B475" s="9"/>
      <c r="C475" s="9"/>
      <c r="D475" s="9"/>
      <c r="E475" s="9"/>
      <c r="F475" s="9"/>
      <c r="G475" s="9"/>
      <c r="H475" s="9"/>
      <c r="I475" s="9"/>
    </row>
    <row r="476" spans="1:9" ht="13.5">
      <c r="A476" s="9"/>
      <c r="B476" s="9"/>
      <c r="C476" s="9"/>
      <c r="D476" s="9"/>
      <c r="E476" s="9"/>
      <c r="F476" s="9"/>
      <c r="G476" s="9"/>
      <c r="H476" s="9"/>
      <c r="I476" s="9"/>
    </row>
    <row r="477" spans="1:9" ht="13.5">
      <c r="A477" s="9"/>
      <c r="B477" s="9"/>
      <c r="C477" s="9"/>
      <c r="D477" s="9"/>
      <c r="E477" s="9"/>
      <c r="F477" s="9"/>
      <c r="G477" s="9"/>
      <c r="H477" s="9"/>
      <c r="I477" s="9"/>
    </row>
    <row r="478" spans="1:9" ht="13.5">
      <c r="A478" s="9"/>
      <c r="B478" s="9"/>
      <c r="C478" s="9"/>
      <c r="D478" s="9"/>
      <c r="E478" s="9"/>
      <c r="F478" s="9"/>
      <c r="G478" s="9"/>
      <c r="H478" s="9"/>
      <c r="I478" s="9"/>
    </row>
    <row r="479" spans="1:9" ht="13.5">
      <c r="A479" s="9"/>
      <c r="B479" s="9"/>
      <c r="C479" s="9"/>
      <c r="D479" s="9"/>
      <c r="E479" s="9"/>
      <c r="F479" s="9"/>
      <c r="G479" s="9"/>
      <c r="H479" s="9"/>
      <c r="I479" s="9"/>
    </row>
    <row r="480" spans="1:9" ht="13.5">
      <c r="A480" s="9"/>
      <c r="B480" s="9"/>
      <c r="C480" s="9"/>
      <c r="D480" s="9"/>
      <c r="E480" s="9"/>
      <c r="F480" s="9"/>
      <c r="G480" s="9"/>
      <c r="H480" s="9"/>
      <c r="I480" s="9"/>
    </row>
    <row r="481" spans="1:9" ht="13.5">
      <c r="A481" s="9"/>
      <c r="B481" s="9"/>
      <c r="C481" s="9"/>
      <c r="D481" s="9"/>
      <c r="E481" s="9"/>
      <c r="F481" s="9"/>
      <c r="G481" s="9"/>
      <c r="H481" s="9"/>
      <c r="I481" s="9"/>
    </row>
    <row r="482" spans="1:9" ht="13.5">
      <c r="A482" s="9"/>
      <c r="B482" s="9"/>
      <c r="C482" s="9"/>
      <c r="D482" s="9"/>
      <c r="E482" s="9"/>
      <c r="F482" s="9"/>
      <c r="G482" s="9"/>
      <c r="H482" s="9"/>
      <c r="I482" s="9"/>
    </row>
    <row r="483" spans="1:9" ht="13.5">
      <c r="A483" s="9"/>
      <c r="B483" s="9"/>
      <c r="C483" s="9"/>
      <c r="D483" s="9"/>
      <c r="E483" s="9"/>
      <c r="F483" s="9"/>
      <c r="G483" s="9"/>
      <c r="H483" s="9"/>
      <c r="I483" s="9"/>
    </row>
    <row r="484" spans="1:9" ht="13.5">
      <c r="A484" s="9"/>
      <c r="B484" s="9"/>
      <c r="C484" s="9"/>
      <c r="D484" s="9"/>
      <c r="E484" s="9"/>
      <c r="F484" s="9"/>
      <c r="G484" s="9"/>
      <c r="H484" s="9"/>
      <c r="I484" s="9"/>
    </row>
    <row r="485" spans="1:9" ht="13.5">
      <c r="A485" s="9"/>
      <c r="B485" s="9"/>
      <c r="C485" s="9"/>
      <c r="D485" s="9"/>
      <c r="E485" s="9"/>
      <c r="F485" s="9"/>
      <c r="G485" s="9"/>
      <c r="H485" s="9"/>
      <c r="I485" s="9"/>
    </row>
    <row r="486" spans="1:9" ht="13.5">
      <c r="A486" s="9"/>
      <c r="B486" s="9"/>
      <c r="C486" s="9"/>
      <c r="D486" s="9"/>
      <c r="E486" s="9"/>
      <c r="F486" s="9"/>
      <c r="G486" s="9"/>
      <c r="H486" s="9"/>
      <c r="I486" s="9"/>
    </row>
    <row r="487" spans="1:9" ht="13.5">
      <c r="A487" s="9"/>
      <c r="B487" s="9"/>
      <c r="C487" s="9"/>
      <c r="D487" s="9"/>
      <c r="E487" s="9"/>
      <c r="F487" s="9"/>
      <c r="G487" s="9"/>
      <c r="H487" s="9"/>
      <c r="I487" s="9"/>
    </row>
    <row r="488" spans="1:9" ht="13.5">
      <c r="A488" s="9"/>
      <c r="B488" s="9"/>
      <c r="C488" s="9"/>
      <c r="D488" s="9"/>
      <c r="E488" s="9"/>
      <c r="F488" s="9"/>
      <c r="G488" s="9"/>
      <c r="H488" s="9"/>
      <c r="I488" s="9"/>
    </row>
    <row r="489" spans="1:9" ht="13.5">
      <c r="A489" s="9"/>
      <c r="B489" s="9"/>
      <c r="C489" s="9"/>
      <c r="D489" s="9"/>
      <c r="E489" s="9"/>
      <c r="F489" s="9"/>
      <c r="G489" s="9"/>
      <c r="H489" s="9"/>
      <c r="I489" s="9"/>
    </row>
    <row r="490" spans="1:9" ht="13.5">
      <c r="A490" s="9"/>
      <c r="B490" s="9"/>
      <c r="C490" s="9"/>
      <c r="D490" s="9"/>
      <c r="E490" s="9"/>
      <c r="F490" s="9"/>
      <c r="G490" s="9"/>
      <c r="H490" s="9"/>
      <c r="I490" s="9"/>
    </row>
    <row r="491" spans="1:9" ht="13.5">
      <c r="A491" s="9"/>
      <c r="B491" s="9"/>
      <c r="C491" s="9"/>
      <c r="D491" s="9"/>
      <c r="E491" s="9"/>
      <c r="F491" s="9"/>
      <c r="G491" s="9"/>
      <c r="H491" s="9"/>
      <c r="I491" s="9"/>
    </row>
    <row r="492" spans="1:9" ht="13.5">
      <c r="A492" s="9"/>
      <c r="B492" s="9"/>
      <c r="C492" s="9"/>
      <c r="D492" s="9"/>
      <c r="E492" s="9"/>
      <c r="F492" s="9"/>
      <c r="G492" s="9"/>
      <c r="H492" s="9"/>
      <c r="I492" s="9"/>
    </row>
    <row r="493" spans="1:9" ht="13.5">
      <c r="A493" s="9"/>
      <c r="B493" s="9"/>
      <c r="C493" s="9"/>
      <c r="D493" s="9"/>
      <c r="E493" s="9"/>
      <c r="F493" s="9"/>
      <c r="G493" s="9"/>
      <c r="H493" s="9"/>
      <c r="I493" s="9"/>
    </row>
    <row r="494" spans="1:9" ht="13.5">
      <c r="A494" s="9"/>
      <c r="B494" s="9"/>
      <c r="C494" s="9"/>
      <c r="D494" s="9"/>
      <c r="E494" s="9"/>
      <c r="F494" s="9"/>
      <c r="G494" s="9"/>
      <c r="H494" s="9"/>
      <c r="I494" s="9"/>
    </row>
    <row r="495" spans="1:9" ht="13.5">
      <c r="A495" s="9"/>
      <c r="B495" s="9"/>
      <c r="C495" s="9"/>
      <c r="D495" s="9"/>
      <c r="E495" s="9"/>
      <c r="F495" s="9"/>
      <c r="G495" s="9"/>
      <c r="H495" s="9"/>
      <c r="I495" s="9"/>
    </row>
    <row r="496" spans="1:9" ht="13.5">
      <c r="A496" s="9"/>
      <c r="B496" s="9"/>
      <c r="C496" s="9"/>
      <c r="D496" s="9"/>
      <c r="E496" s="9"/>
      <c r="F496" s="9"/>
      <c r="G496" s="9"/>
      <c r="H496" s="9"/>
      <c r="I496" s="9"/>
    </row>
    <row r="497" spans="1:9" ht="13.5">
      <c r="A497" s="9"/>
      <c r="B497" s="9"/>
      <c r="C497" s="9"/>
      <c r="D497" s="9"/>
      <c r="E497" s="9"/>
      <c r="F497" s="9"/>
      <c r="G497" s="9"/>
      <c r="H497" s="9"/>
      <c r="I497" s="9"/>
    </row>
    <row r="498" spans="1:9" ht="13.5">
      <c r="A498" s="9"/>
      <c r="B498" s="9"/>
      <c r="C498" s="9"/>
      <c r="D498" s="9"/>
      <c r="E498" s="9"/>
      <c r="F498" s="9"/>
      <c r="G498" s="9"/>
      <c r="H498" s="9"/>
      <c r="I498" s="9"/>
    </row>
    <row r="499" spans="1:9" ht="13.5">
      <c r="A499" s="9"/>
      <c r="B499" s="9"/>
      <c r="C499" s="9"/>
      <c r="D499" s="9"/>
      <c r="E499" s="9"/>
      <c r="F499" s="9"/>
      <c r="G499" s="9"/>
      <c r="H499" s="9"/>
      <c r="I499" s="9"/>
    </row>
    <row r="500" spans="1:9" ht="13.5">
      <c r="A500" s="9"/>
      <c r="B500" s="9"/>
      <c r="C500" s="9"/>
      <c r="D500" s="9"/>
      <c r="E500" s="9"/>
      <c r="F500" s="9"/>
      <c r="G500" s="9"/>
      <c r="H500" s="9"/>
      <c r="I500" s="9"/>
    </row>
    <row r="501" spans="1:9" ht="13.5">
      <c r="A501" s="9"/>
      <c r="B501" s="9"/>
      <c r="C501" s="9"/>
      <c r="D501" s="9"/>
      <c r="E501" s="9"/>
      <c r="F501" s="9"/>
      <c r="G501" s="9"/>
      <c r="H501" s="9"/>
      <c r="I501" s="9"/>
    </row>
    <row r="502" spans="1:9" ht="13.5">
      <c r="A502" s="9"/>
      <c r="B502" s="9"/>
      <c r="C502" s="9"/>
      <c r="D502" s="9"/>
      <c r="E502" s="9"/>
      <c r="F502" s="9"/>
      <c r="G502" s="9"/>
      <c r="H502" s="9"/>
      <c r="I502" s="9"/>
    </row>
    <row r="503" spans="1:9" ht="13.5">
      <c r="A503" s="9"/>
      <c r="B503" s="9"/>
      <c r="C503" s="9"/>
      <c r="D503" s="9"/>
      <c r="E503" s="9"/>
      <c r="F503" s="9"/>
      <c r="G503" s="9"/>
      <c r="H503" s="9"/>
      <c r="I503" s="9"/>
    </row>
    <row r="504" spans="1:9" ht="13.5">
      <c r="A504" s="9"/>
      <c r="B504" s="9"/>
      <c r="C504" s="9"/>
      <c r="D504" s="9"/>
      <c r="E504" s="9"/>
      <c r="F504" s="9"/>
      <c r="G504" s="9"/>
      <c r="H504" s="9"/>
      <c r="I504" s="9"/>
    </row>
    <row r="505" spans="1:9" ht="13.5">
      <c r="A505" s="9"/>
      <c r="B505" s="9"/>
      <c r="C505" s="9"/>
      <c r="D505" s="9"/>
      <c r="E505" s="9"/>
      <c r="F505" s="9"/>
      <c r="G505" s="9"/>
      <c r="H505" s="9"/>
      <c r="I505" s="9"/>
    </row>
    <row r="506" spans="1:9" ht="13.5">
      <c r="A506" s="9"/>
      <c r="B506" s="9"/>
      <c r="C506" s="9"/>
      <c r="D506" s="9"/>
      <c r="E506" s="9"/>
      <c r="F506" s="9"/>
      <c r="G506" s="9"/>
      <c r="H506" s="9"/>
      <c r="I506" s="9"/>
    </row>
    <row r="507" spans="1:9" ht="13.5">
      <c r="A507" s="9"/>
      <c r="B507" s="9"/>
      <c r="C507" s="9"/>
      <c r="D507" s="9"/>
      <c r="E507" s="9"/>
      <c r="F507" s="9"/>
      <c r="G507" s="9"/>
      <c r="H507" s="9"/>
      <c r="I507" s="9"/>
    </row>
    <row r="508" spans="1:9" ht="13.5">
      <c r="A508" s="9"/>
      <c r="B508" s="9"/>
      <c r="C508" s="9"/>
      <c r="D508" s="9"/>
      <c r="E508" s="9"/>
      <c r="F508" s="9"/>
      <c r="G508" s="9"/>
      <c r="H508" s="9"/>
      <c r="I508" s="9"/>
    </row>
    <row r="509" spans="1:9" ht="13.5">
      <c r="A509" s="9"/>
      <c r="B509" s="9"/>
      <c r="C509" s="9"/>
      <c r="D509" s="9"/>
      <c r="E509" s="9"/>
      <c r="F509" s="9"/>
      <c r="G509" s="9"/>
      <c r="H509" s="9"/>
      <c r="I509" s="9"/>
    </row>
    <row r="510" spans="1:9" ht="13.5">
      <c r="A510" s="9"/>
      <c r="B510" s="9"/>
      <c r="C510" s="9"/>
      <c r="D510" s="9"/>
      <c r="E510" s="9"/>
      <c r="F510" s="9"/>
      <c r="G510" s="9"/>
      <c r="H510" s="9"/>
      <c r="I510" s="9"/>
    </row>
    <row r="511" spans="1:9" ht="13.5">
      <c r="A511" s="9"/>
      <c r="B511" s="9"/>
      <c r="C511" s="9"/>
      <c r="D511" s="9"/>
      <c r="E511" s="9"/>
      <c r="F511" s="9"/>
      <c r="G511" s="9"/>
      <c r="H511" s="9"/>
      <c r="I511" s="9"/>
    </row>
    <row r="512" spans="1:9" ht="13.5">
      <c r="A512" s="9"/>
      <c r="B512" s="9"/>
      <c r="C512" s="9"/>
      <c r="D512" s="9"/>
      <c r="E512" s="9"/>
      <c r="F512" s="9"/>
      <c r="G512" s="9"/>
      <c r="H512" s="9"/>
      <c r="I512" s="9"/>
    </row>
    <row r="513" spans="1:9" ht="13.5">
      <c r="A513" s="9"/>
      <c r="B513" s="9"/>
      <c r="C513" s="9"/>
      <c r="D513" s="9"/>
      <c r="E513" s="9"/>
      <c r="F513" s="9"/>
      <c r="G513" s="9"/>
      <c r="H513" s="9"/>
      <c r="I513" s="9"/>
    </row>
    <row r="514" spans="1:9" ht="13.5">
      <c r="A514" s="9"/>
      <c r="B514" s="9"/>
      <c r="C514" s="9"/>
      <c r="D514" s="9"/>
      <c r="E514" s="9"/>
      <c r="F514" s="9"/>
      <c r="G514" s="9"/>
      <c r="H514" s="9"/>
      <c r="I514" s="9"/>
    </row>
    <row r="515" spans="1:9" ht="13.5">
      <c r="A515" s="9"/>
      <c r="B515" s="9"/>
      <c r="C515" s="9"/>
      <c r="D515" s="9"/>
      <c r="E515" s="9"/>
      <c r="F515" s="9"/>
      <c r="G515" s="9"/>
      <c r="H515" s="9"/>
      <c r="I515" s="9"/>
    </row>
    <row r="516" spans="1:9" ht="13.5">
      <c r="A516" s="9"/>
      <c r="B516" s="9"/>
      <c r="C516" s="9"/>
      <c r="D516" s="9"/>
      <c r="E516" s="9"/>
      <c r="F516" s="9"/>
      <c r="G516" s="9"/>
      <c r="H516" s="9"/>
      <c r="I516" s="9"/>
    </row>
    <row r="517" spans="1:9" ht="13.5">
      <c r="A517" s="9"/>
      <c r="B517" s="9"/>
      <c r="C517" s="9"/>
      <c r="D517" s="9"/>
      <c r="E517" s="9"/>
      <c r="F517" s="9"/>
      <c r="G517" s="9"/>
      <c r="H517" s="9"/>
      <c r="I517" s="9"/>
    </row>
    <row r="518" spans="1:9" ht="13.5">
      <c r="A518" s="9"/>
      <c r="B518" s="9"/>
      <c r="C518" s="9"/>
      <c r="D518" s="9"/>
      <c r="E518" s="9"/>
      <c r="F518" s="9"/>
      <c r="G518" s="9"/>
      <c r="H518" s="9"/>
      <c r="I518" s="9"/>
    </row>
    <row r="519" spans="1:9" ht="13.5">
      <c r="A519" s="9"/>
      <c r="B519" s="9"/>
      <c r="C519" s="9"/>
      <c r="D519" s="9"/>
      <c r="E519" s="9"/>
      <c r="F519" s="9"/>
      <c r="G519" s="9"/>
      <c r="H519" s="9"/>
      <c r="I519" s="9"/>
    </row>
    <row r="520" spans="1:9" ht="13.5">
      <c r="A520" s="9"/>
      <c r="B520" s="9"/>
      <c r="C520" s="9"/>
      <c r="D520" s="9"/>
      <c r="E520" s="9"/>
      <c r="F520" s="9"/>
      <c r="G520" s="9"/>
      <c r="H520" s="9"/>
      <c r="I520" s="9"/>
    </row>
    <row r="521" spans="1:9" ht="13.5">
      <c r="A521" s="9"/>
      <c r="B521" s="9"/>
      <c r="C521" s="9"/>
      <c r="D521" s="9"/>
      <c r="E521" s="9"/>
      <c r="F521" s="9"/>
      <c r="G521" s="9"/>
      <c r="H521" s="9"/>
      <c r="I521" s="9"/>
    </row>
    <row r="522" spans="1:9" ht="13.5">
      <c r="A522" s="9"/>
      <c r="B522" s="9"/>
      <c r="C522" s="9"/>
      <c r="D522" s="9"/>
      <c r="E522" s="9"/>
      <c r="F522" s="9"/>
      <c r="G522" s="9"/>
      <c r="H522" s="9"/>
      <c r="I522" s="9"/>
    </row>
    <row r="523" spans="1:9" ht="13.5">
      <c r="A523" s="9"/>
      <c r="B523" s="9"/>
      <c r="C523" s="9"/>
      <c r="D523" s="9"/>
      <c r="E523" s="9"/>
      <c r="F523" s="9"/>
      <c r="G523" s="9"/>
      <c r="H523" s="9"/>
      <c r="I523" s="9"/>
    </row>
    <row r="524" spans="1:9" ht="13.5">
      <c r="A524" s="9"/>
      <c r="B524" s="9"/>
      <c r="C524" s="9"/>
      <c r="D524" s="9"/>
      <c r="E524" s="9"/>
      <c r="F524" s="9"/>
      <c r="G524" s="9"/>
      <c r="H524" s="9"/>
      <c r="I524" s="9"/>
    </row>
    <row r="525" spans="1:9" ht="13.5">
      <c r="A525" s="9"/>
      <c r="B525" s="9"/>
      <c r="C525" s="9"/>
      <c r="D525" s="9"/>
      <c r="E525" s="9"/>
      <c r="F525" s="9"/>
      <c r="G525" s="9"/>
      <c r="H525" s="9"/>
      <c r="I525" s="9"/>
    </row>
    <row r="526" spans="1:9" ht="13.5">
      <c r="A526" s="9"/>
      <c r="B526" s="9"/>
      <c r="C526" s="9"/>
      <c r="D526" s="9"/>
      <c r="E526" s="9"/>
      <c r="F526" s="9"/>
      <c r="G526" s="9"/>
      <c r="H526" s="9"/>
      <c r="I526" s="9"/>
    </row>
    <row r="527" spans="1:9" ht="13.5">
      <c r="A527" s="9"/>
      <c r="B527" s="9"/>
      <c r="C527" s="9"/>
      <c r="D527" s="9"/>
      <c r="E527" s="9"/>
      <c r="F527" s="9"/>
      <c r="G527" s="9"/>
      <c r="H527" s="9"/>
      <c r="I527" s="9"/>
    </row>
    <row r="528" spans="1:9" ht="13.5">
      <c r="A528" s="9"/>
      <c r="B528" s="9"/>
      <c r="C528" s="9"/>
      <c r="D528" s="9"/>
      <c r="E528" s="9"/>
      <c r="F528" s="9"/>
      <c r="G528" s="9"/>
      <c r="H528" s="9"/>
      <c r="I528" s="9"/>
    </row>
    <row r="529" spans="1:9" ht="13.5">
      <c r="A529" s="9"/>
      <c r="B529" s="9"/>
      <c r="C529" s="9"/>
      <c r="D529" s="9"/>
      <c r="E529" s="9"/>
      <c r="F529" s="9"/>
      <c r="G529" s="9"/>
      <c r="H529" s="9"/>
      <c r="I529" s="9"/>
    </row>
    <row r="530" spans="1:9" ht="13.5">
      <c r="A530" s="9"/>
      <c r="B530" s="9"/>
      <c r="C530" s="9"/>
      <c r="D530" s="9"/>
      <c r="E530" s="9"/>
      <c r="F530" s="9"/>
      <c r="G530" s="9"/>
      <c r="H530" s="9"/>
      <c r="I530" s="9"/>
    </row>
    <row r="531" spans="1:9" ht="13.5">
      <c r="A531" s="9"/>
      <c r="B531" s="9"/>
      <c r="C531" s="9"/>
      <c r="D531" s="9"/>
      <c r="E531" s="9"/>
      <c r="F531" s="9"/>
      <c r="G531" s="9"/>
      <c r="H531" s="9"/>
      <c r="I531" s="9"/>
    </row>
    <row r="532" spans="1:9" ht="13.5">
      <c r="A532" s="9"/>
      <c r="B532" s="9"/>
      <c r="C532" s="9"/>
      <c r="D532" s="9"/>
      <c r="E532" s="9"/>
      <c r="F532" s="9"/>
      <c r="G532" s="9"/>
      <c r="H532" s="9"/>
      <c r="I532" s="9"/>
    </row>
    <row r="533" spans="1:9" ht="13.5">
      <c r="A533" s="9"/>
      <c r="B533" s="9"/>
      <c r="C533" s="9"/>
      <c r="D533" s="9"/>
      <c r="E533" s="9"/>
      <c r="F533" s="9"/>
      <c r="G533" s="9"/>
      <c r="H533" s="9"/>
      <c r="I533" s="9"/>
    </row>
    <row r="534" spans="1:9" ht="13.5">
      <c r="A534" s="9"/>
      <c r="B534" s="9"/>
      <c r="C534" s="9"/>
      <c r="D534" s="9"/>
      <c r="E534" s="9"/>
      <c r="F534" s="9"/>
      <c r="G534" s="9"/>
      <c r="H534" s="9"/>
      <c r="I534" s="9"/>
    </row>
    <row r="535" spans="1:9" ht="13.5">
      <c r="A535" s="9"/>
      <c r="B535" s="9"/>
      <c r="C535" s="9"/>
      <c r="D535" s="9"/>
      <c r="E535" s="9"/>
      <c r="F535" s="9"/>
      <c r="G535" s="9"/>
      <c r="H535" s="9"/>
      <c r="I535" s="9"/>
    </row>
    <row r="536" spans="1:9" ht="13.5">
      <c r="A536" s="9"/>
      <c r="B536" s="9"/>
      <c r="C536" s="9"/>
      <c r="D536" s="9"/>
      <c r="E536" s="9"/>
      <c r="F536" s="9"/>
      <c r="G536" s="9"/>
      <c r="H536" s="9"/>
      <c r="I536" s="9"/>
    </row>
    <row r="537" spans="1:9" ht="13.5">
      <c r="A537" s="9"/>
      <c r="B537" s="9"/>
      <c r="C537" s="9"/>
      <c r="D537" s="9"/>
      <c r="E537" s="9"/>
      <c r="F537" s="9"/>
      <c r="G537" s="9"/>
      <c r="H537" s="9"/>
      <c r="I537" s="9"/>
    </row>
    <row r="538" spans="1:9" ht="13.5">
      <c r="A538" s="9"/>
      <c r="B538" s="9"/>
      <c r="C538" s="9"/>
      <c r="D538" s="9"/>
      <c r="E538" s="9"/>
      <c r="F538" s="9"/>
      <c r="G538" s="9"/>
      <c r="H538" s="9"/>
      <c r="I538" s="9"/>
    </row>
  </sheetData>
  <sheetProtection/>
  <protectedRanges>
    <protectedRange sqref="B22:C22 Y3:AA3" name="範囲1"/>
    <protectedRange sqref="V8:X20 Z8:Z20" name="範囲2"/>
    <protectedRange sqref="V8:X20 Z8:Z20" name="範囲1_2"/>
    <protectedRange sqref="B8:C20 E8:F20 I8:J20 M8:Q20" name="範囲1_3_1"/>
  </protectedRanges>
  <mergeCells count="27">
    <mergeCell ref="S6:S7"/>
    <mergeCell ref="T6:T7"/>
    <mergeCell ref="X6:Y6"/>
    <mergeCell ref="P6:P7"/>
    <mergeCell ref="Z6:AA6"/>
    <mergeCell ref="U6:U7"/>
    <mergeCell ref="V6:V7"/>
    <mergeCell ref="A1:G1"/>
    <mergeCell ref="A24:AA24"/>
    <mergeCell ref="A25:AA25"/>
    <mergeCell ref="E4:L5"/>
    <mergeCell ref="A4:A7"/>
    <mergeCell ref="B4:B7"/>
    <mergeCell ref="C6:C7"/>
    <mergeCell ref="D6:D7"/>
    <mergeCell ref="C4:D5"/>
    <mergeCell ref="M4:U5"/>
    <mergeCell ref="A2:J2"/>
    <mergeCell ref="X3:AA3"/>
    <mergeCell ref="W6:W7"/>
    <mergeCell ref="E6:H6"/>
    <mergeCell ref="I6:L6"/>
    <mergeCell ref="M6:M7"/>
    <mergeCell ref="O6:O7"/>
    <mergeCell ref="N6:N7"/>
    <mergeCell ref="Q6:R6"/>
    <mergeCell ref="V4:AA5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landscape" paperSize="9" scale="93" r:id="rId1"/>
  <headerFooter alignWithMargins="0">
    <oddFooter>&amp;C&amp;"ＭＳ Ｐ明朝,標準"&amp;10&amp;A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3"/>
  </sheetPr>
  <dimension ref="A1:AW193"/>
  <sheetViews>
    <sheetView view="pageBreakPreview" zoomScaleNormal="85" zoomScaleSheetLayoutView="100" zoomScalePageLayoutView="0" workbookViewId="0" topLeftCell="A1">
      <pane xSplit="2" ySplit="7" topLeftCell="C3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X25" sqref="X25"/>
    </sheetView>
  </sheetViews>
  <sheetFormatPr defaultColWidth="5.50390625" defaultRowHeight="13.5"/>
  <cols>
    <col min="1" max="1" width="6.375" style="1" bestFit="1" customWidth="1"/>
    <col min="2" max="2" width="6.75390625" style="1" bestFit="1" customWidth="1"/>
    <col min="3" max="7" width="4.625" style="1" customWidth="1"/>
    <col min="8" max="8" width="4.625" style="21" customWidth="1"/>
    <col min="9" max="23" width="4.625" style="1" customWidth="1"/>
    <col min="24" max="24" width="5.25390625" style="1" customWidth="1"/>
    <col min="25" max="28" width="4.625" style="1" customWidth="1"/>
    <col min="29" max="29" width="1.625" style="1" customWidth="1"/>
    <col min="30" max="16384" width="5.50390625" style="1" customWidth="1"/>
  </cols>
  <sheetData>
    <row r="1" spans="1:49" s="3" customFormat="1" ht="17.25" customHeight="1">
      <c r="A1" s="1698" t="s">
        <v>286</v>
      </c>
      <c r="B1" s="1698"/>
      <c r="C1" s="1698"/>
      <c r="D1" s="1698"/>
      <c r="E1" s="1698"/>
      <c r="F1" s="1698"/>
      <c r="G1" s="1698"/>
      <c r="H1" s="1698"/>
      <c r="I1" s="1698"/>
      <c r="J1" s="1698"/>
      <c r="K1" s="1698"/>
      <c r="L1" s="1698"/>
      <c r="M1" s="61"/>
      <c r="N1" s="61"/>
      <c r="O1" s="61"/>
      <c r="P1" s="61"/>
      <c r="Q1" s="61"/>
      <c r="R1" s="61"/>
      <c r="S1" s="61"/>
      <c r="V1" s="61"/>
      <c r="W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</row>
    <row r="2" spans="1:28" s="3" customFormat="1" ht="15.75" customHeight="1" thickBot="1">
      <c r="A2" s="1909" t="s">
        <v>241</v>
      </c>
      <c r="B2" s="1909"/>
      <c r="H2" s="10"/>
      <c r="Y2" s="1684" t="s">
        <v>395</v>
      </c>
      <c r="Z2" s="1684"/>
      <c r="AA2" s="1684"/>
      <c r="AB2" s="1684"/>
    </row>
    <row r="3" spans="1:28" s="11" customFormat="1" ht="12">
      <c r="A3" s="1897" t="s">
        <v>177</v>
      </c>
      <c r="B3" s="1900" t="s">
        <v>178</v>
      </c>
      <c r="C3" s="1903" t="s">
        <v>243</v>
      </c>
      <c r="D3" s="1903"/>
      <c r="E3" s="1903"/>
      <c r="F3" s="1903"/>
      <c r="G3" s="1903"/>
      <c r="H3" s="1903"/>
      <c r="I3" s="1903"/>
      <c r="J3" s="1903"/>
      <c r="K3" s="1903"/>
      <c r="L3" s="1903"/>
      <c r="M3" s="1903"/>
      <c r="N3" s="1903"/>
      <c r="O3" s="1903"/>
      <c r="P3" s="1903"/>
      <c r="Q3" s="1903"/>
      <c r="R3" s="1903"/>
      <c r="S3" s="1903"/>
      <c r="T3" s="1903"/>
      <c r="U3" s="1903"/>
      <c r="V3" s="1903"/>
      <c r="W3" s="1903"/>
      <c r="X3" s="1903"/>
      <c r="Y3" s="1903"/>
      <c r="Z3" s="1903"/>
      <c r="AA3" s="1903"/>
      <c r="AB3" s="1904"/>
    </row>
    <row r="4" spans="1:28" s="11" customFormat="1" ht="12">
      <c r="A4" s="1898"/>
      <c r="B4" s="1901"/>
      <c r="C4" s="1905"/>
      <c r="D4" s="1905"/>
      <c r="E4" s="1905"/>
      <c r="F4" s="1905"/>
      <c r="G4" s="1905"/>
      <c r="H4" s="1905"/>
      <c r="I4" s="1905"/>
      <c r="J4" s="1905"/>
      <c r="K4" s="1905"/>
      <c r="L4" s="1905"/>
      <c r="M4" s="1905"/>
      <c r="N4" s="1905"/>
      <c r="O4" s="1905"/>
      <c r="P4" s="1905"/>
      <c r="Q4" s="1905"/>
      <c r="R4" s="1905"/>
      <c r="S4" s="1905"/>
      <c r="T4" s="1905"/>
      <c r="U4" s="1905"/>
      <c r="V4" s="1905"/>
      <c r="W4" s="1905"/>
      <c r="X4" s="1905"/>
      <c r="Y4" s="1905"/>
      <c r="Z4" s="1905"/>
      <c r="AA4" s="1905"/>
      <c r="AB4" s="1906"/>
    </row>
    <row r="5" spans="1:28" s="11" customFormat="1" ht="18.75" customHeight="1">
      <c r="A5" s="1898"/>
      <c r="B5" s="1901"/>
      <c r="C5" s="1833" t="s">
        <v>246</v>
      </c>
      <c r="D5" s="1833"/>
      <c r="E5" s="1833"/>
      <c r="F5" s="1833"/>
      <c r="G5" s="1833"/>
      <c r="H5" s="1833"/>
      <c r="I5" s="1833"/>
      <c r="J5" s="1833"/>
      <c r="K5" s="1833"/>
      <c r="L5" s="1833"/>
      <c r="M5" s="1833"/>
      <c r="N5" s="1833"/>
      <c r="O5" s="1833"/>
      <c r="P5" s="1833"/>
      <c r="Q5" s="1833"/>
      <c r="R5" s="1833"/>
      <c r="S5" s="1833"/>
      <c r="T5" s="1833"/>
      <c r="U5" s="1833"/>
      <c r="V5" s="1833"/>
      <c r="W5" s="1833"/>
      <c r="X5" s="1834"/>
      <c r="Y5" s="1827" t="s">
        <v>384</v>
      </c>
      <c r="Z5" s="1828"/>
      <c r="AA5" s="1828"/>
      <c r="AB5" s="1890"/>
    </row>
    <row r="6" spans="1:28" s="11" customFormat="1" ht="12" customHeight="1">
      <c r="A6" s="1898"/>
      <c r="B6" s="1901"/>
      <c r="C6" s="1907" t="s">
        <v>350</v>
      </c>
      <c r="D6" s="1825" t="s">
        <v>179</v>
      </c>
      <c r="E6" s="1819" t="s">
        <v>351</v>
      </c>
      <c r="F6" s="1819" t="s">
        <v>180</v>
      </c>
      <c r="G6" s="1819" t="s">
        <v>181</v>
      </c>
      <c r="H6" s="1819" t="s">
        <v>182</v>
      </c>
      <c r="I6" s="1819" t="s">
        <v>352</v>
      </c>
      <c r="J6" s="1893" t="s">
        <v>183</v>
      </c>
      <c r="K6" s="1893" t="s">
        <v>184</v>
      </c>
      <c r="L6" s="1819" t="s">
        <v>353</v>
      </c>
      <c r="M6" s="1819" t="s">
        <v>361</v>
      </c>
      <c r="N6" s="1819" t="s">
        <v>221</v>
      </c>
      <c r="O6" s="1819" t="s">
        <v>362</v>
      </c>
      <c r="P6" s="1819" t="s">
        <v>41</v>
      </c>
      <c r="Q6" s="1819" t="s">
        <v>185</v>
      </c>
      <c r="R6" s="1819" t="s">
        <v>358</v>
      </c>
      <c r="S6" s="1819" t="s">
        <v>186</v>
      </c>
      <c r="T6" s="1827" t="s">
        <v>316</v>
      </c>
      <c r="U6" s="1828"/>
      <c r="V6" s="1850"/>
      <c r="W6" s="1825" t="s">
        <v>45</v>
      </c>
      <c r="X6" s="1821" t="s">
        <v>317</v>
      </c>
      <c r="Y6" s="1825" t="s">
        <v>347</v>
      </c>
      <c r="Z6" s="1825" t="s">
        <v>348</v>
      </c>
      <c r="AA6" s="1825" t="s">
        <v>349</v>
      </c>
      <c r="AB6" s="1891" t="s">
        <v>383</v>
      </c>
    </row>
    <row r="7" spans="1:28" s="11" customFormat="1" ht="49.5" customHeight="1" thickBot="1">
      <c r="A7" s="1899"/>
      <c r="B7" s="1902"/>
      <c r="C7" s="1908"/>
      <c r="D7" s="1826"/>
      <c r="E7" s="1820"/>
      <c r="F7" s="1820"/>
      <c r="G7" s="1820"/>
      <c r="H7" s="1820"/>
      <c r="I7" s="1820"/>
      <c r="J7" s="1894"/>
      <c r="K7" s="1894"/>
      <c r="L7" s="1820"/>
      <c r="M7" s="1820"/>
      <c r="N7" s="1820"/>
      <c r="O7" s="1820"/>
      <c r="P7" s="1820"/>
      <c r="Q7" s="1820"/>
      <c r="R7" s="1820"/>
      <c r="S7" s="1820"/>
      <c r="T7" s="535" t="s">
        <v>355</v>
      </c>
      <c r="U7" s="535" t="s">
        <v>356</v>
      </c>
      <c r="V7" s="535" t="s">
        <v>357</v>
      </c>
      <c r="W7" s="1826"/>
      <c r="X7" s="1822"/>
      <c r="Y7" s="1830"/>
      <c r="Z7" s="1830"/>
      <c r="AA7" s="1830"/>
      <c r="AB7" s="1892"/>
    </row>
    <row r="8" spans="1:28" s="11" customFormat="1" ht="14.25" customHeight="1">
      <c r="A8" s="1910" t="s">
        <v>13</v>
      </c>
      <c r="B8" s="1860">
        <f>VLOOKUP(A8,'-67-'!$A$8:$C$20,3,FALSE)</f>
        <v>329</v>
      </c>
      <c r="C8" s="208">
        <v>4</v>
      </c>
      <c r="D8" s="209">
        <v>1</v>
      </c>
      <c r="E8" s="209">
        <v>4</v>
      </c>
      <c r="F8" s="209">
        <v>0</v>
      </c>
      <c r="G8" s="209">
        <v>1</v>
      </c>
      <c r="H8" s="210">
        <v>1</v>
      </c>
      <c r="I8" s="209">
        <v>0</v>
      </c>
      <c r="J8" s="209">
        <v>1</v>
      </c>
      <c r="K8" s="209">
        <v>4</v>
      </c>
      <c r="L8" s="209">
        <v>2</v>
      </c>
      <c r="M8" s="209">
        <v>2</v>
      </c>
      <c r="N8" s="209">
        <v>4</v>
      </c>
      <c r="O8" s="209">
        <v>10</v>
      </c>
      <c r="P8" s="209">
        <v>13</v>
      </c>
      <c r="Q8" s="209">
        <v>1</v>
      </c>
      <c r="R8" s="209">
        <v>2</v>
      </c>
      <c r="S8" s="209">
        <v>0</v>
      </c>
      <c r="T8" s="209">
        <v>3</v>
      </c>
      <c r="U8" s="209">
        <v>4</v>
      </c>
      <c r="V8" s="209">
        <v>2</v>
      </c>
      <c r="W8" s="209">
        <v>3</v>
      </c>
      <c r="X8" s="1114">
        <v>62</v>
      </c>
      <c r="Y8" s="209">
        <v>0</v>
      </c>
      <c r="Z8" s="209">
        <v>56</v>
      </c>
      <c r="AA8" s="209">
        <v>40</v>
      </c>
      <c r="AB8" s="957">
        <v>41</v>
      </c>
    </row>
    <row r="9" spans="1:28" s="11" customFormat="1" ht="14.25" customHeight="1">
      <c r="A9" s="1839"/>
      <c r="B9" s="1861"/>
      <c r="C9" s="206">
        <v>0</v>
      </c>
      <c r="D9" s="120">
        <v>0</v>
      </c>
      <c r="E9" s="120">
        <v>0</v>
      </c>
      <c r="F9" s="120">
        <v>12</v>
      </c>
      <c r="G9" s="120">
        <v>1</v>
      </c>
      <c r="H9" s="121">
        <v>0</v>
      </c>
      <c r="I9" s="120">
        <v>0</v>
      </c>
      <c r="J9" s="120">
        <v>2</v>
      </c>
      <c r="K9" s="120">
        <v>0</v>
      </c>
      <c r="L9" s="120">
        <v>0</v>
      </c>
      <c r="M9" s="120">
        <v>0</v>
      </c>
      <c r="N9" s="120">
        <v>0</v>
      </c>
      <c r="O9" s="120">
        <v>1</v>
      </c>
      <c r="P9" s="120">
        <v>1</v>
      </c>
      <c r="Q9" s="120">
        <v>0</v>
      </c>
      <c r="R9" s="120">
        <v>0</v>
      </c>
      <c r="S9" s="120">
        <v>0</v>
      </c>
      <c r="T9" s="120">
        <v>0</v>
      </c>
      <c r="U9" s="120">
        <v>1</v>
      </c>
      <c r="V9" s="120">
        <v>0</v>
      </c>
      <c r="W9" s="120">
        <v>7</v>
      </c>
      <c r="X9" s="1115">
        <v>25</v>
      </c>
      <c r="Y9" s="120">
        <v>0</v>
      </c>
      <c r="Z9" s="120">
        <v>0</v>
      </c>
      <c r="AA9" s="120">
        <v>0</v>
      </c>
      <c r="AB9" s="155">
        <v>0</v>
      </c>
    </row>
    <row r="10" spans="1:28" s="11" customFormat="1" ht="14.25" customHeight="1">
      <c r="A10" s="1838" t="s">
        <v>14</v>
      </c>
      <c r="B10" s="1851">
        <f>VLOOKUP(A10,'-67-'!$A$8:$C$20,3,FALSE)</f>
        <v>685</v>
      </c>
      <c r="C10" s="72">
        <v>4</v>
      </c>
      <c r="D10" s="70">
        <v>0</v>
      </c>
      <c r="E10" s="70">
        <v>1</v>
      </c>
      <c r="F10" s="70">
        <v>1</v>
      </c>
      <c r="G10" s="70">
        <v>0</v>
      </c>
      <c r="H10" s="71">
        <v>1</v>
      </c>
      <c r="I10" s="70">
        <v>4</v>
      </c>
      <c r="J10" s="70">
        <v>1</v>
      </c>
      <c r="K10" s="70">
        <v>1</v>
      </c>
      <c r="L10" s="70">
        <v>0</v>
      </c>
      <c r="M10" s="70">
        <v>4</v>
      </c>
      <c r="N10" s="70">
        <v>0</v>
      </c>
      <c r="O10" s="70">
        <v>4</v>
      </c>
      <c r="P10" s="70">
        <v>1</v>
      </c>
      <c r="Q10" s="70">
        <v>1</v>
      </c>
      <c r="R10" s="70">
        <v>2</v>
      </c>
      <c r="S10" s="70">
        <v>0</v>
      </c>
      <c r="T10" s="70">
        <v>4</v>
      </c>
      <c r="U10" s="70">
        <v>4</v>
      </c>
      <c r="V10" s="70">
        <v>7</v>
      </c>
      <c r="W10" s="70">
        <v>5</v>
      </c>
      <c r="X10" s="1116">
        <v>45</v>
      </c>
      <c r="Y10" s="70">
        <v>24</v>
      </c>
      <c r="Z10" s="70">
        <v>3</v>
      </c>
      <c r="AA10" s="70">
        <v>120</v>
      </c>
      <c r="AB10" s="154">
        <v>39</v>
      </c>
    </row>
    <row r="11" spans="1:28" s="11" customFormat="1" ht="14.25" customHeight="1">
      <c r="A11" s="1839"/>
      <c r="B11" s="1861"/>
      <c r="C11" s="206">
        <v>1</v>
      </c>
      <c r="D11" s="120">
        <v>0</v>
      </c>
      <c r="E11" s="120">
        <v>1</v>
      </c>
      <c r="F11" s="120">
        <v>5</v>
      </c>
      <c r="G11" s="120">
        <v>1</v>
      </c>
      <c r="H11" s="121">
        <v>2</v>
      </c>
      <c r="I11" s="120">
        <v>0</v>
      </c>
      <c r="J11" s="120">
        <v>0</v>
      </c>
      <c r="K11" s="120">
        <v>1</v>
      </c>
      <c r="L11" s="120">
        <v>0</v>
      </c>
      <c r="M11" s="120">
        <v>0</v>
      </c>
      <c r="N11" s="120">
        <v>1</v>
      </c>
      <c r="O11" s="120">
        <v>0</v>
      </c>
      <c r="P11" s="120">
        <v>2</v>
      </c>
      <c r="Q11" s="120">
        <v>0</v>
      </c>
      <c r="R11" s="120">
        <v>1</v>
      </c>
      <c r="S11" s="120">
        <v>1</v>
      </c>
      <c r="T11" s="120">
        <v>1</v>
      </c>
      <c r="U11" s="120">
        <v>1</v>
      </c>
      <c r="V11" s="120">
        <v>0</v>
      </c>
      <c r="W11" s="120">
        <v>5</v>
      </c>
      <c r="X11" s="1115">
        <v>23</v>
      </c>
      <c r="Y11" s="120">
        <v>0</v>
      </c>
      <c r="Z11" s="120">
        <v>0</v>
      </c>
      <c r="AA11" s="120">
        <v>0</v>
      </c>
      <c r="AB11" s="155">
        <v>1</v>
      </c>
    </row>
    <row r="12" spans="1:28" s="11" customFormat="1" ht="14.25" customHeight="1">
      <c r="A12" s="1838" t="s">
        <v>15</v>
      </c>
      <c r="B12" s="1851">
        <f>VLOOKUP(A12,'-67-'!$A$8:$C$20,3,FALSE)</f>
        <v>609</v>
      </c>
      <c r="C12" s="72">
        <v>15</v>
      </c>
      <c r="D12" s="70">
        <v>0</v>
      </c>
      <c r="E12" s="70">
        <v>2</v>
      </c>
      <c r="F12" s="70">
        <v>8</v>
      </c>
      <c r="G12" s="70">
        <v>0</v>
      </c>
      <c r="H12" s="71">
        <v>4</v>
      </c>
      <c r="I12" s="70">
        <v>0</v>
      </c>
      <c r="J12" s="70">
        <v>3</v>
      </c>
      <c r="K12" s="70">
        <v>6</v>
      </c>
      <c r="L12" s="70">
        <v>0</v>
      </c>
      <c r="M12" s="70">
        <v>11</v>
      </c>
      <c r="N12" s="70">
        <v>4</v>
      </c>
      <c r="O12" s="70">
        <v>1</v>
      </c>
      <c r="P12" s="70">
        <v>3</v>
      </c>
      <c r="Q12" s="70">
        <v>0</v>
      </c>
      <c r="R12" s="70">
        <v>1</v>
      </c>
      <c r="S12" s="70">
        <v>0</v>
      </c>
      <c r="T12" s="70">
        <v>2</v>
      </c>
      <c r="U12" s="70">
        <v>6</v>
      </c>
      <c r="V12" s="70">
        <v>15</v>
      </c>
      <c r="W12" s="70">
        <v>2</v>
      </c>
      <c r="X12" s="1116">
        <v>83</v>
      </c>
      <c r="Y12" s="70">
        <v>15</v>
      </c>
      <c r="Z12" s="70">
        <v>27</v>
      </c>
      <c r="AA12" s="70">
        <v>300</v>
      </c>
      <c r="AB12" s="154">
        <v>65</v>
      </c>
    </row>
    <row r="13" spans="1:28" s="11" customFormat="1" ht="14.25" customHeight="1">
      <c r="A13" s="1839"/>
      <c r="B13" s="1861"/>
      <c r="C13" s="206">
        <v>3</v>
      </c>
      <c r="D13" s="120">
        <v>0</v>
      </c>
      <c r="E13" s="120">
        <v>3</v>
      </c>
      <c r="F13" s="120">
        <v>0</v>
      </c>
      <c r="G13" s="120">
        <v>0</v>
      </c>
      <c r="H13" s="121">
        <v>0</v>
      </c>
      <c r="I13" s="120">
        <v>0</v>
      </c>
      <c r="J13" s="120">
        <v>2</v>
      </c>
      <c r="K13" s="120">
        <v>0</v>
      </c>
      <c r="L13" s="120">
        <v>0</v>
      </c>
      <c r="M13" s="120">
        <v>1</v>
      </c>
      <c r="N13" s="120">
        <v>0</v>
      </c>
      <c r="O13" s="120">
        <v>0</v>
      </c>
      <c r="P13" s="120">
        <v>1</v>
      </c>
      <c r="Q13" s="120">
        <v>0</v>
      </c>
      <c r="R13" s="120">
        <v>0</v>
      </c>
      <c r="S13" s="120">
        <v>0</v>
      </c>
      <c r="T13" s="120">
        <v>0</v>
      </c>
      <c r="U13" s="120">
        <v>0</v>
      </c>
      <c r="V13" s="120">
        <v>0</v>
      </c>
      <c r="W13" s="120">
        <v>3</v>
      </c>
      <c r="X13" s="1115">
        <v>13</v>
      </c>
      <c r="Y13" s="120">
        <v>0</v>
      </c>
      <c r="Z13" s="120">
        <v>0</v>
      </c>
      <c r="AA13" s="120">
        <v>2</v>
      </c>
      <c r="AB13" s="155">
        <v>0</v>
      </c>
    </row>
    <row r="14" spans="1:28" s="11" customFormat="1" ht="14.25" customHeight="1">
      <c r="A14" s="1838" t="s">
        <v>26</v>
      </c>
      <c r="B14" s="1851">
        <f>VLOOKUP(A14,'-67-'!$A$8:$C$20,3,FALSE)</f>
        <v>1040</v>
      </c>
      <c r="C14" s="72">
        <v>41</v>
      </c>
      <c r="D14" s="70">
        <v>0</v>
      </c>
      <c r="E14" s="70">
        <v>1</v>
      </c>
      <c r="F14" s="70">
        <v>0</v>
      </c>
      <c r="G14" s="70">
        <v>1</v>
      </c>
      <c r="H14" s="71">
        <v>0</v>
      </c>
      <c r="I14" s="70">
        <v>0</v>
      </c>
      <c r="J14" s="70">
        <v>0</v>
      </c>
      <c r="K14" s="70">
        <v>0</v>
      </c>
      <c r="L14" s="70">
        <v>1</v>
      </c>
      <c r="M14" s="72">
        <v>2</v>
      </c>
      <c r="N14" s="72">
        <v>1</v>
      </c>
      <c r="O14" s="70">
        <v>1</v>
      </c>
      <c r="P14" s="70">
        <v>1</v>
      </c>
      <c r="Q14" s="70">
        <v>0</v>
      </c>
      <c r="R14" s="70">
        <v>2</v>
      </c>
      <c r="S14" s="70">
        <v>0</v>
      </c>
      <c r="T14" s="70">
        <v>14</v>
      </c>
      <c r="U14" s="70">
        <v>30</v>
      </c>
      <c r="V14" s="70">
        <v>55</v>
      </c>
      <c r="W14" s="70">
        <v>36</v>
      </c>
      <c r="X14" s="1116">
        <v>186</v>
      </c>
      <c r="Y14" s="70">
        <v>2</v>
      </c>
      <c r="Z14" s="70">
        <v>1</v>
      </c>
      <c r="AA14" s="70">
        <v>22</v>
      </c>
      <c r="AB14" s="154">
        <v>8</v>
      </c>
    </row>
    <row r="15" spans="1:28" s="11" customFormat="1" ht="14.25" customHeight="1">
      <c r="A15" s="1839"/>
      <c r="B15" s="1861"/>
      <c r="C15" s="206">
        <v>19</v>
      </c>
      <c r="D15" s="120">
        <v>0</v>
      </c>
      <c r="E15" s="120">
        <v>6</v>
      </c>
      <c r="F15" s="120">
        <v>6</v>
      </c>
      <c r="G15" s="120">
        <v>1</v>
      </c>
      <c r="H15" s="121">
        <v>0</v>
      </c>
      <c r="I15" s="120">
        <v>0</v>
      </c>
      <c r="J15" s="120">
        <v>2</v>
      </c>
      <c r="K15" s="120">
        <v>0</v>
      </c>
      <c r="L15" s="120">
        <v>2</v>
      </c>
      <c r="M15" s="120">
        <v>0</v>
      </c>
      <c r="N15" s="120">
        <v>0</v>
      </c>
      <c r="O15" s="120">
        <v>4</v>
      </c>
      <c r="P15" s="120">
        <v>1</v>
      </c>
      <c r="Q15" s="120">
        <v>0</v>
      </c>
      <c r="R15" s="120">
        <v>3</v>
      </c>
      <c r="S15" s="120">
        <v>0</v>
      </c>
      <c r="T15" s="120">
        <v>1</v>
      </c>
      <c r="U15" s="120">
        <v>3</v>
      </c>
      <c r="V15" s="120">
        <v>5</v>
      </c>
      <c r="W15" s="120">
        <v>20</v>
      </c>
      <c r="X15" s="1115">
        <v>73</v>
      </c>
      <c r="Y15" s="120">
        <v>0</v>
      </c>
      <c r="Z15" s="120">
        <v>0</v>
      </c>
      <c r="AA15" s="966">
        <v>0</v>
      </c>
      <c r="AB15" s="155">
        <v>0</v>
      </c>
    </row>
    <row r="16" spans="1:32" s="11" customFormat="1" ht="14.25" customHeight="1">
      <c r="A16" s="1838" t="s">
        <v>16</v>
      </c>
      <c r="B16" s="1851">
        <f>VLOOKUP(A16,'-67-'!$A$8:$C$20,3,FALSE)</f>
        <v>698</v>
      </c>
      <c r="C16" s="72">
        <v>14</v>
      </c>
      <c r="D16" s="70">
        <v>0</v>
      </c>
      <c r="E16" s="70">
        <v>1</v>
      </c>
      <c r="F16" s="70">
        <v>4</v>
      </c>
      <c r="G16" s="70">
        <v>1</v>
      </c>
      <c r="H16" s="71">
        <v>1</v>
      </c>
      <c r="I16" s="70">
        <v>1</v>
      </c>
      <c r="J16" s="70">
        <v>3</v>
      </c>
      <c r="K16" s="70">
        <v>11</v>
      </c>
      <c r="L16" s="70">
        <v>1</v>
      </c>
      <c r="M16" s="70">
        <v>5</v>
      </c>
      <c r="N16" s="70">
        <v>6</v>
      </c>
      <c r="O16" s="70">
        <v>18</v>
      </c>
      <c r="P16" s="70">
        <v>4</v>
      </c>
      <c r="Q16" s="70">
        <v>2</v>
      </c>
      <c r="R16" s="70">
        <v>2</v>
      </c>
      <c r="S16" s="70">
        <v>0</v>
      </c>
      <c r="T16" s="70">
        <v>1</v>
      </c>
      <c r="U16" s="70">
        <v>3</v>
      </c>
      <c r="V16" s="70">
        <v>7</v>
      </c>
      <c r="W16" s="70">
        <v>10</v>
      </c>
      <c r="X16" s="1116">
        <v>95</v>
      </c>
      <c r="Y16" s="70">
        <v>4</v>
      </c>
      <c r="Z16" s="70">
        <v>16</v>
      </c>
      <c r="AA16" s="70">
        <v>34</v>
      </c>
      <c r="AB16" s="154">
        <v>94</v>
      </c>
      <c r="AC16" s="67"/>
      <c r="AE16" s="67"/>
      <c r="AF16" s="67"/>
    </row>
    <row r="17" spans="1:32" s="11" customFormat="1" ht="14.25" customHeight="1">
      <c r="A17" s="1839"/>
      <c r="B17" s="1861"/>
      <c r="C17" s="207">
        <v>3</v>
      </c>
      <c r="D17" s="123">
        <v>0</v>
      </c>
      <c r="E17" s="123">
        <v>1</v>
      </c>
      <c r="F17" s="123">
        <v>3</v>
      </c>
      <c r="G17" s="123">
        <v>0</v>
      </c>
      <c r="H17" s="124">
        <v>0</v>
      </c>
      <c r="I17" s="123">
        <v>1</v>
      </c>
      <c r="J17" s="123">
        <v>1</v>
      </c>
      <c r="K17" s="123">
        <v>1</v>
      </c>
      <c r="L17" s="123">
        <v>0</v>
      </c>
      <c r="M17" s="123">
        <v>0</v>
      </c>
      <c r="N17" s="123">
        <v>0</v>
      </c>
      <c r="O17" s="123">
        <v>2</v>
      </c>
      <c r="P17" s="123">
        <v>1</v>
      </c>
      <c r="Q17" s="123">
        <v>0</v>
      </c>
      <c r="R17" s="123">
        <v>0</v>
      </c>
      <c r="S17" s="123">
        <v>0</v>
      </c>
      <c r="T17" s="123">
        <v>0</v>
      </c>
      <c r="U17" s="123">
        <v>0</v>
      </c>
      <c r="V17" s="123">
        <v>0</v>
      </c>
      <c r="W17" s="123">
        <v>7</v>
      </c>
      <c r="X17" s="1115">
        <v>20</v>
      </c>
      <c r="Y17" s="123">
        <v>0</v>
      </c>
      <c r="Z17" s="123">
        <v>0</v>
      </c>
      <c r="AA17" s="123">
        <v>0</v>
      </c>
      <c r="AB17" s="156">
        <v>24</v>
      </c>
      <c r="AC17" s="67"/>
      <c r="AE17" s="67"/>
      <c r="AF17" s="67"/>
    </row>
    <row r="18" spans="1:28" s="11" customFormat="1" ht="14.25" customHeight="1">
      <c r="A18" s="1838" t="s">
        <v>17</v>
      </c>
      <c r="B18" s="1851">
        <f>VLOOKUP(A18,'-67-'!$A$8:$C$20,3,FALSE)</f>
        <v>190</v>
      </c>
      <c r="C18" s="72">
        <v>3</v>
      </c>
      <c r="D18" s="70">
        <v>0</v>
      </c>
      <c r="E18" s="70">
        <v>1</v>
      </c>
      <c r="F18" s="70">
        <v>1</v>
      </c>
      <c r="G18" s="70">
        <v>0</v>
      </c>
      <c r="H18" s="71">
        <v>2</v>
      </c>
      <c r="I18" s="70">
        <v>3</v>
      </c>
      <c r="J18" s="70">
        <v>0</v>
      </c>
      <c r="K18" s="70">
        <v>8</v>
      </c>
      <c r="L18" s="70">
        <v>1</v>
      </c>
      <c r="M18" s="70">
        <v>7</v>
      </c>
      <c r="N18" s="70">
        <v>2</v>
      </c>
      <c r="O18" s="70">
        <v>18</v>
      </c>
      <c r="P18" s="70">
        <v>0</v>
      </c>
      <c r="Q18" s="70">
        <v>1</v>
      </c>
      <c r="R18" s="70">
        <v>1</v>
      </c>
      <c r="S18" s="70">
        <v>1</v>
      </c>
      <c r="T18" s="70">
        <v>2</v>
      </c>
      <c r="U18" s="70">
        <v>153</v>
      </c>
      <c r="V18" s="70">
        <v>8</v>
      </c>
      <c r="W18" s="70">
        <v>5</v>
      </c>
      <c r="X18" s="1116">
        <v>217</v>
      </c>
      <c r="Y18" s="70">
        <v>20</v>
      </c>
      <c r="Z18" s="70">
        <v>3</v>
      </c>
      <c r="AA18" s="70">
        <v>118</v>
      </c>
      <c r="AB18" s="154">
        <v>67</v>
      </c>
    </row>
    <row r="19" spans="1:28" s="11" customFormat="1" ht="14.25" customHeight="1">
      <c r="A19" s="1839"/>
      <c r="B19" s="1861"/>
      <c r="C19" s="207">
        <v>0</v>
      </c>
      <c r="D19" s="123">
        <v>0</v>
      </c>
      <c r="E19" s="123">
        <v>2</v>
      </c>
      <c r="F19" s="123">
        <v>1</v>
      </c>
      <c r="G19" s="123">
        <v>1</v>
      </c>
      <c r="H19" s="124">
        <v>0</v>
      </c>
      <c r="I19" s="123">
        <v>0</v>
      </c>
      <c r="J19" s="123">
        <v>1</v>
      </c>
      <c r="K19" s="123">
        <v>1</v>
      </c>
      <c r="L19" s="123">
        <v>0</v>
      </c>
      <c r="M19" s="123">
        <v>0</v>
      </c>
      <c r="N19" s="123">
        <v>0</v>
      </c>
      <c r="O19" s="123">
        <v>0</v>
      </c>
      <c r="P19" s="123">
        <v>0</v>
      </c>
      <c r="Q19" s="123">
        <v>0</v>
      </c>
      <c r="R19" s="123">
        <v>0</v>
      </c>
      <c r="S19" s="123">
        <v>0</v>
      </c>
      <c r="T19" s="123">
        <v>0</v>
      </c>
      <c r="U19" s="123">
        <v>3</v>
      </c>
      <c r="V19" s="123">
        <v>1</v>
      </c>
      <c r="W19" s="123">
        <v>3</v>
      </c>
      <c r="X19" s="1115">
        <v>13</v>
      </c>
      <c r="Y19" s="123">
        <v>0</v>
      </c>
      <c r="Z19" s="123">
        <v>0</v>
      </c>
      <c r="AA19" s="123">
        <v>0</v>
      </c>
      <c r="AB19" s="156">
        <v>0</v>
      </c>
    </row>
    <row r="20" spans="1:28" s="11" customFormat="1" ht="14.25" customHeight="1">
      <c r="A20" s="1838" t="s">
        <v>27</v>
      </c>
      <c r="B20" s="1851">
        <f>VLOOKUP(A20,'-67-'!$A$8:$C$20,3,FALSE)</f>
        <v>1891</v>
      </c>
      <c r="C20" s="72">
        <v>8</v>
      </c>
      <c r="D20" s="70">
        <v>2</v>
      </c>
      <c r="E20" s="70">
        <v>12</v>
      </c>
      <c r="F20" s="70">
        <v>8</v>
      </c>
      <c r="G20" s="70">
        <v>4</v>
      </c>
      <c r="H20" s="71">
        <v>2</v>
      </c>
      <c r="I20" s="70">
        <v>5</v>
      </c>
      <c r="J20" s="70">
        <v>6</v>
      </c>
      <c r="K20" s="70">
        <v>15</v>
      </c>
      <c r="L20" s="70">
        <v>2</v>
      </c>
      <c r="M20" s="70">
        <v>13</v>
      </c>
      <c r="N20" s="70">
        <v>8</v>
      </c>
      <c r="O20" s="70">
        <v>11</v>
      </c>
      <c r="P20" s="70">
        <v>11</v>
      </c>
      <c r="Q20" s="70">
        <v>1</v>
      </c>
      <c r="R20" s="70">
        <v>4</v>
      </c>
      <c r="S20" s="70">
        <v>3</v>
      </c>
      <c r="T20" s="70">
        <v>16</v>
      </c>
      <c r="U20" s="70">
        <v>31</v>
      </c>
      <c r="V20" s="70">
        <v>45</v>
      </c>
      <c r="W20" s="70">
        <v>18</v>
      </c>
      <c r="X20" s="1116">
        <v>225</v>
      </c>
      <c r="Y20" s="70">
        <v>41</v>
      </c>
      <c r="Z20" s="70">
        <v>13</v>
      </c>
      <c r="AA20" s="70">
        <v>275</v>
      </c>
      <c r="AB20" s="154">
        <v>585</v>
      </c>
    </row>
    <row r="21" spans="1:32" s="11" customFormat="1" ht="14.25" customHeight="1">
      <c r="A21" s="1839"/>
      <c r="B21" s="1861"/>
      <c r="C21" s="207">
        <v>7</v>
      </c>
      <c r="D21" s="123">
        <v>0</v>
      </c>
      <c r="E21" s="123">
        <v>9</v>
      </c>
      <c r="F21" s="123">
        <v>73</v>
      </c>
      <c r="G21" s="123">
        <v>8</v>
      </c>
      <c r="H21" s="124">
        <v>0</v>
      </c>
      <c r="I21" s="123">
        <v>0</v>
      </c>
      <c r="J21" s="123">
        <v>2</v>
      </c>
      <c r="K21" s="123">
        <v>0</v>
      </c>
      <c r="L21" s="123">
        <v>0</v>
      </c>
      <c r="M21" s="123">
        <v>1</v>
      </c>
      <c r="N21" s="123">
        <v>0</v>
      </c>
      <c r="O21" s="123">
        <v>4</v>
      </c>
      <c r="P21" s="123">
        <v>13</v>
      </c>
      <c r="Q21" s="123">
        <v>0</v>
      </c>
      <c r="R21" s="123">
        <v>4</v>
      </c>
      <c r="S21" s="123">
        <v>0</v>
      </c>
      <c r="T21" s="123">
        <v>0</v>
      </c>
      <c r="U21" s="123">
        <v>1</v>
      </c>
      <c r="V21" s="123">
        <v>2</v>
      </c>
      <c r="W21" s="123">
        <v>9</v>
      </c>
      <c r="X21" s="1115">
        <v>133</v>
      </c>
      <c r="Y21" s="123">
        <v>0</v>
      </c>
      <c r="Z21" s="123">
        <v>0</v>
      </c>
      <c r="AA21" s="123">
        <v>0</v>
      </c>
      <c r="AB21" s="156">
        <v>0</v>
      </c>
      <c r="AC21" s="67"/>
      <c r="AE21" s="67"/>
      <c r="AF21" s="67"/>
    </row>
    <row r="22" spans="1:28" s="11" customFormat="1" ht="14.25" customHeight="1">
      <c r="A22" s="1838" t="s">
        <v>18</v>
      </c>
      <c r="B22" s="1851">
        <f>VLOOKUP(A22,'-67-'!$A$8:$C$20,3,FALSE)</f>
        <v>584</v>
      </c>
      <c r="C22" s="72">
        <v>22</v>
      </c>
      <c r="D22" s="70">
        <v>1</v>
      </c>
      <c r="E22" s="70">
        <v>2</v>
      </c>
      <c r="F22" s="70">
        <v>4</v>
      </c>
      <c r="G22" s="70">
        <v>0</v>
      </c>
      <c r="H22" s="71">
        <v>1</v>
      </c>
      <c r="I22" s="70">
        <v>3</v>
      </c>
      <c r="J22" s="70">
        <v>2</v>
      </c>
      <c r="K22" s="70">
        <v>1</v>
      </c>
      <c r="L22" s="70">
        <v>2</v>
      </c>
      <c r="M22" s="70">
        <v>3</v>
      </c>
      <c r="N22" s="70">
        <v>1</v>
      </c>
      <c r="O22" s="70">
        <v>4</v>
      </c>
      <c r="P22" s="70">
        <v>2</v>
      </c>
      <c r="Q22" s="70">
        <v>0</v>
      </c>
      <c r="R22" s="70">
        <v>0</v>
      </c>
      <c r="S22" s="70">
        <v>0</v>
      </c>
      <c r="T22" s="70">
        <v>0</v>
      </c>
      <c r="U22" s="70">
        <v>2</v>
      </c>
      <c r="V22" s="70">
        <v>6</v>
      </c>
      <c r="W22" s="70">
        <v>1</v>
      </c>
      <c r="X22" s="1116">
        <v>57</v>
      </c>
      <c r="Y22" s="70">
        <v>12</v>
      </c>
      <c r="Z22" s="70">
        <v>2</v>
      </c>
      <c r="AA22" s="70">
        <v>290</v>
      </c>
      <c r="AB22" s="154">
        <v>25</v>
      </c>
    </row>
    <row r="23" spans="1:28" s="11" customFormat="1" ht="14.25" customHeight="1">
      <c r="A23" s="1839"/>
      <c r="B23" s="1861"/>
      <c r="C23" s="207">
        <v>6</v>
      </c>
      <c r="D23" s="123">
        <v>0</v>
      </c>
      <c r="E23" s="123">
        <v>0</v>
      </c>
      <c r="F23" s="123">
        <v>2</v>
      </c>
      <c r="G23" s="123">
        <v>0</v>
      </c>
      <c r="H23" s="124">
        <v>0</v>
      </c>
      <c r="I23" s="123">
        <v>0</v>
      </c>
      <c r="J23" s="123">
        <v>1</v>
      </c>
      <c r="K23" s="123">
        <v>1</v>
      </c>
      <c r="L23" s="123">
        <v>0</v>
      </c>
      <c r="M23" s="123">
        <v>0</v>
      </c>
      <c r="N23" s="123">
        <v>1</v>
      </c>
      <c r="O23" s="123">
        <v>0</v>
      </c>
      <c r="P23" s="123">
        <v>1</v>
      </c>
      <c r="Q23" s="123">
        <v>0</v>
      </c>
      <c r="R23" s="123">
        <v>0</v>
      </c>
      <c r="S23" s="123">
        <v>0</v>
      </c>
      <c r="T23" s="123">
        <v>0</v>
      </c>
      <c r="U23" s="123">
        <v>0</v>
      </c>
      <c r="V23" s="123">
        <v>0</v>
      </c>
      <c r="W23" s="123">
        <v>0</v>
      </c>
      <c r="X23" s="1115">
        <v>12</v>
      </c>
      <c r="Y23" s="123">
        <v>0</v>
      </c>
      <c r="Z23" s="123">
        <v>0</v>
      </c>
      <c r="AA23" s="123">
        <v>0</v>
      </c>
      <c r="AB23" s="156">
        <v>0</v>
      </c>
    </row>
    <row r="24" spans="1:28" s="11" customFormat="1" ht="14.25" customHeight="1">
      <c r="A24" s="1838" t="s">
        <v>19</v>
      </c>
      <c r="B24" s="1851">
        <f>VLOOKUP(A24,'-67-'!$A$8:$C$20,3,FALSE)</f>
        <v>1357</v>
      </c>
      <c r="C24" s="72">
        <v>25</v>
      </c>
      <c r="D24" s="70">
        <v>0</v>
      </c>
      <c r="E24" s="70">
        <v>4</v>
      </c>
      <c r="F24" s="70">
        <v>3</v>
      </c>
      <c r="G24" s="70">
        <v>3</v>
      </c>
      <c r="H24" s="71">
        <v>2</v>
      </c>
      <c r="I24" s="70">
        <v>3</v>
      </c>
      <c r="J24" s="70">
        <v>1</v>
      </c>
      <c r="K24" s="70">
        <v>13</v>
      </c>
      <c r="L24" s="70">
        <v>1</v>
      </c>
      <c r="M24" s="70">
        <v>9</v>
      </c>
      <c r="N24" s="70">
        <v>5</v>
      </c>
      <c r="O24" s="70">
        <v>8</v>
      </c>
      <c r="P24" s="70">
        <v>1</v>
      </c>
      <c r="Q24" s="70">
        <v>0</v>
      </c>
      <c r="R24" s="70">
        <v>6</v>
      </c>
      <c r="S24" s="70">
        <v>0</v>
      </c>
      <c r="T24" s="70">
        <v>1</v>
      </c>
      <c r="U24" s="70">
        <v>5</v>
      </c>
      <c r="V24" s="70">
        <v>34</v>
      </c>
      <c r="W24" s="70">
        <v>19</v>
      </c>
      <c r="X24" s="1116">
        <v>143</v>
      </c>
      <c r="Y24" s="70">
        <v>9</v>
      </c>
      <c r="Z24" s="70">
        <v>2</v>
      </c>
      <c r="AA24" s="70">
        <v>11</v>
      </c>
      <c r="AB24" s="154">
        <v>3</v>
      </c>
    </row>
    <row r="25" spans="1:28" s="11" customFormat="1" ht="14.25" customHeight="1">
      <c r="A25" s="1839"/>
      <c r="B25" s="1861"/>
      <c r="C25" s="207">
        <v>5</v>
      </c>
      <c r="D25" s="123">
        <v>0</v>
      </c>
      <c r="E25" s="123">
        <v>1</v>
      </c>
      <c r="F25" s="123">
        <v>106</v>
      </c>
      <c r="G25" s="123">
        <v>1</v>
      </c>
      <c r="H25" s="124">
        <v>0</v>
      </c>
      <c r="I25" s="123">
        <v>1</v>
      </c>
      <c r="J25" s="123">
        <v>3</v>
      </c>
      <c r="K25" s="123">
        <v>1</v>
      </c>
      <c r="L25" s="123">
        <v>0</v>
      </c>
      <c r="M25" s="123">
        <v>0</v>
      </c>
      <c r="N25" s="123">
        <v>3</v>
      </c>
      <c r="O25" s="123">
        <v>1</v>
      </c>
      <c r="P25" s="123">
        <v>2</v>
      </c>
      <c r="Q25" s="123">
        <v>1</v>
      </c>
      <c r="R25" s="123">
        <v>1</v>
      </c>
      <c r="S25" s="123">
        <v>0</v>
      </c>
      <c r="T25" s="123">
        <v>0</v>
      </c>
      <c r="U25" s="123">
        <v>1</v>
      </c>
      <c r="V25" s="123">
        <v>20</v>
      </c>
      <c r="W25" s="123">
        <v>12</v>
      </c>
      <c r="X25" s="1115">
        <v>159</v>
      </c>
      <c r="Y25" s="123">
        <v>0</v>
      </c>
      <c r="Z25" s="123">
        <v>0</v>
      </c>
      <c r="AA25" s="123">
        <v>0</v>
      </c>
      <c r="AB25" s="156">
        <v>0</v>
      </c>
    </row>
    <row r="26" spans="1:28" s="11" customFormat="1" ht="14.25" customHeight="1">
      <c r="A26" s="1838" t="s">
        <v>20</v>
      </c>
      <c r="B26" s="1851">
        <f>VLOOKUP(A26,'-67-'!$A$8:$C$20,3,FALSE)</f>
        <v>275</v>
      </c>
      <c r="C26" s="72">
        <v>1</v>
      </c>
      <c r="D26" s="70">
        <v>1</v>
      </c>
      <c r="E26" s="70">
        <v>1</v>
      </c>
      <c r="F26" s="70">
        <v>0</v>
      </c>
      <c r="G26" s="70">
        <v>0</v>
      </c>
      <c r="H26" s="71">
        <v>0</v>
      </c>
      <c r="I26" s="70">
        <v>49</v>
      </c>
      <c r="J26" s="70">
        <v>0</v>
      </c>
      <c r="K26" s="70">
        <v>0</v>
      </c>
      <c r="L26" s="70">
        <v>0</v>
      </c>
      <c r="M26" s="70">
        <v>3</v>
      </c>
      <c r="N26" s="70">
        <v>0</v>
      </c>
      <c r="O26" s="70">
        <v>0</v>
      </c>
      <c r="P26" s="70">
        <v>0</v>
      </c>
      <c r="Q26" s="70">
        <v>0</v>
      </c>
      <c r="R26" s="70">
        <v>0</v>
      </c>
      <c r="S26" s="70">
        <v>0</v>
      </c>
      <c r="T26" s="70">
        <v>2</v>
      </c>
      <c r="U26" s="70">
        <v>84</v>
      </c>
      <c r="V26" s="70">
        <v>43</v>
      </c>
      <c r="W26" s="70">
        <v>2</v>
      </c>
      <c r="X26" s="1116">
        <v>186</v>
      </c>
      <c r="Y26" s="70">
        <v>5</v>
      </c>
      <c r="Z26" s="70">
        <v>4</v>
      </c>
      <c r="AA26" s="70">
        <v>103</v>
      </c>
      <c r="AB26" s="154">
        <v>0</v>
      </c>
    </row>
    <row r="27" spans="1:28" s="11" customFormat="1" ht="14.25" customHeight="1">
      <c r="A27" s="1839"/>
      <c r="B27" s="1861"/>
      <c r="C27" s="207">
        <v>2</v>
      </c>
      <c r="D27" s="123">
        <v>0</v>
      </c>
      <c r="E27" s="123">
        <v>1</v>
      </c>
      <c r="F27" s="123">
        <v>1</v>
      </c>
      <c r="G27" s="123">
        <v>0</v>
      </c>
      <c r="H27" s="124">
        <v>0</v>
      </c>
      <c r="I27" s="123">
        <v>0</v>
      </c>
      <c r="J27" s="123">
        <v>2</v>
      </c>
      <c r="K27" s="123">
        <v>0</v>
      </c>
      <c r="L27" s="123">
        <v>0</v>
      </c>
      <c r="M27" s="123">
        <v>0</v>
      </c>
      <c r="N27" s="123">
        <v>1</v>
      </c>
      <c r="O27" s="123">
        <v>0</v>
      </c>
      <c r="P27" s="123">
        <v>1</v>
      </c>
      <c r="Q27" s="123">
        <v>0</v>
      </c>
      <c r="R27" s="123">
        <v>0</v>
      </c>
      <c r="S27" s="123">
        <v>0</v>
      </c>
      <c r="T27" s="123">
        <v>0</v>
      </c>
      <c r="U27" s="123">
        <v>6</v>
      </c>
      <c r="V27" s="123">
        <v>6</v>
      </c>
      <c r="W27" s="123">
        <v>0</v>
      </c>
      <c r="X27" s="1115">
        <v>20</v>
      </c>
      <c r="Y27" s="123">
        <v>0</v>
      </c>
      <c r="Z27" s="123">
        <v>0</v>
      </c>
      <c r="AA27" s="123">
        <v>1</v>
      </c>
      <c r="AB27" s="156">
        <v>0</v>
      </c>
    </row>
    <row r="28" spans="1:28" s="11" customFormat="1" ht="14.25" customHeight="1">
      <c r="A28" s="1838" t="s">
        <v>21</v>
      </c>
      <c r="B28" s="1851">
        <f>VLOOKUP(A28,'-67-'!$A$8:$C$20,3,FALSE)</f>
        <v>116</v>
      </c>
      <c r="C28" s="72">
        <v>0</v>
      </c>
      <c r="D28" s="70">
        <v>0</v>
      </c>
      <c r="E28" s="70">
        <v>1</v>
      </c>
      <c r="F28" s="70">
        <v>0</v>
      </c>
      <c r="G28" s="70">
        <v>0</v>
      </c>
      <c r="H28" s="71">
        <v>0</v>
      </c>
      <c r="I28" s="70">
        <v>0</v>
      </c>
      <c r="J28" s="70">
        <v>0</v>
      </c>
      <c r="K28" s="70">
        <v>0</v>
      </c>
      <c r="L28" s="70">
        <v>0</v>
      </c>
      <c r="M28" s="70">
        <v>5</v>
      </c>
      <c r="N28" s="70">
        <v>0</v>
      </c>
      <c r="O28" s="70">
        <v>2</v>
      </c>
      <c r="P28" s="70">
        <v>0</v>
      </c>
      <c r="Q28" s="70">
        <v>0</v>
      </c>
      <c r="R28" s="70">
        <v>0</v>
      </c>
      <c r="S28" s="70">
        <v>0</v>
      </c>
      <c r="T28" s="70">
        <v>0</v>
      </c>
      <c r="U28" s="70">
        <v>0</v>
      </c>
      <c r="V28" s="70">
        <v>0</v>
      </c>
      <c r="W28" s="70">
        <v>3</v>
      </c>
      <c r="X28" s="1116">
        <v>11</v>
      </c>
      <c r="Y28" s="70">
        <v>5</v>
      </c>
      <c r="Z28" s="70">
        <v>0</v>
      </c>
      <c r="AA28" s="70">
        <v>19</v>
      </c>
      <c r="AB28" s="154">
        <v>24</v>
      </c>
    </row>
    <row r="29" spans="1:28" s="11" customFormat="1" ht="14.25" customHeight="1">
      <c r="A29" s="1839"/>
      <c r="B29" s="1861"/>
      <c r="C29" s="207">
        <v>0</v>
      </c>
      <c r="D29" s="123">
        <v>0</v>
      </c>
      <c r="E29" s="123">
        <v>0</v>
      </c>
      <c r="F29" s="123">
        <v>0</v>
      </c>
      <c r="G29" s="123">
        <v>0</v>
      </c>
      <c r="H29" s="124">
        <v>0</v>
      </c>
      <c r="I29" s="123">
        <v>0</v>
      </c>
      <c r="J29" s="123">
        <v>0</v>
      </c>
      <c r="K29" s="123">
        <v>0</v>
      </c>
      <c r="L29" s="123">
        <v>0</v>
      </c>
      <c r="M29" s="123">
        <v>0</v>
      </c>
      <c r="N29" s="123">
        <v>0</v>
      </c>
      <c r="O29" s="123">
        <v>0</v>
      </c>
      <c r="P29" s="123">
        <v>0</v>
      </c>
      <c r="Q29" s="123">
        <v>0</v>
      </c>
      <c r="R29" s="123">
        <v>1</v>
      </c>
      <c r="S29" s="123">
        <v>0</v>
      </c>
      <c r="T29" s="123">
        <v>0</v>
      </c>
      <c r="U29" s="123">
        <v>0</v>
      </c>
      <c r="V29" s="123">
        <v>0</v>
      </c>
      <c r="W29" s="123">
        <v>0</v>
      </c>
      <c r="X29" s="1115">
        <v>1</v>
      </c>
      <c r="Y29" s="123">
        <v>0</v>
      </c>
      <c r="Z29" s="123">
        <v>0</v>
      </c>
      <c r="AA29" s="123">
        <v>0</v>
      </c>
      <c r="AB29" s="156">
        <v>0</v>
      </c>
    </row>
    <row r="30" spans="1:28" s="11" customFormat="1" ht="14.25" customHeight="1">
      <c r="A30" s="1838" t="s">
        <v>22</v>
      </c>
      <c r="B30" s="1851">
        <f>VLOOKUP(A30,'-67-'!$A$8:$C$20,3,FALSE)</f>
        <v>587</v>
      </c>
      <c r="C30" s="72">
        <v>13</v>
      </c>
      <c r="D30" s="70">
        <v>1</v>
      </c>
      <c r="E30" s="70">
        <v>1</v>
      </c>
      <c r="F30" s="70">
        <v>5</v>
      </c>
      <c r="G30" s="70">
        <v>1</v>
      </c>
      <c r="H30" s="71">
        <v>0</v>
      </c>
      <c r="I30" s="70">
        <v>0</v>
      </c>
      <c r="J30" s="70">
        <v>3</v>
      </c>
      <c r="K30" s="70">
        <v>3</v>
      </c>
      <c r="L30" s="70">
        <v>1</v>
      </c>
      <c r="M30" s="70">
        <v>2</v>
      </c>
      <c r="N30" s="70">
        <v>2</v>
      </c>
      <c r="O30" s="70">
        <v>10</v>
      </c>
      <c r="P30" s="70">
        <v>3</v>
      </c>
      <c r="Q30" s="70">
        <v>1</v>
      </c>
      <c r="R30" s="70">
        <v>0</v>
      </c>
      <c r="S30" s="70">
        <v>0</v>
      </c>
      <c r="T30" s="70">
        <v>0</v>
      </c>
      <c r="U30" s="70">
        <v>2</v>
      </c>
      <c r="V30" s="70">
        <v>3</v>
      </c>
      <c r="W30" s="70">
        <v>6</v>
      </c>
      <c r="X30" s="1116">
        <v>57</v>
      </c>
      <c r="Y30" s="70">
        <v>5</v>
      </c>
      <c r="Z30" s="70">
        <v>3</v>
      </c>
      <c r="AA30" s="70">
        <v>204</v>
      </c>
      <c r="AB30" s="154">
        <v>30</v>
      </c>
    </row>
    <row r="31" spans="1:28" s="11" customFormat="1" ht="14.25" customHeight="1">
      <c r="A31" s="1839"/>
      <c r="B31" s="1861"/>
      <c r="C31" s="207">
        <v>1</v>
      </c>
      <c r="D31" s="123">
        <v>0</v>
      </c>
      <c r="E31" s="123">
        <v>0</v>
      </c>
      <c r="F31" s="123">
        <v>3</v>
      </c>
      <c r="G31" s="123">
        <v>1</v>
      </c>
      <c r="H31" s="124">
        <v>0</v>
      </c>
      <c r="I31" s="123">
        <v>1</v>
      </c>
      <c r="J31" s="123">
        <v>1</v>
      </c>
      <c r="K31" s="123">
        <v>0</v>
      </c>
      <c r="L31" s="123">
        <v>0</v>
      </c>
      <c r="M31" s="123">
        <v>0</v>
      </c>
      <c r="N31" s="123">
        <v>1</v>
      </c>
      <c r="O31" s="123">
        <v>1</v>
      </c>
      <c r="P31" s="123">
        <v>2</v>
      </c>
      <c r="Q31" s="123">
        <v>0</v>
      </c>
      <c r="R31" s="123">
        <v>0</v>
      </c>
      <c r="S31" s="123">
        <v>0</v>
      </c>
      <c r="T31" s="123">
        <v>0</v>
      </c>
      <c r="U31" s="123">
        <v>0</v>
      </c>
      <c r="V31" s="123">
        <v>0</v>
      </c>
      <c r="W31" s="123">
        <v>8</v>
      </c>
      <c r="X31" s="1115">
        <v>19</v>
      </c>
      <c r="Y31" s="123">
        <v>0</v>
      </c>
      <c r="Z31" s="123">
        <v>0</v>
      </c>
      <c r="AA31" s="123">
        <v>0</v>
      </c>
      <c r="AB31" s="156">
        <v>0</v>
      </c>
    </row>
    <row r="32" spans="1:28" s="11" customFormat="1" ht="14.25" customHeight="1">
      <c r="A32" s="1838" t="s">
        <v>23</v>
      </c>
      <c r="B32" s="1851">
        <f>VLOOKUP(A32,'-67-'!$A$8:$C$20,3,FALSE)</f>
        <v>368</v>
      </c>
      <c r="C32" s="72">
        <v>12</v>
      </c>
      <c r="D32" s="70">
        <v>0</v>
      </c>
      <c r="E32" s="70">
        <v>0</v>
      </c>
      <c r="F32" s="70">
        <v>1</v>
      </c>
      <c r="G32" s="70">
        <v>0</v>
      </c>
      <c r="H32" s="71">
        <v>1</v>
      </c>
      <c r="I32" s="70">
        <v>5</v>
      </c>
      <c r="J32" s="70">
        <v>3</v>
      </c>
      <c r="K32" s="70">
        <v>1</v>
      </c>
      <c r="L32" s="70">
        <v>2</v>
      </c>
      <c r="M32" s="70">
        <v>3</v>
      </c>
      <c r="N32" s="70">
        <v>0</v>
      </c>
      <c r="O32" s="70">
        <v>2</v>
      </c>
      <c r="P32" s="70">
        <v>2</v>
      </c>
      <c r="Q32" s="70">
        <v>0</v>
      </c>
      <c r="R32" s="70">
        <v>0</v>
      </c>
      <c r="S32" s="70">
        <v>0</v>
      </c>
      <c r="T32" s="70">
        <v>4</v>
      </c>
      <c r="U32" s="70">
        <v>3</v>
      </c>
      <c r="V32" s="70">
        <v>7</v>
      </c>
      <c r="W32" s="70">
        <v>4</v>
      </c>
      <c r="X32" s="1116">
        <v>50</v>
      </c>
      <c r="Y32" s="70">
        <v>5</v>
      </c>
      <c r="Z32" s="70">
        <v>0</v>
      </c>
      <c r="AA32" s="70">
        <v>57</v>
      </c>
      <c r="AB32" s="154">
        <v>7</v>
      </c>
    </row>
    <row r="33" spans="1:28" s="11" customFormat="1" ht="14.25" customHeight="1" thickBot="1">
      <c r="A33" s="1857"/>
      <c r="B33" s="1895"/>
      <c r="C33" s="212">
        <v>3</v>
      </c>
      <c r="D33" s="213">
        <v>0</v>
      </c>
      <c r="E33" s="213">
        <v>3</v>
      </c>
      <c r="F33" s="213">
        <v>1</v>
      </c>
      <c r="G33" s="213">
        <v>1</v>
      </c>
      <c r="H33" s="214">
        <v>0</v>
      </c>
      <c r="I33" s="213">
        <v>0</v>
      </c>
      <c r="J33" s="213">
        <v>5</v>
      </c>
      <c r="K33" s="213">
        <v>0</v>
      </c>
      <c r="L33" s="213">
        <v>2</v>
      </c>
      <c r="M33" s="213">
        <v>1</v>
      </c>
      <c r="N33" s="213">
        <v>1</v>
      </c>
      <c r="O33" s="213">
        <v>0</v>
      </c>
      <c r="P33" s="213">
        <v>2</v>
      </c>
      <c r="Q33" s="213">
        <v>0</v>
      </c>
      <c r="R33" s="213">
        <v>0</v>
      </c>
      <c r="S33" s="213">
        <v>0</v>
      </c>
      <c r="T33" s="213">
        <v>0</v>
      </c>
      <c r="U33" s="213">
        <v>0</v>
      </c>
      <c r="V33" s="213">
        <v>3</v>
      </c>
      <c r="W33" s="213">
        <v>4</v>
      </c>
      <c r="X33" s="1117">
        <v>26</v>
      </c>
      <c r="Y33" s="213">
        <v>0</v>
      </c>
      <c r="Z33" s="213">
        <v>0</v>
      </c>
      <c r="AA33" s="213">
        <v>2</v>
      </c>
      <c r="AB33" s="216">
        <v>0</v>
      </c>
    </row>
    <row r="34" spans="1:28" s="11" customFormat="1" ht="14.25" customHeight="1">
      <c r="A34" s="1858" t="s">
        <v>12</v>
      </c>
      <c r="B34" s="1855">
        <f>SUM(B8:B33)</f>
        <v>8729</v>
      </c>
      <c r="C34" s="976">
        <f>SUM(C8,C10,C12,C14,C16,C18,C20,C22,C24,C26,C28,C30,C32,)</f>
        <v>162</v>
      </c>
      <c r="D34" s="977">
        <f aca="true" t="shared" si="0" ref="D34:AB35">SUM(D8,D10,D12,D14,D16,D18,D20,D22,D24,D26,D28,D30,D32,)</f>
        <v>6</v>
      </c>
      <c r="E34" s="977">
        <f t="shared" si="0"/>
        <v>31</v>
      </c>
      <c r="F34" s="977">
        <f t="shared" si="0"/>
        <v>35</v>
      </c>
      <c r="G34" s="977">
        <f t="shared" si="0"/>
        <v>11</v>
      </c>
      <c r="H34" s="977">
        <f t="shared" si="0"/>
        <v>15</v>
      </c>
      <c r="I34" s="977">
        <f t="shared" si="0"/>
        <v>73</v>
      </c>
      <c r="J34" s="977">
        <f t="shared" si="0"/>
        <v>23</v>
      </c>
      <c r="K34" s="977">
        <f t="shared" si="0"/>
        <v>63</v>
      </c>
      <c r="L34" s="977">
        <f t="shared" si="0"/>
        <v>13</v>
      </c>
      <c r="M34" s="977">
        <f t="shared" si="0"/>
        <v>69</v>
      </c>
      <c r="N34" s="977">
        <f t="shared" si="0"/>
        <v>33</v>
      </c>
      <c r="O34" s="977">
        <f t="shared" si="0"/>
        <v>89</v>
      </c>
      <c r="P34" s="977">
        <f t="shared" si="0"/>
        <v>41</v>
      </c>
      <c r="Q34" s="977">
        <f t="shared" si="0"/>
        <v>7</v>
      </c>
      <c r="R34" s="977">
        <f t="shared" si="0"/>
        <v>20</v>
      </c>
      <c r="S34" s="977">
        <f t="shared" si="0"/>
        <v>4</v>
      </c>
      <c r="T34" s="977">
        <f t="shared" si="0"/>
        <v>49</v>
      </c>
      <c r="U34" s="977">
        <f t="shared" si="0"/>
        <v>327</v>
      </c>
      <c r="V34" s="977">
        <f t="shared" si="0"/>
        <v>232</v>
      </c>
      <c r="W34" s="977">
        <f t="shared" si="0"/>
        <v>114</v>
      </c>
      <c r="X34" s="977">
        <f t="shared" si="0"/>
        <v>1417</v>
      </c>
      <c r="Y34" s="977">
        <f t="shared" si="0"/>
        <v>147</v>
      </c>
      <c r="Z34" s="977">
        <f t="shared" si="0"/>
        <v>130</v>
      </c>
      <c r="AA34" s="977">
        <f>SUM(AA8,AA10,AA12,AA14,AA16,AA18,AA20,AA22,AA24,AA26,AA28,AA30,AA32,)</f>
        <v>1593</v>
      </c>
      <c r="AB34" s="978">
        <f t="shared" si="0"/>
        <v>988</v>
      </c>
    </row>
    <row r="35" spans="1:28" s="11" customFormat="1" ht="14.25" customHeight="1" thickBot="1">
      <c r="A35" s="1859"/>
      <c r="B35" s="1896"/>
      <c r="C35" s="979">
        <f>SUM(C9,C11,C13,C15,C17,C19,C21,C23,C25,C27,C29,C31,C33,)</f>
        <v>50</v>
      </c>
      <c r="D35" s="980">
        <f t="shared" si="0"/>
        <v>0</v>
      </c>
      <c r="E35" s="980">
        <f t="shared" si="0"/>
        <v>27</v>
      </c>
      <c r="F35" s="980">
        <f t="shared" si="0"/>
        <v>213</v>
      </c>
      <c r="G35" s="980">
        <f t="shared" si="0"/>
        <v>15</v>
      </c>
      <c r="H35" s="980">
        <f t="shared" si="0"/>
        <v>2</v>
      </c>
      <c r="I35" s="980">
        <f t="shared" si="0"/>
        <v>3</v>
      </c>
      <c r="J35" s="980">
        <f t="shared" si="0"/>
        <v>22</v>
      </c>
      <c r="K35" s="980">
        <f t="shared" si="0"/>
        <v>5</v>
      </c>
      <c r="L35" s="980">
        <f t="shared" si="0"/>
        <v>4</v>
      </c>
      <c r="M35" s="980">
        <f t="shared" si="0"/>
        <v>3</v>
      </c>
      <c r="N35" s="980">
        <f t="shared" si="0"/>
        <v>8</v>
      </c>
      <c r="O35" s="980">
        <f t="shared" si="0"/>
        <v>13</v>
      </c>
      <c r="P35" s="980">
        <f t="shared" si="0"/>
        <v>27</v>
      </c>
      <c r="Q35" s="980">
        <f t="shared" si="0"/>
        <v>1</v>
      </c>
      <c r="R35" s="980">
        <f t="shared" si="0"/>
        <v>10</v>
      </c>
      <c r="S35" s="980">
        <f t="shared" si="0"/>
        <v>1</v>
      </c>
      <c r="T35" s="980">
        <f t="shared" si="0"/>
        <v>2</v>
      </c>
      <c r="U35" s="980">
        <f t="shared" si="0"/>
        <v>16</v>
      </c>
      <c r="V35" s="980">
        <f t="shared" si="0"/>
        <v>37</v>
      </c>
      <c r="W35" s="980">
        <f t="shared" si="0"/>
        <v>78</v>
      </c>
      <c r="X35" s="980">
        <f t="shared" si="0"/>
        <v>537</v>
      </c>
      <c r="Y35" s="980">
        <f t="shared" si="0"/>
        <v>0</v>
      </c>
      <c r="Z35" s="980">
        <f t="shared" si="0"/>
        <v>0</v>
      </c>
      <c r="AA35" s="980">
        <f>SUM(AA9,AA11,AA13,AA15,AA17,AA19,AA21,AA23,AA25,AA27,AA29,AA31,AA33,)</f>
        <v>5</v>
      </c>
      <c r="AB35" s="981">
        <f t="shared" si="0"/>
        <v>25</v>
      </c>
    </row>
    <row r="36" spans="3:28" s="73" customFormat="1" ht="10.5">
      <c r="C36" s="1862" t="s">
        <v>366</v>
      </c>
      <c r="D36" s="1862"/>
      <c r="E36" s="1862"/>
      <c r="F36" s="1862"/>
      <c r="G36" s="1862"/>
      <c r="H36" s="1862"/>
      <c r="I36" s="1862"/>
      <c r="J36" s="1862"/>
      <c r="K36" s="1862"/>
      <c r="L36" s="1862"/>
      <c r="M36" s="1862"/>
      <c r="N36" s="1862"/>
      <c r="O36" s="1862"/>
      <c r="P36" s="1862"/>
      <c r="Q36" s="1862"/>
      <c r="R36" s="1862"/>
      <c r="S36" s="1862"/>
      <c r="T36" s="1862"/>
      <c r="U36" s="1862"/>
      <c r="V36" s="1862"/>
      <c r="W36" s="1862"/>
      <c r="X36" s="1862"/>
      <c r="Y36" s="1862"/>
      <c r="Z36" s="1862"/>
      <c r="AA36" s="1862"/>
      <c r="AB36" s="1862"/>
    </row>
    <row r="37" spans="3:28" s="73" customFormat="1" ht="10.5">
      <c r="C37" s="1863" t="s">
        <v>367</v>
      </c>
      <c r="D37" s="1863"/>
      <c r="E37" s="1863"/>
      <c r="F37" s="1863"/>
      <c r="G37" s="1863"/>
      <c r="H37" s="1863"/>
      <c r="I37" s="1863"/>
      <c r="J37" s="1863"/>
      <c r="K37" s="1863"/>
      <c r="L37" s="1863"/>
      <c r="M37" s="1863"/>
      <c r="N37" s="1863"/>
      <c r="O37" s="1863"/>
      <c r="P37" s="1863"/>
      <c r="Q37" s="1863"/>
      <c r="R37" s="1863"/>
      <c r="S37" s="1863"/>
      <c r="T37" s="1863"/>
      <c r="U37" s="1863"/>
      <c r="V37" s="1863"/>
      <c r="W37" s="1863"/>
      <c r="X37" s="1863"/>
      <c r="Y37" s="1863"/>
      <c r="Z37" s="1863"/>
      <c r="AA37" s="1863"/>
      <c r="AB37" s="1863"/>
    </row>
    <row r="38" s="9" customFormat="1" ht="13.5">
      <c r="H38" s="12"/>
    </row>
    <row r="39" s="9" customFormat="1" ht="13.5">
      <c r="H39" s="12"/>
    </row>
    <row r="40" s="9" customFormat="1" ht="13.5">
      <c r="H40" s="12"/>
    </row>
    <row r="41" s="9" customFormat="1" ht="13.5">
      <c r="H41" s="12"/>
    </row>
    <row r="42" s="9" customFormat="1" ht="13.5">
      <c r="H42" s="12"/>
    </row>
    <row r="43" s="9" customFormat="1" ht="13.5">
      <c r="H43" s="12"/>
    </row>
    <row r="44" s="9" customFormat="1" ht="13.5">
      <c r="H44" s="12"/>
    </row>
    <row r="45" s="9" customFormat="1" ht="13.5">
      <c r="H45" s="12"/>
    </row>
    <row r="46" s="9" customFormat="1" ht="13.5">
      <c r="H46" s="12"/>
    </row>
    <row r="47" s="9" customFormat="1" ht="13.5">
      <c r="H47" s="12"/>
    </row>
    <row r="48" s="9" customFormat="1" ht="13.5">
      <c r="H48" s="12"/>
    </row>
    <row r="49" s="9" customFormat="1" ht="13.5">
      <c r="H49" s="12"/>
    </row>
    <row r="50" s="9" customFormat="1" ht="13.5">
      <c r="H50" s="12"/>
    </row>
    <row r="51" s="9" customFormat="1" ht="13.5">
      <c r="H51" s="12"/>
    </row>
    <row r="52" s="9" customFormat="1" ht="13.5">
      <c r="H52" s="12"/>
    </row>
    <row r="53" s="9" customFormat="1" ht="13.5">
      <c r="H53" s="12"/>
    </row>
    <row r="54" s="9" customFormat="1" ht="13.5">
      <c r="H54" s="12"/>
    </row>
    <row r="55" s="9" customFormat="1" ht="13.5">
      <c r="H55" s="12"/>
    </row>
    <row r="56" s="9" customFormat="1" ht="13.5">
      <c r="H56" s="12"/>
    </row>
    <row r="57" s="9" customFormat="1" ht="13.5">
      <c r="H57" s="12"/>
    </row>
    <row r="58" s="9" customFormat="1" ht="13.5">
      <c r="H58" s="12"/>
    </row>
    <row r="59" s="9" customFormat="1" ht="13.5">
      <c r="H59" s="12"/>
    </row>
    <row r="60" s="9" customFormat="1" ht="13.5">
      <c r="H60" s="12"/>
    </row>
    <row r="61" s="9" customFormat="1" ht="13.5">
      <c r="H61" s="12"/>
    </row>
    <row r="62" s="9" customFormat="1" ht="13.5">
      <c r="H62" s="12"/>
    </row>
    <row r="63" s="9" customFormat="1" ht="13.5">
      <c r="H63" s="12"/>
    </row>
    <row r="64" s="9" customFormat="1" ht="13.5">
      <c r="H64" s="12"/>
    </row>
    <row r="65" s="9" customFormat="1" ht="13.5">
      <c r="H65" s="12"/>
    </row>
    <row r="66" s="9" customFormat="1" ht="13.5">
      <c r="H66" s="12"/>
    </row>
    <row r="67" s="9" customFormat="1" ht="13.5">
      <c r="H67" s="12"/>
    </row>
    <row r="68" s="9" customFormat="1" ht="13.5">
      <c r="H68" s="12"/>
    </row>
    <row r="69" s="9" customFormat="1" ht="13.5">
      <c r="H69" s="12"/>
    </row>
    <row r="70" s="9" customFormat="1" ht="13.5">
      <c r="H70" s="12"/>
    </row>
    <row r="71" s="9" customFormat="1" ht="13.5">
      <c r="H71" s="12"/>
    </row>
    <row r="72" s="9" customFormat="1" ht="13.5">
      <c r="H72" s="12"/>
    </row>
    <row r="73" s="9" customFormat="1" ht="13.5">
      <c r="H73" s="12"/>
    </row>
    <row r="74" s="9" customFormat="1" ht="13.5">
      <c r="H74" s="12"/>
    </row>
    <row r="75" s="9" customFormat="1" ht="13.5">
      <c r="H75" s="12"/>
    </row>
    <row r="76" s="9" customFormat="1" ht="13.5">
      <c r="H76" s="12"/>
    </row>
    <row r="77" s="9" customFormat="1" ht="13.5">
      <c r="H77" s="12"/>
    </row>
    <row r="78" s="9" customFormat="1" ht="13.5">
      <c r="H78" s="12"/>
    </row>
    <row r="79" s="9" customFormat="1" ht="13.5">
      <c r="H79" s="12"/>
    </row>
    <row r="80" s="9" customFormat="1" ht="13.5">
      <c r="H80" s="12"/>
    </row>
    <row r="81" s="9" customFormat="1" ht="13.5">
      <c r="H81" s="12"/>
    </row>
    <row r="82" s="9" customFormat="1" ht="13.5">
      <c r="H82" s="12"/>
    </row>
    <row r="83" s="9" customFormat="1" ht="13.5">
      <c r="H83" s="12"/>
    </row>
    <row r="84" s="9" customFormat="1" ht="13.5">
      <c r="H84" s="12"/>
    </row>
    <row r="85" s="9" customFormat="1" ht="13.5">
      <c r="H85" s="12"/>
    </row>
    <row r="86" s="9" customFormat="1" ht="13.5">
      <c r="H86" s="12"/>
    </row>
    <row r="87" s="9" customFormat="1" ht="13.5">
      <c r="H87" s="12"/>
    </row>
    <row r="88" s="9" customFormat="1" ht="13.5">
      <c r="H88" s="12"/>
    </row>
    <row r="89" s="9" customFormat="1" ht="13.5">
      <c r="H89" s="12"/>
    </row>
    <row r="90" s="9" customFormat="1" ht="13.5">
      <c r="H90" s="12"/>
    </row>
    <row r="91" s="9" customFormat="1" ht="13.5">
      <c r="H91" s="12"/>
    </row>
    <row r="92" s="9" customFormat="1" ht="13.5">
      <c r="H92" s="12"/>
    </row>
    <row r="93" s="9" customFormat="1" ht="13.5">
      <c r="H93" s="12"/>
    </row>
    <row r="94" s="9" customFormat="1" ht="13.5">
      <c r="H94" s="12"/>
    </row>
    <row r="95" s="9" customFormat="1" ht="13.5">
      <c r="H95" s="12"/>
    </row>
    <row r="96" s="9" customFormat="1" ht="13.5">
      <c r="H96" s="12"/>
    </row>
    <row r="97" s="9" customFormat="1" ht="13.5">
      <c r="H97" s="12"/>
    </row>
    <row r="98" s="9" customFormat="1" ht="13.5">
      <c r="H98" s="12"/>
    </row>
    <row r="99" s="9" customFormat="1" ht="13.5">
      <c r="H99" s="12"/>
    </row>
    <row r="100" s="9" customFormat="1" ht="13.5">
      <c r="H100" s="12"/>
    </row>
    <row r="101" s="9" customFormat="1" ht="13.5">
      <c r="H101" s="12"/>
    </row>
    <row r="102" s="9" customFormat="1" ht="13.5">
      <c r="H102" s="12"/>
    </row>
    <row r="103" s="9" customFormat="1" ht="13.5">
      <c r="H103" s="12"/>
    </row>
    <row r="104" s="9" customFormat="1" ht="13.5">
      <c r="H104" s="12"/>
    </row>
    <row r="105" s="9" customFormat="1" ht="13.5">
      <c r="H105" s="12"/>
    </row>
    <row r="106" s="9" customFormat="1" ht="13.5">
      <c r="H106" s="12"/>
    </row>
    <row r="107" s="9" customFormat="1" ht="13.5">
      <c r="H107" s="12"/>
    </row>
    <row r="108" s="9" customFormat="1" ht="13.5">
      <c r="H108" s="12"/>
    </row>
    <row r="109" s="9" customFormat="1" ht="13.5">
      <c r="H109" s="12"/>
    </row>
    <row r="110" s="9" customFormat="1" ht="13.5">
      <c r="H110" s="12"/>
    </row>
    <row r="111" s="9" customFormat="1" ht="13.5">
      <c r="H111" s="12"/>
    </row>
    <row r="112" s="9" customFormat="1" ht="13.5">
      <c r="H112" s="12"/>
    </row>
    <row r="113" s="9" customFormat="1" ht="13.5">
      <c r="H113" s="12"/>
    </row>
    <row r="114" s="9" customFormat="1" ht="13.5">
      <c r="H114" s="12"/>
    </row>
    <row r="115" s="9" customFormat="1" ht="13.5">
      <c r="H115" s="12"/>
    </row>
    <row r="116" s="9" customFormat="1" ht="13.5">
      <c r="H116" s="12"/>
    </row>
    <row r="117" s="9" customFormat="1" ht="13.5">
      <c r="H117" s="12"/>
    </row>
    <row r="118" s="9" customFormat="1" ht="13.5">
      <c r="H118" s="12"/>
    </row>
    <row r="119" s="9" customFormat="1" ht="13.5">
      <c r="H119" s="12"/>
    </row>
    <row r="120" s="9" customFormat="1" ht="13.5">
      <c r="H120" s="12"/>
    </row>
    <row r="121" s="9" customFormat="1" ht="13.5">
      <c r="H121" s="12"/>
    </row>
    <row r="122" s="9" customFormat="1" ht="13.5">
      <c r="H122" s="12"/>
    </row>
    <row r="123" s="9" customFormat="1" ht="13.5">
      <c r="H123" s="12"/>
    </row>
    <row r="124" s="9" customFormat="1" ht="13.5">
      <c r="H124" s="12"/>
    </row>
    <row r="125" s="9" customFormat="1" ht="13.5">
      <c r="H125" s="12"/>
    </row>
    <row r="126" s="9" customFormat="1" ht="13.5">
      <c r="H126" s="12"/>
    </row>
    <row r="127" s="9" customFormat="1" ht="13.5">
      <c r="H127" s="12"/>
    </row>
    <row r="128" s="9" customFormat="1" ht="13.5">
      <c r="H128" s="12"/>
    </row>
    <row r="129" s="9" customFormat="1" ht="13.5">
      <c r="H129" s="12"/>
    </row>
    <row r="130" s="9" customFormat="1" ht="13.5">
      <c r="H130" s="12"/>
    </row>
    <row r="131" s="9" customFormat="1" ht="13.5">
      <c r="H131" s="12"/>
    </row>
    <row r="132" s="9" customFormat="1" ht="13.5">
      <c r="H132" s="12"/>
    </row>
    <row r="133" s="9" customFormat="1" ht="13.5">
      <c r="H133" s="12"/>
    </row>
    <row r="134" s="9" customFormat="1" ht="13.5">
      <c r="H134" s="12"/>
    </row>
    <row r="135" s="9" customFormat="1" ht="13.5">
      <c r="H135" s="12"/>
    </row>
    <row r="136" s="9" customFormat="1" ht="13.5">
      <c r="H136" s="12"/>
    </row>
    <row r="137" s="9" customFormat="1" ht="13.5">
      <c r="H137" s="12"/>
    </row>
    <row r="138" s="9" customFormat="1" ht="13.5">
      <c r="H138" s="12"/>
    </row>
    <row r="139" s="9" customFormat="1" ht="13.5">
      <c r="H139" s="12"/>
    </row>
    <row r="140" s="9" customFormat="1" ht="13.5">
      <c r="H140" s="12"/>
    </row>
    <row r="141" s="9" customFormat="1" ht="13.5">
      <c r="H141" s="12"/>
    </row>
    <row r="142" s="9" customFormat="1" ht="13.5">
      <c r="H142" s="12"/>
    </row>
    <row r="143" s="9" customFormat="1" ht="13.5">
      <c r="H143" s="12"/>
    </row>
    <row r="144" s="9" customFormat="1" ht="13.5">
      <c r="H144" s="12"/>
    </row>
    <row r="145" s="9" customFormat="1" ht="13.5">
      <c r="H145" s="12"/>
    </row>
    <row r="146" s="9" customFormat="1" ht="13.5">
      <c r="H146" s="12"/>
    </row>
    <row r="147" s="9" customFormat="1" ht="13.5">
      <c r="H147" s="12"/>
    </row>
    <row r="148" s="9" customFormat="1" ht="13.5">
      <c r="H148" s="12"/>
    </row>
    <row r="149" s="9" customFormat="1" ht="13.5">
      <c r="H149" s="12"/>
    </row>
    <row r="150" s="9" customFormat="1" ht="13.5">
      <c r="H150" s="12"/>
    </row>
    <row r="151" s="9" customFormat="1" ht="13.5">
      <c r="H151" s="12"/>
    </row>
    <row r="152" s="9" customFormat="1" ht="13.5">
      <c r="H152" s="12"/>
    </row>
    <row r="153" s="9" customFormat="1" ht="13.5">
      <c r="H153" s="12"/>
    </row>
    <row r="154" s="9" customFormat="1" ht="13.5">
      <c r="H154" s="12"/>
    </row>
    <row r="155" s="9" customFormat="1" ht="13.5">
      <c r="H155" s="12"/>
    </row>
    <row r="156" s="9" customFormat="1" ht="13.5">
      <c r="H156" s="12"/>
    </row>
    <row r="157" s="9" customFormat="1" ht="13.5">
      <c r="H157" s="12"/>
    </row>
    <row r="158" s="9" customFormat="1" ht="13.5">
      <c r="H158" s="12"/>
    </row>
    <row r="159" s="9" customFormat="1" ht="13.5">
      <c r="H159" s="12"/>
    </row>
    <row r="160" s="9" customFormat="1" ht="13.5">
      <c r="H160" s="12"/>
    </row>
    <row r="161" s="9" customFormat="1" ht="13.5">
      <c r="H161" s="12"/>
    </row>
    <row r="162" s="9" customFormat="1" ht="13.5">
      <c r="H162" s="12"/>
    </row>
    <row r="163" s="9" customFormat="1" ht="13.5">
      <c r="H163" s="12"/>
    </row>
    <row r="164" s="9" customFormat="1" ht="13.5">
      <c r="H164" s="12"/>
    </row>
    <row r="165" s="9" customFormat="1" ht="13.5">
      <c r="H165" s="12"/>
    </row>
    <row r="166" s="9" customFormat="1" ht="13.5">
      <c r="H166" s="12"/>
    </row>
    <row r="167" s="9" customFormat="1" ht="13.5">
      <c r="H167" s="12"/>
    </row>
    <row r="168" s="9" customFormat="1" ht="13.5">
      <c r="H168" s="12"/>
    </row>
    <row r="169" s="9" customFormat="1" ht="13.5">
      <c r="H169" s="12"/>
    </row>
    <row r="170" s="9" customFormat="1" ht="13.5">
      <c r="H170" s="12"/>
    </row>
    <row r="171" s="9" customFormat="1" ht="13.5">
      <c r="H171" s="12"/>
    </row>
    <row r="172" s="9" customFormat="1" ht="13.5">
      <c r="H172" s="12"/>
    </row>
    <row r="173" s="9" customFormat="1" ht="13.5">
      <c r="H173" s="12"/>
    </row>
    <row r="174" s="9" customFormat="1" ht="13.5">
      <c r="H174" s="12"/>
    </row>
    <row r="175" s="9" customFormat="1" ht="13.5">
      <c r="H175" s="12"/>
    </row>
    <row r="176" s="9" customFormat="1" ht="13.5">
      <c r="H176" s="12"/>
    </row>
    <row r="177" s="9" customFormat="1" ht="13.5">
      <c r="H177" s="12"/>
    </row>
    <row r="178" s="9" customFormat="1" ht="13.5">
      <c r="H178" s="12"/>
    </row>
    <row r="179" s="9" customFormat="1" ht="13.5">
      <c r="H179" s="12"/>
    </row>
    <row r="180" s="9" customFormat="1" ht="13.5">
      <c r="H180" s="12"/>
    </row>
    <row r="181" s="9" customFormat="1" ht="13.5">
      <c r="H181" s="12"/>
    </row>
    <row r="182" s="9" customFormat="1" ht="13.5">
      <c r="H182" s="12"/>
    </row>
    <row r="183" s="9" customFormat="1" ht="13.5">
      <c r="H183" s="12"/>
    </row>
    <row r="184" s="9" customFormat="1" ht="13.5">
      <c r="H184" s="12"/>
    </row>
    <row r="185" s="9" customFormat="1" ht="13.5">
      <c r="H185" s="12"/>
    </row>
    <row r="186" s="9" customFormat="1" ht="13.5">
      <c r="H186" s="12"/>
    </row>
    <row r="187" s="9" customFormat="1" ht="13.5">
      <c r="H187" s="12"/>
    </row>
    <row r="188" s="9" customFormat="1" ht="13.5">
      <c r="H188" s="12"/>
    </row>
    <row r="189" s="9" customFormat="1" ht="13.5">
      <c r="H189" s="12"/>
    </row>
    <row r="190" s="9" customFormat="1" ht="13.5">
      <c r="H190" s="12"/>
    </row>
    <row r="191" s="9" customFormat="1" ht="13.5">
      <c r="H191" s="12"/>
    </row>
    <row r="192" s="9" customFormat="1" ht="13.5">
      <c r="H192" s="12"/>
    </row>
    <row r="193" s="9" customFormat="1" ht="13.5">
      <c r="H193" s="12"/>
    </row>
  </sheetData>
  <sheetProtection/>
  <protectedRanges>
    <protectedRange sqref="B8:W33 Y8:AB33" name="範囲1"/>
  </protectedRanges>
  <mergeCells count="62">
    <mergeCell ref="A2:B2"/>
    <mergeCell ref="C36:AB36"/>
    <mergeCell ref="C37:AB37"/>
    <mergeCell ref="Y2:AB2"/>
    <mergeCell ref="A8:A9"/>
    <mergeCell ref="A10:A11"/>
    <mergeCell ref="A12:A13"/>
    <mergeCell ref="A14:A15"/>
    <mergeCell ref="A16:A17"/>
    <mergeCell ref="A18:A19"/>
    <mergeCell ref="A1:L1"/>
    <mergeCell ref="A3:A7"/>
    <mergeCell ref="B3:B7"/>
    <mergeCell ref="C3:AB4"/>
    <mergeCell ref="T6:V6"/>
    <mergeCell ref="X6:X7"/>
    <mergeCell ref="C6:C7"/>
    <mergeCell ref="D6:D7"/>
    <mergeCell ref="E6:E7"/>
    <mergeCell ref="F6:F7"/>
    <mergeCell ref="A28:A29"/>
    <mergeCell ref="A30:A31"/>
    <mergeCell ref="A32:A33"/>
    <mergeCell ref="A34:A35"/>
    <mergeCell ref="A20:A21"/>
    <mergeCell ref="A22:A23"/>
    <mergeCell ref="A24:A25"/>
    <mergeCell ref="A26:A27"/>
    <mergeCell ref="B16:B17"/>
    <mergeCell ref="B18:B19"/>
    <mergeCell ref="B20:B21"/>
    <mergeCell ref="B22:B23"/>
    <mergeCell ref="B8:B9"/>
    <mergeCell ref="B10:B11"/>
    <mergeCell ref="B12:B13"/>
    <mergeCell ref="B14:B15"/>
    <mergeCell ref="G6:G7"/>
    <mergeCell ref="H6:H7"/>
    <mergeCell ref="I6:I7"/>
    <mergeCell ref="J6:J7"/>
    <mergeCell ref="B32:B33"/>
    <mergeCell ref="B34:B35"/>
    <mergeCell ref="B24:B25"/>
    <mergeCell ref="B26:B27"/>
    <mergeCell ref="B28:B29"/>
    <mergeCell ref="B30:B31"/>
    <mergeCell ref="S6:S7"/>
    <mergeCell ref="K6:K7"/>
    <mergeCell ref="L6:L7"/>
    <mergeCell ref="M6:M7"/>
    <mergeCell ref="O6:O7"/>
    <mergeCell ref="N6:N7"/>
    <mergeCell ref="Y5:AB5"/>
    <mergeCell ref="Y6:Y7"/>
    <mergeCell ref="Z6:Z7"/>
    <mergeCell ref="AA6:AA7"/>
    <mergeCell ref="AB6:AB7"/>
    <mergeCell ref="C5:X5"/>
    <mergeCell ref="W6:W7"/>
    <mergeCell ref="P6:P7"/>
    <mergeCell ref="Q6:Q7"/>
    <mergeCell ref="R6:R7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landscape" paperSize="9" r:id="rId1"/>
  <headerFooter alignWithMargins="0">
    <oddFooter>&amp;C&amp;"ＭＳ Ｐ明朝,標準"&amp;10&amp;A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X156"/>
  <sheetViews>
    <sheetView view="pageBreakPreview" zoomScale="85" zoomScaleNormal="75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1" sqref="Q1:Q16384"/>
    </sheetView>
  </sheetViews>
  <sheetFormatPr defaultColWidth="9.00390625" defaultRowHeight="13.5"/>
  <cols>
    <col min="1" max="1" width="6.125" style="1019" customWidth="1"/>
    <col min="2" max="2" width="1.625" style="1019" customWidth="1"/>
    <col min="3" max="3" width="12.75390625" style="31" bestFit="1" customWidth="1"/>
    <col min="4" max="4" width="9.00390625" style="31" bestFit="1" customWidth="1"/>
    <col min="5" max="5" width="8.25390625" style="31" bestFit="1" customWidth="1"/>
    <col min="6" max="6" width="8.75390625" style="31" bestFit="1" customWidth="1"/>
    <col min="7" max="7" width="7.125" style="31" bestFit="1" customWidth="1"/>
    <col min="8" max="8" width="8.75390625" style="31" bestFit="1" customWidth="1"/>
    <col min="9" max="9" width="5.50390625" style="31" bestFit="1" customWidth="1"/>
    <col min="10" max="10" width="8.75390625" style="31" bestFit="1" customWidth="1"/>
    <col min="11" max="11" width="5.25390625" style="31" bestFit="1" customWidth="1"/>
    <col min="12" max="12" width="8.75390625" style="31" bestFit="1" customWidth="1"/>
    <col min="13" max="13" width="5.75390625" style="31" bestFit="1" customWidth="1"/>
    <col min="14" max="14" width="4.75390625" style="31" bestFit="1" customWidth="1"/>
    <col min="15" max="15" width="4.75390625" style="31" customWidth="1"/>
    <col min="16" max="16" width="2.625" style="31" customWidth="1"/>
    <col min="17" max="17" width="7.125" style="1019" customWidth="1"/>
    <col min="18" max="16384" width="9.00390625" style="31" customWidth="1"/>
  </cols>
  <sheetData>
    <row r="1" spans="1:17" s="37" customFormat="1" ht="21.75" customHeight="1">
      <c r="A1" s="1014"/>
      <c r="B1" s="1014"/>
      <c r="C1" s="1369" t="s">
        <v>123</v>
      </c>
      <c r="D1" s="1369"/>
      <c r="E1" s="1369"/>
      <c r="F1" s="1369"/>
      <c r="G1" s="1369"/>
      <c r="H1" s="36"/>
      <c r="I1" s="36"/>
      <c r="J1" s="36"/>
      <c r="K1" s="36"/>
      <c r="L1" s="36"/>
      <c r="M1" s="36"/>
      <c r="N1" s="36"/>
      <c r="O1" s="36"/>
      <c r="Q1" s="1014"/>
    </row>
    <row r="2" spans="1:17" s="23" customFormat="1" ht="8.25" customHeight="1">
      <c r="A2" s="1015"/>
      <c r="B2" s="1015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Q2" s="1015"/>
    </row>
    <row r="3" spans="1:17" s="23" customFormat="1" ht="14.25">
      <c r="A3" s="1015"/>
      <c r="B3" s="1015"/>
      <c r="C3" s="1362" t="s">
        <v>425</v>
      </c>
      <c r="D3" s="1362"/>
      <c r="E3" s="1362"/>
      <c r="F3" s="1362"/>
      <c r="G3" s="1362"/>
      <c r="H3" s="24"/>
      <c r="I3" s="24"/>
      <c r="J3" s="24"/>
      <c r="K3" s="24"/>
      <c r="L3" s="24"/>
      <c r="M3" s="24"/>
      <c r="N3" s="24"/>
      <c r="O3" s="24"/>
      <c r="Q3" s="1015"/>
    </row>
    <row r="4" spans="1:17" s="23" customFormat="1" ht="14.25" customHeight="1" thickBot="1">
      <c r="A4" s="1016"/>
      <c r="B4" s="1016"/>
      <c r="C4" s="24"/>
      <c r="D4" s="24"/>
      <c r="E4" s="24"/>
      <c r="F4" s="24"/>
      <c r="G4" s="24"/>
      <c r="H4" s="24"/>
      <c r="I4" s="24"/>
      <c r="J4" s="24"/>
      <c r="K4" s="24"/>
      <c r="L4" s="24"/>
      <c r="M4" s="1363" t="s">
        <v>395</v>
      </c>
      <c r="N4" s="1363"/>
      <c r="O4" s="1363"/>
      <c r="Q4" s="1015"/>
    </row>
    <row r="5" spans="1:17" s="23" customFormat="1" ht="13.5" customHeight="1">
      <c r="A5" s="1016"/>
      <c r="B5" s="1016"/>
      <c r="C5" s="1364" t="s">
        <v>205</v>
      </c>
      <c r="D5" s="1373" t="s">
        <v>124</v>
      </c>
      <c r="E5" s="1370" t="s">
        <v>119</v>
      </c>
      <c r="F5" s="1370"/>
      <c r="G5" s="1370"/>
      <c r="H5" s="1370"/>
      <c r="I5" s="1370"/>
      <c r="J5" s="1370"/>
      <c r="K5" s="1370"/>
      <c r="L5" s="1370"/>
      <c r="M5" s="1370"/>
      <c r="N5" s="1370"/>
      <c r="O5" s="1371"/>
      <c r="Q5" s="1015"/>
    </row>
    <row r="6" spans="1:24" s="23" customFormat="1" ht="13.5">
      <c r="A6" s="1016"/>
      <c r="B6" s="1016"/>
      <c r="C6" s="1365"/>
      <c r="D6" s="1374"/>
      <c r="E6" s="1372"/>
      <c r="F6" s="1372"/>
      <c r="G6" s="1372"/>
      <c r="H6" s="1372"/>
      <c r="I6" s="1372"/>
      <c r="J6" s="1372"/>
      <c r="K6" s="1372"/>
      <c r="L6" s="1372"/>
      <c r="M6" s="1372"/>
      <c r="N6" s="1372"/>
      <c r="O6" s="1361"/>
      <c r="Q6" s="1015"/>
      <c r="R6" s="25"/>
      <c r="S6" s="25"/>
      <c r="T6" s="25"/>
      <c r="U6" s="25"/>
      <c r="V6" s="25"/>
      <c r="W6" s="25"/>
      <c r="X6" s="25"/>
    </row>
    <row r="7" spans="1:24" s="23" customFormat="1" ht="13.5">
      <c r="A7" s="1016"/>
      <c r="B7" s="1016"/>
      <c r="C7" s="1365"/>
      <c r="D7" s="1374"/>
      <c r="E7" s="1357" t="s">
        <v>206</v>
      </c>
      <c r="F7" s="1376"/>
      <c r="G7" s="1378" t="s">
        <v>207</v>
      </c>
      <c r="H7" s="1379"/>
      <c r="I7" s="1378" t="s">
        <v>208</v>
      </c>
      <c r="J7" s="1376"/>
      <c r="K7" s="1356" t="s">
        <v>320</v>
      </c>
      <c r="L7" s="1357"/>
      <c r="M7" s="86"/>
      <c r="N7" s="1356" t="s">
        <v>125</v>
      </c>
      <c r="O7" s="1360"/>
      <c r="Q7" s="1015"/>
      <c r="R7" s="25"/>
      <c r="S7" s="25"/>
      <c r="T7" s="25"/>
      <c r="U7" s="25"/>
      <c r="V7" s="25"/>
      <c r="W7" s="25"/>
      <c r="X7" s="25"/>
    </row>
    <row r="8" spans="1:17" s="23" customFormat="1" ht="30.75" customHeight="1">
      <c r="A8" s="1016"/>
      <c r="B8" s="1016"/>
      <c r="C8" s="1365"/>
      <c r="D8" s="1374"/>
      <c r="E8" s="1372"/>
      <c r="F8" s="1377"/>
      <c r="G8" s="1380"/>
      <c r="H8" s="1381"/>
      <c r="I8" s="1358"/>
      <c r="J8" s="1377"/>
      <c r="K8" s="1358"/>
      <c r="L8" s="1359"/>
      <c r="M8" s="87" t="s">
        <v>321</v>
      </c>
      <c r="N8" s="1358"/>
      <c r="O8" s="1361"/>
      <c r="Q8" s="1015"/>
    </row>
    <row r="9" spans="1:17" s="23" customFormat="1" ht="20.25" customHeight="1" thickBot="1">
      <c r="A9" s="1016"/>
      <c r="B9" s="1016"/>
      <c r="C9" s="1366"/>
      <c r="D9" s="1375"/>
      <c r="E9" s="175" t="s">
        <v>120</v>
      </c>
      <c r="F9" s="176" t="s">
        <v>121</v>
      </c>
      <c r="G9" s="176" t="s">
        <v>120</v>
      </c>
      <c r="H9" s="176" t="s">
        <v>121</v>
      </c>
      <c r="I9" s="176" t="s">
        <v>120</v>
      </c>
      <c r="J9" s="176" t="s">
        <v>121</v>
      </c>
      <c r="K9" s="176" t="s">
        <v>120</v>
      </c>
      <c r="L9" s="177" t="s">
        <v>121</v>
      </c>
      <c r="M9" s="178" t="s">
        <v>217</v>
      </c>
      <c r="N9" s="176" t="s">
        <v>120</v>
      </c>
      <c r="O9" s="179" t="s">
        <v>121</v>
      </c>
      <c r="Q9" s="1015"/>
    </row>
    <row r="10" spans="1:24" s="25" customFormat="1" ht="11.25" customHeight="1">
      <c r="A10" s="1016"/>
      <c r="B10" s="1016"/>
      <c r="C10" s="1367" t="s">
        <v>198</v>
      </c>
      <c r="D10" s="174" t="s">
        <v>47</v>
      </c>
      <c r="E10" s="170" t="s">
        <v>47</v>
      </c>
      <c r="F10" s="171" t="s">
        <v>48</v>
      </c>
      <c r="G10" s="169" t="s">
        <v>47</v>
      </c>
      <c r="H10" s="171" t="s">
        <v>48</v>
      </c>
      <c r="I10" s="169" t="s">
        <v>47</v>
      </c>
      <c r="J10" s="171" t="s">
        <v>48</v>
      </c>
      <c r="K10" s="169" t="s">
        <v>47</v>
      </c>
      <c r="L10" s="172" t="s">
        <v>48</v>
      </c>
      <c r="M10" s="170" t="s">
        <v>47</v>
      </c>
      <c r="N10" s="169" t="s">
        <v>47</v>
      </c>
      <c r="O10" s="173" t="s">
        <v>48</v>
      </c>
      <c r="Q10" s="1016"/>
      <c r="R10" s="23"/>
      <c r="S10" s="23"/>
      <c r="T10" s="23"/>
      <c r="U10" s="23"/>
      <c r="V10" s="23"/>
      <c r="W10" s="23"/>
      <c r="X10" s="23"/>
    </row>
    <row r="11" spans="1:24" s="25" customFormat="1" ht="26.25" customHeight="1">
      <c r="A11" s="1016"/>
      <c r="B11" s="1016"/>
      <c r="C11" s="1368"/>
      <c r="D11" s="1270">
        <f>'-52-'!E9</f>
        <v>299</v>
      </c>
      <c r="E11" s="88">
        <f>'-52-'!F9</f>
        <v>266</v>
      </c>
      <c r="F11" s="80">
        <f>'-52-'!G9</f>
        <v>88.96321070234113</v>
      </c>
      <c r="G11" s="26">
        <f>'-52-'!H9</f>
        <v>27</v>
      </c>
      <c r="H11" s="80">
        <f>'-52-'!I9</f>
        <v>9.03010033444816</v>
      </c>
      <c r="I11" s="26">
        <f>'-52-'!J9</f>
        <v>3</v>
      </c>
      <c r="J11" s="80">
        <f>'-52-'!K9</f>
        <v>1.0033444816053512</v>
      </c>
      <c r="K11" s="26">
        <f>'-52-'!L9</f>
        <v>3</v>
      </c>
      <c r="L11" s="92">
        <f>'-52-'!M9</f>
        <v>1.0033444816053512</v>
      </c>
      <c r="M11" s="88">
        <f>'-52-'!N9</f>
        <v>2</v>
      </c>
      <c r="N11" s="26">
        <f>'-52-'!O9</f>
        <v>0</v>
      </c>
      <c r="O11" s="140">
        <f>'-52-'!P9</f>
        <v>0</v>
      </c>
      <c r="Q11" s="1016"/>
      <c r="R11" s="23"/>
      <c r="S11" s="23"/>
      <c r="T11" s="23"/>
      <c r="U11" s="23"/>
      <c r="V11" s="23"/>
      <c r="W11" s="23"/>
      <c r="X11" s="23"/>
    </row>
    <row r="12" spans="1:17" s="23" customFormat="1" ht="34.5" customHeight="1">
      <c r="A12" s="1016"/>
      <c r="B12" s="1016"/>
      <c r="C12" s="164" t="s">
        <v>14</v>
      </c>
      <c r="D12" s="1270">
        <f>'-52-'!E13</f>
        <v>649</v>
      </c>
      <c r="E12" s="89">
        <f>'-52-'!F13</f>
        <v>576</v>
      </c>
      <c r="F12" s="80">
        <f>'-52-'!G13</f>
        <v>88.75192604006163</v>
      </c>
      <c r="G12" s="27">
        <f>'-52-'!H13</f>
        <v>62</v>
      </c>
      <c r="H12" s="81">
        <f>'-52-'!I13</f>
        <v>9.553158705701078</v>
      </c>
      <c r="I12" s="27">
        <f>'-52-'!J13</f>
        <v>7</v>
      </c>
      <c r="J12" s="81">
        <f>'-52-'!K13</f>
        <v>1.078582434514638</v>
      </c>
      <c r="K12" s="27">
        <f>'-52-'!L13</f>
        <v>4</v>
      </c>
      <c r="L12" s="93">
        <f>'-52-'!M13</f>
        <v>0.6163328197226503</v>
      </c>
      <c r="M12" s="89">
        <f>'-52-'!N13</f>
        <v>0</v>
      </c>
      <c r="N12" s="27">
        <f>'-52-'!O13</f>
        <v>0</v>
      </c>
      <c r="O12" s="141">
        <f>'-52-'!P13</f>
        <v>0</v>
      </c>
      <c r="Q12" s="1016"/>
    </row>
    <row r="13" spans="1:17" s="23" customFormat="1" ht="34.5" customHeight="1">
      <c r="A13" s="1016"/>
      <c r="B13" s="1016"/>
      <c r="C13" s="164" t="s">
        <v>15</v>
      </c>
      <c r="D13" s="1270">
        <f>'-52-'!E18</f>
        <v>531</v>
      </c>
      <c r="E13" s="89">
        <f>'-52-'!F18</f>
        <v>471</v>
      </c>
      <c r="F13" s="81">
        <f>'-52-'!G18</f>
        <v>88.70056497175142</v>
      </c>
      <c r="G13" s="27">
        <f>'-52-'!H18</f>
        <v>51</v>
      </c>
      <c r="H13" s="81">
        <f>'-52-'!I18</f>
        <v>9.6045197740113</v>
      </c>
      <c r="I13" s="27">
        <f>'-52-'!J18</f>
        <v>5</v>
      </c>
      <c r="J13" s="81">
        <f>'-52-'!K18</f>
        <v>0.9416195856873822</v>
      </c>
      <c r="K13" s="27">
        <f>'-52-'!L18</f>
        <v>4</v>
      </c>
      <c r="L13" s="93">
        <f>'-52-'!M18</f>
        <v>0.7532956685499058</v>
      </c>
      <c r="M13" s="89">
        <f>'-52-'!N18</f>
        <v>0</v>
      </c>
      <c r="N13" s="27">
        <f>'-52-'!O18</f>
        <v>0</v>
      </c>
      <c r="O13" s="141">
        <f>'-52-'!P18</f>
        <v>0</v>
      </c>
      <c r="Q13" s="1016"/>
    </row>
    <row r="14" spans="1:17" s="23" customFormat="1" ht="34.5" customHeight="1">
      <c r="A14" s="1016"/>
      <c r="B14" s="1016"/>
      <c r="C14" s="164" t="s">
        <v>126</v>
      </c>
      <c r="D14" s="1270">
        <f>'-52-'!E21</f>
        <v>1003</v>
      </c>
      <c r="E14" s="89">
        <f>'-52-'!F21</f>
        <v>870</v>
      </c>
      <c r="F14" s="81">
        <f>'-52-'!G21</f>
        <v>86.73978065802592</v>
      </c>
      <c r="G14" s="27">
        <f>'-52-'!H21</f>
        <v>111</v>
      </c>
      <c r="H14" s="81">
        <f>'-52-'!I21</f>
        <v>11.06679960119641</v>
      </c>
      <c r="I14" s="27">
        <f>'-52-'!J21</f>
        <v>18</v>
      </c>
      <c r="J14" s="81">
        <f>'-52-'!K21</f>
        <v>1.794616151545364</v>
      </c>
      <c r="K14" s="27">
        <f>'-52-'!L21</f>
        <v>4</v>
      </c>
      <c r="L14" s="93">
        <f>'-52-'!M21</f>
        <v>0.3988035892323031</v>
      </c>
      <c r="M14" s="89">
        <f>'-52-'!N21</f>
        <v>3</v>
      </c>
      <c r="N14" s="27">
        <f>'-52-'!O21</f>
        <v>0</v>
      </c>
      <c r="O14" s="141">
        <f>'-52-'!P21</f>
        <v>0</v>
      </c>
      <c r="Q14" s="1016"/>
    </row>
    <row r="15" spans="1:17" s="23" customFormat="1" ht="34.5" customHeight="1">
      <c r="A15" s="1016"/>
      <c r="B15" s="1016"/>
      <c r="C15" s="164" t="s">
        <v>16</v>
      </c>
      <c r="D15" s="1270">
        <f>'-52-'!E25</f>
        <v>719</v>
      </c>
      <c r="E15" s="89">
        <f>'-52-'!F25</f>
        <v>665</v>
      </c>
      <c r="F15" s="81">
        <f>'-52-'!G25</f>
        <v>92.48956884561892</v>
      </c>
      <c r="G15" s="27">
        <f>'-52-'!H25</f>
        <v>43</v>
      </c>
      <c r="H15" s="81">
        <f>'-52-'!I25</f>
        <v>5.980528511821975</v>
      </c>
      <c r="I15" s="27">
        <f>'-52-'!J25</f>
        <v>5</v>
      </c>
      <c r="J15" s="81">
        <f>'-52-'!K25</f>
        <v>0.6954102920723227</v>
      </c>
      <c r="K15" s="27">
        <f>'-52-'!L25</f>
        <v>5</v>
      </c>
      <c r="L15" s="93">
        <f>'-52-'!M25</f>
        <v>0.6954102920723227</v>
      </c>
      <c r="M15" s="89">
        <f>'-52-'!N25</f>
        <v>0</v>
      </c>
      <c r="N15" s="27">
        <f>'-52-'!O25</f>
        <v>1</v>
      </c>
      <c r="O15" s="141">
        <f>'-52-'!P25</f>
        <v>0.13908205841446453</v>
      </c>
      <c r="Q15" s="1016"/>
    </row>
    <row r="16" spans="1:17" s="23" customFormat="1" ht="34.5" customHeight="1">
      <c r="A16" s="1016"/>
      <c r="B16" s="1016"/>
      <c r="C16" s="164" t="s">
        <v>17</v>
      </c>
      <c r="D16" s="1270">
        <f>'-52-'!E27</f>
        <v>231</v>
      </c>
      <c r="E16" s="89">
        <f>'-52-'!F27</f>
        <v>212</v>
      </c>
      <c r="F16" s="81">
        <f>'-52-'!G27</f>
        <v>91.77489177489177</v>
      </c>
      <c r="G16" s="27">
        <f>'-52-'!H27</f>
        <v>17</v>
      </c>
      <c r="H16" s="81">
        <f>'-52-'!I27</f>
        <v>7.35930735930736</v>
      </c>
      <c r="I16" s="27">
        <f>'-52-'!J27</f>
        <v>1</v>
      </c>
      <c r="J16" s="81">
        <f>'-52-'!K27</f>
        <v>0.4329004329004329</v>
      </c>
      <c r="K16" s="27">
        <f>'-52-'!L27</f>
        <v>1</v>
      </c>
      <c r="L16" s="93">
        <f>'-52-'!M27</f>
        <v>0.4329004329004329</v>
      </c>
      <c r="M16" s="89">
        <f>'-52-'!N27</f>
        <v>0</v>
      </c>
      <c r="N16" s="27">
        <f>'-52-'!O27</f>
        <v>0</v>
      </c>
      <c r="O16" s="141">
        <f>'-52-'!P27</f>
        <v>0</v>
      </c>
      <c r="Q16" s="1016"/>
    </row>
    <row r="17" spans="1:24" s="23" customFormat="1" ht="34.5" customHeight="1">
      <c r="A17" s="1016"/>
      <c r="B17" s="1016"/>
      <c r="C17" s="164" t="s">
        <v>27</v>
      </c>
      <c r="D17" s="1270">
        <f>'-52-'!E31</f>
        <v>1908</v>
      </c>
      <c r="E17" s="89">
        <f>'-52-'!F31</f>
        <v>1724</v>
      </c>
      <c r="F17" s="81">
        <f>'-52-'!G31</f>
        <v>90.35639412997904</v>
      </c>
      <c r="G17" s="27">
        <f>'-52-'!H31</f>
        <v>164</v>
      </c>
      <c r="H17" s="81">
        <f>'-52-'!I31</f>
        <v>8.59538784067086</v>
      </c>
      <c r="I17" s="27">
        <f>'-52-'!J31</f>
        <v>11</v>
      </c>
      <c r="J17" s="81">
        <f>'-52-'!K31</f>
        <v>0.5765199161425576</v>
      </c>
      <c r="K17" s="27">
        <f>'-52-'!L31</f>
        <v>8</v>
      </c>
      <c r="L17" s="93">
        <f>'-52-'!M31</f>
        <v>0.41928721174004197</v>
      </c>
      <c r="M17" s="89">
        <f>'-52-'!N31</f>
        <v>1</v>
      </c>
      <c r="N17" s="27">
        <f>'-52-'!O31</f>
        <v>1</v>
      </c>
      <c r="O17" s="141">
        <f>'-52-'!P31</f>
        <v>0.052410901467505246</v>
      </c>
      <c r="Q17" s="1016"/>
      <c r="R17" s="28"/>
      <c r="S17" s="28"/>
      <c r="T17" s="28"/>
      <c r="U17" s="28"/>
      <c r="V17" s="28"/>
      <c r="W17" s="28"/>
      <c r="X17" s="28"/>
    </row>
    <row r="18" spans="1:17" s="23" customFormat="1" ht="34.5" customHeight="1">
      <c r="A18" s="1016"/>
      <c r="B18" s="1016"/>
      <c r="C18" s="164" t="s">
        <v>18</v>
      </c>
      <c r="D18" s="1270">
        <f>'-52-'!E35</f>
        <v>619</v>
      </c>
      <c r="E18" s="89">
        <f>'-52-'!F35</f>
        <v>551</v>
      </c>
      <c r="F18" s="81">
        <f>'-52-'!G35</f>
        <v>89.01453957996769</v>
      </c>
      <c r="G18" s="27">
        <f>'-52-'!H35</f>
        <v>57</v>
      </c>
      <c r="H18" s="81">
        <f>'-52-'!I35</f>
        <v>9.208400646203554</v>
      </c>
      <c r="I18" s="27">
        <f>'-52-'!J35</f>
        <v>7</v>
      </c>
      <c r="J18" s="81">
        <f>'-52-'!K35</f>
        <v>1.1308562197092082</v>
      </c>
      <c r="K18" s="27">
        <f>'-52-'!L35</f>
        <v>4</v>
      </c>
      <c r="L18" s="93">
        <f>'-52-'!M35</f>
        <v>0.6462035541195477</v>
      </c>
      <c r="M18" s="89">
        <f>'-52-'!N35</f>
        <v>1</v>
      </c>
      <c r="N18" s="27">
        <f>'-52-'!O35</f>
        <v>0</v>
      </c>
      <c r="O18" s="141">
        <f>'-52-'!P35</f>
        <v>0</v>
      </c>
      <c r="Q18" s="1016"/>
    </row>
    <row r="19" spans="1:17" s="23" customFormat="1" ht="34.5" customHeight="1">
      <c r="A19" s="1016"/>
      <c r="B19" s="1016"/>
      <c r="C19" s="164" t="s">
        <v>19</v>
      </c>
      <c r="D19" s="1270">
        <f>'-52-'!E42</f>
        <v>1464</v>
      </c>
      <c r="E19" s="89">
        <f>'-52-'!F42</f>
        <v>1360</v>
      </c>
      <c r="F19" s="81">
        <f>'-52-'!G42</f>
        <v>92.89617486338798</v>
      </c>
      <c r="G19" s="27">
        <f>'-52-'!H42</f>
        <v>73</v>
      </c>
      <c r="H19" s="81">
        <f>'-52-'!I42</f>
        <v>4.9863387978142075</v>
      </c>
      <c r="I19" s="27">
        <f>'-52-'!J42</f>
        <v>19</v>
      </c>
      <c r="J19" s="81">
        <f>'-52-'!K42</f>
        <v>1.2978142076502732</v>
      </c>
      <c r="K19" s="27">
        <f>'-52-'!L42</f>
        <v>12</v>
      </c>
      <c r="L19" s="93">
        <f>'-52-'!M42</f>
        <v>0.819672131147541</v>
      </c>
      <c r="M19" s="89">
        <f>'-52-'!N42</f>
        <v>1</v>
      </c>
      <c r="N19" s="27">
        <f>'-52-'!O42</f>
        <v>0</v>
      </c>
      <c r="O19" s="141">
        <f>'-52-'!P42</f>
        <v>0</v>
      </c>
      <c r="Q19" s="1016"/>
    </row>
    <row r="20" spans="1:18" s="23" customFormat="1" ht="34.5" customHeight="1">
      <c r="A20" s="1016"/>
      <c r="B20" s="1016"/>
      <c r="C20" s="164" t="s">
        <v>20</v>
      </c>
      <c r="D20" s="1270">
        <f>'-52-'!E46</f>
        <v>237</v>
      </c>
      <c r="E20" s="89">
        <f>'-52-'!F46</f>
        <v>169</v>
      </c>
      <c r="F20" s="81">
        <f>'-52-'!G46</f>
        <v>71.30801687763713</v>
      </c>
      <c r="G20" s="27">
        <f>'-52-'!H46</f>
        <v>63</v>
      </c>
      <c r="H20" s="81">
        <f>'-52-'!I46</f>
        <v>26.582278481012654</v>
      </c>
      <c r="I20" s="27">
        <f>'-52-'!J46</f>
        <v>3</v>
      </c>
      <c r="J20" s="81">
        <f>'-52-'!K46</f>
        <v>1.2658227848101267</v>
      </c>
      <c r="K20" s="27">
        <f>'-52-'!L46</f>
        <v>2</v>
      </c>
      <c r="L20" s="93">
        <f>'-52-'!M46</f>
        <v>0.8438818565400843</v>
      </c>
      <c r="M20" s="89">
        <f>'-52-'!N46</f>
        <v>1</v>
      </c>
      <c r="N20" s="27">
        <f>'-52-'!O46</f>
        <v>0</v>
      </c>
      <c r="O20" s="141">
        <f>'-52-'!P46</f>
        <v>0</v>
      </c>
      <c r="Q20" s="1016"/>
      <c r="R20" s="1015"/>
    </row>
    <row r="21" spans="1:24" s="28" customFormat="1" ht="34.5" customHeight="1">
      <c r="A21" s="1016"/>
      <c r="B21" s="1016"/>
      <c r="C21" s="164" t="s">
        <v>21</v>
      </c>
      <c r="D21" s="1270">
        <f>'-52-'!E48</f>
        <v>110</v>
      </c>
      <c r="E21" s="89">
        <f>'-52-'!F48</f>
        <v>91</v>
      </c>
      <c r="F21" s="81">
        <f>'-52-'!G48</f>
        <v>82.72727272727273</v>
      </c>
      <c r="G21" s="27">
        <f>'-52-'!H48</f>
        <v>15</v>
      </c>
      <c r="H21" s="81">
        <f>'-52-'!I48</f>
        <v>13.636363636363635</v>
      </c>
      <c r="I21" s="27">
        <f>'-52-'!J48</f>
        <v>2</v>
      </c>
      <c r="J21" s="81">
        <f>'-52-'!K48</f>
        <v>1.8181818181818181</v>
      </c>
      <c r="K21" s="27">
        <f>'-52-'!L48</f>
        <v>2</v>
      </c>
      <c r="L21" s="93">
        <f>'-52-'!M48</f>
        <v>1.8181818181818181</v>
      </c>
      <c r="M21" s="89">
        <f>'-52-'!N48</f>
        <v>0</v>
      </c>
      <c r="N21" s="27">
        <f>'-52-'!O48</f>
        <v>0</v>
      </c>
      <c r="O21" s="141">
        <f>'-52-'!P48</f>
        <v>0</v>
      </c>
      <c r="Q21" s="1016"/>
      <c r="R21" s="23"/>
      <c r="S21" s="23"/>
      <c r="T21" s="23"/>
      <c r="U21" s="23"/>
      <c r="V21" s="23"/>
      <c r="W21" s="23"/>
      <c r="X21" s="23"/>
    </row>
    <row r="22" spans="1:24" s="23" customFormat="1" ht="34.5" customHeight="1">
      <c r="A22" s="1016"/>
      <c r="B22" s="1016"/>
      <c r="C22" s="164" t="s">
        <v>22</v>
      </c>
      <c r="D22" s="1270">
        <f>'-52-'!E55</f>
        <v>625</v>
      </c>
      <c r="E22" s="89">
        <f>'-52-'!F55</f>
        <v>553</v>
      </c>
      <c r="F22" s="81">
        <f>'-52-'!G55</f>
        <v>88.48</v>
      </c>
      <c r="G22" s="27">
        <f>'-52-'!H55</f>
        <v>60</v>
      </c>
      <c r="H22" s="81">
        <f>'-52-'!I55</f>
        <v>9.6</v>
      </c>
      <c r="I22" s="27">
        <f>'-52-'!J55</f>
        <v>6</v>
      </c>
      <c r="J22" s="81">
        <f>'-52-'!K55</f>
        <v>0.96</v>
      </c>
      <c r="K22" s="27">
        <f>'-52-'!L55</f>
        <v>6</v>
      </c>
      <c r="L22" s="93">
        <f>'-52-'!M55</f>
        <v>0.96</v>
      </c>
      <c r="M22" s="89">
        <f>'-52-'!N55</f>
        <v>0</v>
      </c>
      <c r="N22" s="27">
        <f>'-52-'!O55</f>
        <v>0</v>
      </c>
      <c r="O22" s="141">
        <f>'-52-'!P55</f>
        <v>0</v>
      </c>
      <c r="Q22" s="1016"/>
      <c r="R22" s="79"/>
      <c r="S22" s="79"/>
      <c r="T22" s="79"/>
      <c r="U22" s="79"/>
      <c r="V22" s="79"/>
      <c r="W22" s="79"/>
      <c r="X22" s="79"/>
    </row>
    <row r="23" spans="1:24" s="23" customFormat="1" ht="34.5" customHeight="1" thickBot="1">
      <c r="A23" s="1016"/>
      <c r="B23" s="1016"/>
      <c r="C23" s="165" t="s">
        <v>23</v>
      </c>
      <c r="D23" s="1271">
        <f>'-52-'!E62</f>
        <v>408</v>
      </c>
      <c r="E23" s="90">
        <f>'-52-'!F62</f>
        <v>316</v>
      </c>
      <c r="F23" s="83">
        <f>'-52-'!G62</f>
        <v>77.45098039215686</v>
      </c>
      <c r="G23" s="82">
        <f>'-52-'!H62</f>
        <v>80</v>
      </c>
      <c r="H23" s="83">
        <f>'-52-'!I62</f>
        <v>19.607843137254903</v>
      </c>
      <c r="I23" s="82">
        <f>'-52-'!J62</f>
        <v>11</v>
      </c>
      <c r="J23" s="83">
        <f>'-52-'!K62</f>
        <v>2.696078431372549</v>
      </c>
      <c r="K23" s="82">
        <f>'-52-'!L62</f>
        <v>1</v>
      </c>
      <c r="L23" s="94">
        <f>'-52-'!M62</f>
        <v>0.24509803921568626</v>
      </c>
      <c r="M23" s="90">
        <f>'-52-'!N62</f>
        <v>0</v>
      </c>
      <c r="N23" s="82">
        <f>'-52-'!O62</f>
        <v>0</v>
      </c>
      <c r="O23" s="142">
        <f>'-52-'!P62</f>
        <v>0</v>
      </c>
      <c r="P23" s="28"/>
      <c r="Q23" s="1016"/>
      <c r="R23" s="31"/>
      <c r="S23" s="31"/>
      <c r="T23" s="31"/>
      <c r="U23" s="31"/>
      <c r="V23" s="31"/>
      <c r="W23" s="31"/>
      <c r="X23" s="31"/>
    </row>
    <row r="24" spans="1:24" s="23" customFormat="1" ht="34.5" customHeight="1" thickBot="1">
      <c r="A24" s="1017"/>
      <c r="B24" s="1017"/>
      <c r="C24" s="166" t="s">
        <v>300</v>
      </c>
      <c r="D24" s="1272">
        <f>SUM(E24,G24,I24,K24,N24)</f>
        <v>8803</v>
      </c>
      <c r="E24" s="91">
        <f>SUM(E11:E23)</f>
        <v>7824</v>
      </c>
      <c r="F24" s="85">
        <f>E24/D24*100</f>
        <v>88.87879132114051</v>
      </c>
      <c r="G24" s="84">
        <f>SUM(G11:G23)</f>
        <v>823</v>
      </c>
      <c r="H24" s="85">
        <f>G24/D24*100</f>
        <v>9.349085539020788</v>
      </c>
      <c r="I24" s="84">
        <f>SUM(I11:I23)</f>
        <v>98</v>
      </c>
      <c r="J24" s="85">
        <f>I24/D24*100</f>
        <v>1.1132568442576394</v>
      </c>
      <c r="K24" s="84">
        <f>SUM(K11:K23)</f>
        <v>56</v>
      </c>
      <c r="L24" s="95">
        <f>K24/D24*100</f>
        <v>0.6361467681472225</v>
      </c>
      <c r="M24" s="91">
        <f>SUM(M11:M23)</f>
        <v>9</v>
      </c>
      <c r="N24" s="84">
        <f>SUM(N11:N23)</f>
        <v>2</v>
      </c>
      <c r="O24" s="600">
        <f>N24/D24*100</f>
        <v>0.02271952743382938</v>
      </c>
      <c r="Q24" s="1017"/>
      <c r="R24" s="31"/>
      <c r="S24" s="31"/>
      <c r="T24" s="31"/>
      <c r="U24" s="31"/>
      <c r="V24" s="31"/>
      <c r="W24" s="31"/>
      <c r="X24" s="31"/>
    </row>
    <row r="25" spans="1:24" s="23" customFormat="1" ht="34.5" customHeight="1" thickBot="1">
      <c r="A25" s="1015"/>
      <c r="B25" s="1015"/>
      <c r="C25" s="167" t="s">
        <v>122</v>
      </c>
      <c r="D25" s="1273">
        <v>5700</v>
      </c>
      <c r="E25" s="1241">
        <v>5061</v>
      </c>
      <c r="F25" s="1242">
        <f>E25/D25*100</f>
        <v>88.78947368421053</v>
      </c>
      <c r="G25" s="1243">
        <v>566</v>
      </c>
      <c r="H25" s="1244">
        <f>G25/D25*100</f>
        <v>9.929824561403509</v>
      </c>
      <c r="I25" s="1245">
        <v>47</v>
      </c>
      <c r="J25" s="1244">
        <f>I25/D25*100</f>
        <v>0.8245614035087719</v>
      </c>
      <c r="K25" s="1245">
        <v>26</v>
      </c>
      <c r="L25" s="1246">
        <f>K25/D25*100</f>
        <v>0.45614035087719296</v>
      </c>
      <c r="M25" s="1241">
        <v>5</v>
      </c>
      <c r="N25" s="1245">
        <v>0</v>
      </c>
      <c r="O25" s="1247">
        <f>N25/D25*100</f>
        <v>0</v>
      </c>
      <c r="R25" s="31"/>
      <c r="S25" s="31"/>
      <c r="T25" s="31"/>
      <c r="U25" s="31"/>
      <c r="V25" s="31"/>
      <c r="W25" s="31"/>
      <c r="X25" s="31"/>
    </row>
    <row r="26" spans="1:24" s="79" customFormat="1" ht="43.5" customHeight="1" thickBot="1">
      <c r="A26" s="1018"/>
      <c r="B26" s="1018"/>
      <c r="C26" s="168" t="s">
        <v>236</v>
      </c>
      <c r="D26" s="1272">
        <f>E26+G26+I26+K26+N26</f>
        <v>14503</v>
      </c>
      <c r="E26" s="91">
        <f>SUM(E24:E25)</f>
        <v>12885</v>
      </c>
      <c r="F26" s="85">
        <f>E26/D26*100</f>
        <v>88.84368751292835</v>
      </c>
      <c r="G26" s="84">
        <f>SUM(G24:G25)</f>
        <v>1389</v>
      </c>
      <c r="H26" s="85">
        <f>G26/D26*100</f>
        <v>9.577328828518237</v>
      </c>
      <c r="I26" s="84">
        <f>SUM(I24:I25)</f>
        <v>145</v>
      </c>
      <c r="J26" s="85">
        <f>I26/D26*100</f>
        <v>0.9997931462456043</v>
      </c>
      <c r="K26" s="84">
        <f>SUM(K24:K25)</f>
        <v>82</v>
      </c>
      <c r="L26" s="95">
        <f>K26/D26*100</f>
        <v>0.5654002620147556</v>
      </c>
      <c r="M26" s="91">
        <f>SUM(M24:M25)</f>
        <v>14</v>
      </c>
      <c r="N26" s="84">
        <f>SUM(N24:N25)</f>
        <v>2</v>
      </c>
      <c r="O26" s="600">
        <f>N26/D26*100</f>
        <v>0.013790250293042818</v>
      </c>
      <c r="Q26" s="1018"/>
      <c r="R26" s="31"/>
      <c r="S26" s="31"/>
      <c r="T26" s="31"/>
      <c r="U26" s="31"/>
      <c r="V26" s="31"/>
      <c r="W26" s="31"/>
      <c r="X26" s="31"/>
    </row>
    <row r="27" spans="3:15" ht="13.5">
      <c r="C27" s="30"/>
      <c r="D27" s="29"/>
      <c r="E27" s="239"/>
      <c r="F27" s="30"/>
      <c r="G27" s="30"/>
      <c r="H27" s="30"/>
      <c r="I27" s="30"/>
      <c r="J27" s="30"/>
      <c r="K27" s="30"/>
      <c r="L27" s="30"/>
      <c r="M27" s="30"/>
      <c r="N27" s="30"/>
      <c r="O27" s="30"/>
    </row>
    <row r="28" spans="3:15" ht="14.25">
      <c r="C28" s="30"/>
      <c r="D28" s="32"/>
      <c r="E28" s="33"/>
      <c r="F28" s="34"/>
      <c r="G28" s="34"/>
      <c r="H28" s="34"/>
      <c r="I28" s="34"/>
      <c r="J28" s="35"/>
      <c r="K28" s="35"/>
      <c r="L28" s="30"/>
      <c r="M28" s="30"/>
      <c r="N28" s="30"/>
      <c r="O28" s="30"/>
    </row>
    <row r="29" spans="3:15" ht="13.5">
      <c r="C29" s="30"/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</row>
    <row r="30" spans="3:15" ht="13.5">
      <c r="C30" s="30"/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</row>
    <row r="31" spans="3:15" ht="13.5">
      <c r="C31" s="30"/>
      <c r="D31" s="29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</row>
    <row r="32" spans="3:15" ht="13.5">
      <c r="C32" s="30"/>
      <c r="D32" s="2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</row>
    <row r="33" spans="3:15" ht="13.5">
      <c r="C33" s="30"/>
      <c r="D33" s="2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</row>
    <row r="34" spans="3:15" ht="13.5">
      <c r="C34" s="30"/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</row>
    <row r="35" spans="3:15" ht="13.5">
      <c r="C35" s="30"/>
      <c r="D35" s="29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</row>
    <row r="36" spans="3:15" ht="13.5">
      <c r="C36" s="30"/>
      <c r="D36" s="29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</row>
    <row r="37" spans="3:15" ht="13.5">
      <c r="C37" s="30"/>
      <c r="D37" s="29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</row>
    <row r="38" spans="3:15" ht="13.5">
      <c r="C38" s="30"/>
      <c r="D38" s="29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3:15" ht="13.5">
      <c r="C39" s="30"/>
      <c r="D39" s="29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0" spans="3:15" ht="13.5">
      <c r="C40" s="30"/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</row>
    <row r="41" spans="3:15" ht="13.5">
      <c r="C41" s="30"/>
      <c r="D41" s="29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</row>
    <row r="42" spans="3:15" ht="13.5">
      <c r="C42" s="30"/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</row>
    <row r="43" spans="3:15" ht="13.5">
      <c r="C43" s="30"/>
      <c r="D43" s="29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</row>
    <row r="44" spans="3:15" ht="13.5">
      <c r="C44" s="30"/>
      <c r="D44" s="29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</row>
    <row r="45" spans="3:15" ht="13.5">
      <c r="C45" s="30"/>
      <c r="D45" s="29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</row>
    <row r="46" spans="3:15" ht="13.5">
      <c r="C46" s="30"/>
      <c r="D46" s="29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</row>
    <row r="47" spans="3:15" ht="13.5">
      <c r="C47" s="30"/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</row>
    <row r="48" spans="3:15" ht="13.5">
      <c r="C48" s="30"/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</row>
    <row r="49" spans="3:15" ht="13.5">
      <c r="C49" s="30"/>
      <c r="D49" s="29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</row>
    <row r="50" spans="3:15" ht="13.5">
      <c r="C50" s="30"/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</row>
    <row r="51" spans="3:15" ht="13.5">
      <c r="C51" s="30"/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</row>
    <row r="52" spans="3:15" ht="13.5">
      <c r="C52" s="30"/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</row>
    <row r="53" spans="3:15" ht="13.5">
      <c r="C53" s="30"/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</row>
    <row r="54" spans="3:15" ht="13.5">
      <c r="C54" s="30"/>
      <c r="D54" s="29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</row>
    <row r="55" spans="3:15" ht="13.5">
      <c r="C55" s="30"/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</row>
    <row r="56" spans="3:15" ht="13.5">
      <c r="C56" s="30"/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</row>
    <row r="57" spans="3:15" ht="13.5">
      <c r="C57" s="30"/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</row>
    <row r="58" spans="3:15" ht="13.5">
      <c r="C58" s="30"/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</row>
    <row r="59" spans="3:15" ht="13.5">
      <c r="C59" s="30"/>
      <c r="D59" s="29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</row>
    <row r="60" spans="3:15" ht="13.5">
      <c r="C60" s="30"/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</row>
    <row r="61" spans="3:15" ht="13.5">
      <c r="C61" s="30"/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</row>
    <row r="62" spans="3:15" ht="13.5">
      <c r="C62" s="30"/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</row>
    <row r="63" spans="3:15" ht="13.5"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</row>
    <row r="64" spans="3:15" ht="13.5"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</row>
    <row r="65" spans="3:15" ht="13.5"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</row>
    <row r="66" spans="3:15" ht="13.5"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</row>
    <row r="67" spans="3:15" ht="13.5"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</row>
    <row r="68" spans="3:15" ht="13.5"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</row>
    <row r="69" spans="3:15" ht="13.5"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</row>
    <row r="70" spans="3:15" ht="13.5"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</row>
    <row r="71" spans="3:15" ht="13.5"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</row>
    <row r="72" spans="3:15" ht="13.5"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</row>
    <row r="73" spans="3:15" ht="13.5"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</row>
    <row r="74" spans="3:15" ht="13.5"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</row>
    <row r="75" spans="3:15" ht="13.5"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</row>
    <row r="76" spans="3:15" ht="13.5"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</row>
    <row r="77" spans="3:15" ht="13.5"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</row>
    <row r="78" spans="3:15" ht="13.5"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</row>
    <row r="79" spans="3:15" ht="13.5"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</row>
    <row r="80" spans="3:15" ht="13.5"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</row>
    <row r="81" spans="3:15" ht="13.5"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</row>
    <row r="82" spans="3:15" ht="13.5"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</row>
    <row r="83" spans="3:15" ht="13.5"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</row>
    <row r="84" spans="3:15" ht="13.5"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</row>
    <row r="85" spans="3:15" ht="13.5"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</row>
    <row r="86" spans="3:15" ht="13.5"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</row>
    <row r="87" spans="3:15" ht="13.5"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</row>
    <row r="88" spans="3:15" ht="13.5"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</row>
    <row r="89" spans="3:15" ht="13.5"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</row>
    <row r="90" spans="3:15" ht="13.5"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</row>
    <row r="91" spans="3:15" ht="13.5"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</row>
    <row r="92" spans="3:15" ht="13.5"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</row>
    <row r="93" spans="3:15" ht="13.5"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</row>
    <row r="94" spans="3:15" ht="13.5"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</row>
    <row r="95" spans="3:15" ht="13.5"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</row>
    <row r="96" spans="3:15" ht="13.5"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</row>
    <row r="97" spans="3:15" ht="13.5"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</row>
    <row r="98" spans="3:15" ht="13.5"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</row>
    <row r="99" spans="3:15" ht="13.5"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  <row r="100" spans="3:15" ht="13.5"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</row>
    <row r="101" spans="3:15" ht="13.5"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</row>
    <row r="102" spans="3:15" ht="13.5"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</row>
    <row r="103" spans="3:15" ht="13.5"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</row>
    <row r="104" spans="3:15" ht="13.5"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</row>
    <row r="105" spans="3:15" ht="13.5"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</row>
    <row r="106" spans="3:15" ht="13.5"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</row>
    <row r="107" spans="3:15" ht="13.5"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</row>
    <row r="108" spans="3:15" ht="13.5"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</row>
    <row r="109" spans="3:15" ht="13.5"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3:15" ht="13.5"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</row>
    <row r="111" spans="3:15" ht="13.5"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</row>
    <row r="112" spans="3:15" ht="13.5"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</row>
    <row r="113" spans="3:15" ht="13.5"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</row>
    <row r="114" spans="3:15" ht="13.5"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</row>
    <row r="115" spans="3:15" ht="13.5"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</row>
    <row r="116" spans="3:15" ht="13.5"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</row>
    <row r="117" spans="3:15" ht="13.5"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</row>
    <row r="118" spans="3:15" ht="13.5"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</row>
    <row r="119" spans="3:15" ht="13.5"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</row>
    <row r="120" spans="3:15" ht="13.5"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</row>
    <row r="121" spans="3:15" ht="13.5"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</row>
    <row r="122" spans="3:15" ht="13.5"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</row>
    <row r="123" spans="3:15" ht="13.5"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</row>
    <row r="124" spans="3:15" ht="13.5"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</row>
    <row r="125" spans="3:15" ht="13.5"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</row>
    <row r="126" spans="3:15" ht="13.5"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3:15" ht="13.5"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</row>
    <row r="128" spans="3:15" ht="13.5"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</row>
    <row r="129" spans="3:15" ht="13.5"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</row>
    <row r="130" spans="3:15" ht="13.5"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3:15" ht="13.5"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3:15" ht="13.5"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3:15" ht="13.5"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3:15" ht="13.5"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3:15" ht="13.5"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3:15" ht="13.5"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3:15" ht="13.5"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3:15" ht="13.5"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3:15" ht="13.5"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3:15" ht="13.5"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3:15" ht="13.5"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3:15" ht="13.5"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3:15" ht="13.5"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3:15" ht="13.5"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3:15" ht="13.5"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3:15" ht="13.5"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3:15" ht="13.5"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3:15" ht="13.5"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3:15" ht="13.5"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</row>
    <row r="150" spans="3:15" ht="13.5"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</row>
    <row r="151" spans="3:15" ht="13.5"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</row>
    <row r="152" spans="3:15" ht="13.5"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</row>
    <row r="153" spans="3:15" ht="13.5"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</row>
    <row r="154" spans="3:15" ht="13.5"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</row>
    <row r="155" spans="3:15" ht="13.5"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</row>
    <row r="156" spans="3:15" ht="13.5"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</row>
  </sheetData>
  <sheetProtection/>
  <protectedRanges>
    <protectedRange sqref="M4" name="範囲2"/>
    <protectedRange sqref="D11:E23 D25:E25 G25 I25 K25 M25:N25 G11:G23 I11:I23 M11:N23 K11:K23" name="範囲1"/>
  </protectedRanges>
  <mergeCells count="12">
    <mergeCell ref="C1:G1"/>
    <mergeCell ref="E5:O6"/>
    <mergeCell ref="D5:D9"/>
    <mergeCell ref="E7:F8"/>
    <mergeCell ref="G7:H8"/>
    <mergeCell ref="I7:J8"/>
    <mergeCell ref="K7:L8"/>
    <mergeCell ref="N7:O8"/>
    <mergeCell ref="C3:G3"/>
    <mergeCell ref="M4:O4"/>
    <mergeCell ref="C5:C9"/>
    <mergeCell ref="C10:C11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scale="93" r:id="rId1"/>
  <headerFooter alignWithMargins="0">
    <oddFooter>&amp;C&amp;"ＭＳ Ｐ明朝,標準"&amp;10&amp;A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3"/>
  </sheetPr>
  <dimension ref="A2:AF37"/>
  <sheetViews>
    <sheetView view="pageBreakPreview" zoomScaleNormal="85" zoomScaleSheetLayoutView="100" zoomScalePageLayoutView="0" workbookViewId="0" topLeftCell="A1">
      <pane xSplit="2" ySplit="7" topLeftCell="C2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U12" sqref="U12"/>
    </sheetView>
  </sheetViews>
  <sheetFormatPr defaultColWidth="5.50390625" defaultRowHeight="13.5"/>
  <cols>
    <col min="1" max="1" width="6.375" style="1" bestFit="1" customWidth="1"/>
    <col min="2" max="2" width="6.75390625" style="1" bestFit="1" customWidth="1"/>
    <col min="3" max="28" width="4.625" style="1" customWidth="1"/>
    <col min="29" max="16384" width="5.50390625" style="1" customWidth="1"/>
  </cols>
  <sheetData>
    <row r="1" s="9" customFormat="1" ht="13.5"/>
    <row r="2" spans="1:28" s="2" customFormat="1" ht="15" thickBot="1">
      <c r="A2" s="1920" t="s">
        <v>242</v>
      </c>
      <c r="B2" s="1920"/>
      <c r="X2" s="1911" t="s">
        <v>397</v>
      </c>
      <c r="Y2" s="1911"/>
      <c r="Z2" s="1911"/>
      <c r="AA2" s="1911"/>
      <c r="AB2" s="1911"/>
    </row>
    <row r="3" spans="1:28" s="3" customFormat="1" ht="13.5" customHeight="1">
      <c r="A3" s="1866" t="s">
        <v>177</v>
      </c>
      <c r="B3" s="1912" t="s">
        <v>178</v>
      </c>
      <c r="C3" s="1846" t="s">
        <v>296</v>
      </c>
      <c r="D3" s="1846"/>
      <c r="E3" s="1846"/>
      <c r="F3" s="1846"/>
      <c r="G3" s="1846"/>
      <c r="H3" s="1846"/>
      <c r="I3" s="1846"/>
      <c r="J3" s="1846"/>
      <c r="K3" s="1846"/>
      <c r="L3" s="1846"/>
      <c r="M3" s="1846"/>
      <c r="N3" s="1846"/>
      <c r="O3" s="1846"/>
      <c r="P3" s="1846"/>
      <c r="Q3" s="1846"/>
      <c r="R3" s="1846"/>
      <c r="S3" s="1846"/>
      <c r="T3" s="1846"/>
      <c r="U3" s="1846"/>
      <c r="V3" s="1846"/>
      <c r="W3" s="1846"/>
      <c r="X3" s="1846"/>
      <c r="Y3" s="1846"/>
      <c r="Z3" s="1846"/>
      <c r="AA3" s="1846"/>
      <c r="AB3" s="1847"/>
    </row>
    <row r="4" spans="1:28" s="3" customFormat="1" ht="13.5">
      <c r="A4" s="1867"/>
      <c r="B4" s="1844"/>
      <c r="C4" s="1848"/>
      <c r="D4" s="1848"/>
      <c r="E4" s="1848"/>
      <c r="F4" s="1848"/>
      <c r="G4" s="1848"/>
      <c r="H4" s="1848"/>
      <c r="I4" s="1848"/>
      <c r="J4" s="1848"/>
      <c r="K4" s="1848"/>
      <c r="L4" s="1848"/>
      <c r="M4" s="1848"/>
      <c r="N4" s="1848"/>
      <c r="O4" s="1848"/>
      <c r="P4" s="1848"/>
      <c r="Q4" s="1848"/>
      <c r="R4" s="1848"/>
      <c r="S4" s="1848"/>
      <c r="T4" s="1848"/>
      <c r="U4" s="1848"/>
      <c r="V4" s="1848"/>
      <c r="W4" s="1848"/>
      <c r="X4" s="1848"/>
      <c r="Y4" s="1848"/>
      <c r="Z4" s="1848"/>
      <c r="AA4" s="1848"/>
      <c r="AB4" s="1849"/>
    </row>
    <row r="5" spans="1:28" s="11" customFormat="1" ht="18.75" customHeight="1">
      <c r="A5" s="1867"/>
      <c r="B5" s="1844"/>
      <c r="C5" s="1833" t="s">
        <v>246</v>
      </c>
      <c r="D5" s="1833"/>
      <c r="E5" s="1833"/>
      <c r="F5" s="1833"/>
      <c r="G5" s="1833"/>
      <c r="H5" s="1833"/>
      <c r="I5" s="1833"/>
      <c r="J5" s="1833"/>
      <c r="K5" s="1833"/>
      <c r="L5" s="1833"/>
      <c r="M5" s="1833"/>
      <c r="N5" s="1833"/>
      <c r="O5" s="1833"/>
      <c r="P5" s="1833"/>
      <c r="Q5" s="1833"/>
      <c r="R5" s="1833"/>
      <c r="S5" s="1833"/>
      <c r="T5" s="1833"/>
      <c r="U5" s="1833"/>
      <c r="V5" s="1833"/>
      <c r="W5" s="1833"/>
      <c r="X5" s="1834"/>
      <c r="Y5" s="1827" t="s">
        <v>384</v>
      </c>
      <c r="Z5" s="1828"/>
      <c r="AA5" s="1828"/>
      <c r="AB5" s="1890"/>
    </row>
    <row r="6" spans="1:28" s="11" customFormat="1" ht="12" customHeight="1">
      <c r="A6" s="1867"/>
      <c r="B6" s="1844"/>
      <c r="C6" s="1907" t="s">
        <v>350</v>
      </c>
      <c r="D6" s="1825" t="s">
        <v>179</v>
      </c>
      <c r="E6" s="1819" t="s">
        <v>351</v>
      </c>
      <c r="F6" s="1819" t="s">
        <v>180</v>
      </c>
      <c r="G6" s="1819" t="s">
        <v>181</v>
      </c>
      <c r="H6" s="1819" t="s">
        <v>182</v>
      </c>
      <c r="I6" s="1819" t="s">
        <v>352</v>
      </c>
      <c r="J6" s="1819" t="s">
        <v>183</v>
      </c>
      <c r="K6" s="1819" t="s">
        <v>184</v>
      </c>
      <c r="L6" s="1819" t="s">
        <v>353</v>
      </c>
      <c r="M6" s="1819" t="s">
        <v>361</v>
      </c>
      <c r="N6" s="1819" t="s">
        <v>221</v>
      </c>
      <c r="O6" s="1819" t="s">
        <v>362</v>
      </c>
      <c r="P6" s="1819" t="s">
        <v>41</v>
      </c>
      <c r="Q6" s="1819" t="s">
        <v>185</v>
      </c>
      <c r="R6" s="1819" t="s">
        <v>358</v>
      </c>
      <c r="S6" s="1819" t="s">
        <v>186</v>
      </c>
      <c r="T6" s="1827" t="s">
        <v>316</v>
      </c>
      <c r="U6" s="1828"/>
      <c r="V6" s="1850"/>
      <c r="W6" s="1825" t="s">
        <v>45</v>
      </c>
      <c r="X6" s="1821" t="s">
        <v>340</v>
      </c>
      <c r="Y6" s="1825" t="s">
        <v>347</v>
      </c>
      <c r="Z6" s="1825" t="s">
        <v>348</v>
      </c>
      <c r="AA6" s="1825" t="s">
        <v>349</v>
      </c>
      <c r="AB6" s="1891" t="s">
        <v>383</v>
      </c>
    </row>
    <row r="7" spans="1:28" s="11" customFormat="1" ht="49.5" customHeight="1" thickBot="1">
      <c r="A7" s="1867"/>
      <c r="B7" s="1845"/>
      <c r="C7" s="1913"/>
      <c r="D7" s="1914"/>
      <c r="E7" s="1915"/>
      <c r="F7" s="1915"/>
      <c r="G7" s="1915"/>
      <c r="H7" s="1915"/>
      <c r="I7" s="1915"/>
      <c r="J7" s="1915"/>
      <c r="K7" s="1915"/>
      <c r="L7" s="1915"/>
      <c r="M7" s="1915"/>
      <c r="N7" s="1915"/>
      <c r="O7" s="1915"/>
      <c r="P7" s="1915"/>
      <c r="Q7" s="1915"/>
      <c r="R7" s="1915"/>
      <c r="S7" s="1915"/>
      <c r="T7" s="542" t="s">
        <v>389</v>
      </c>
      <c r="U7" s="542" t="s">
        <v>390</v>
      </c>
      <c r="V7" s="542" t="s">
        <v>391</v>
      </c>
      <c r="W7" s="1914"/>
      <c r="X7" s="1916"/>
      <c r="Y7" s="1830"/>
      <c r="Z7" s="1830"/>
      <c r="AA7" s="1830"/>
      <c r="AB7" s="1892"/>
    </row>
    <row r="8" spans="1:28" s="3" customFormat="1" ht="14.25" customHeight="1">
      <c r="A8" s="1917" t="s">
        <v>13</v>
      </c>
      <c r="B8" s="1860">
        <f>VLOOKUP(A8,'-67-'!$A$8:$C$20,3,FALSE)</f>
        <v>329</v>
      </c>
      <c r="C8" s="624">
        <f>ROUND('-68-'!C8/'-69-'!$B$8*100,1)</f>
        <v>1.2</v>
      </c>
      <c r="D8" s="625">
        <f>ROUND('-68-'!D8/'-69-'!$B$8*100,1)</f>
        <v>0.3</v>
      </c>
      <c r="E8" s="625">
        <f>ROUND('-68-'!E8/'-69-'!$B$8*100,1)</f>
        <v>1.2</v>
      </c>
      <c r="F8" s="625">
        <f>ROUND('-68-'!F8/'-69-'!$B$8*100,1)</f>
        <v>0</v>
      </c>
      <c r="G8" s="625">
        <f>ROUND('-68-'!G8/'-69-'!$B$8*100,1)</f>
        <v>0.3</v>
      </c>
      <c r="H8" s="625">
        <f>ROUND('-68-'!H8/'-69-'!$B$8*100,1)</f>
        <v>0.3</v>
      </c>
      <c r="I8" s="625">
        <f>ROUND('-68-'!I8/'-69-'!$B$8*100,1)</f>
        <v>0</v>
      </c>
      <c r="J8" s="625">
        <f>ROUND('-68-'!J8/'-69-'!$B$8*100,1)</f>
        <v>0.3</v>
      </c>
      <c r="K8" s="625">
        <f>ROUND('-68-'!K8/'-69-'!$B$8*100,1)</f>
        <v>1.2</v>
      </c>
      <c r="L8" s="625">
        <f>ROUND('-68-'!L8/'-69-'!$B$8*100,1)</f>
        <v>0.6</v>
      </c>
      <c r="M8" s="625">
        <f>ROUND('-68-'!M8/'-69-'!$B$8*100,1)</f>
        <v>0.6</v>
      </c>
      <c r="N8" s="625">
        <f>ROUND('-68-'!N8/'-69-'!$B$8*100,1)</f>
        <v>1.2</v>
      </c>
      <c r="O8" s="625">
        <f>ROUND('-68-'!O8/'-69-'!$B$8*100,1)</f>
        <v>3</v>
      </c>
      <c r="P8" s="625">
        <f>ROUND('-68-'!P8/'-69-'!$B$8*100,1)</f>
        <v>4</v>
      </c>
      <c r="Q8" s="625">
        <f>ROUND('-68-'!Q8/'-69-'!$B$8*100,1)</f>
        <v>0.3</v>
      </c>
      <c r="R8" s="625">
        <f>ROUND('-68-'!R8/'-69-'!$B$8*100,1)</f>
        <v>0.6</v>
      </c>
      <c r="S8" s="625">
        <f>ROUND('-68-'!S8/'-69-'!$B$8*100,1)</f>
        <v>0</v>
      </c>
      <c r="T8" s="625">
        <f>ROUND('-68-'!T8/'-69-'!$B$8*100,1)</f>
        <v>0.9</v>
      </c>
      <c r="U8" s="625">
        <f>ROUND('-68-'!U8/'-69-'!$B$8*100,1)</f>
        <v>1.2</v>
      </c>
      <c r="V8" s="625">
        <f>ROUND('-68-'!V8/'-69-'!$B$8*100,1)</f>
        <v>0.6</v>
      </c>
      <c r="W8" s="625">
        <f>ROUND('-68-'!W8/'-69-'!$B$8*100,1)</f>
        <v>0.9</v>
      </c>
      <c r="X8" s="1118">
        <f>ROUND('-68-'!X8/'-69-'!$B$8*100,1)</f>
        <v>18.8</v>
      </c>
      <c r="Y8" s="625">
        <f>ROUND('-68-'!Y8/'-69-'!$B$8*100,1)</f>
        <v>0</v>
      </c>
      <c r="Z8" s="625">
        <f>ROUND('-68-'!Z8/'-69-'!$B$8*100,1)</f>
        <v>17</v>
      </c>
      <c r="AA8" s="969">
        <f>ROUND('-68-'!AA8/'-69-'!$B$8*100,1)</f>
        <v>12.2</v>
      </c>
      <c r="AB8" s="611">
        <f>ROUND('-68-'!AB8/'-69-'!$B$8*100,1)</f>
        <v>12.5</v>
      </c>
    </row>
    <row r="9" spans="1:28" s="3" customFormat="1" ht="14.25" customHeight="1">
      <c r="A9" s="1918"/>
      <c r="B9" s="1861"/>
      <c r="C9" s="626">
        <f>ROUND('-68-'!C9/'-69-'!$B$8*100,1)</f>
        <v>0</v>
      </c>
      <c r="D9" s="606">
        <f>ROUND('-68-'!D9/'-69-'!$B$8*100,1)</f>
        <v>0</v>
      </c>
      <c r="E9" s="606">
        <f>ROUND('-68-'!E9/'-69-'!$B$8*100,1)</f>
        <v>0</v>
      </c>
      <c r="F9" s="606">
        <f>ROUND('-68-'!F9/'-69-'!$B$8*100,1)</f>
        <v>3.6</v>
      </c>
      <c r="G9" s="606">
        <f>ROUND('-68-'!G9/'-69-'!$B$8*100,1)</f>
        <v>0.3</v>
      </c>
      <c r="H9" s="606">
        <f>ROUND('-68-'!H9/'-69-'!$B$8*100,1)</f>
        <v>0</v>
      </c>
      <c r="I9" s="606">
        <f>ROUND('-68-'!I9/'-69-'!$B$8*100,1)</f>
        <v>0</v>
      </c>
      <c r="J9" s="606">
        <f>ROUND('-68-'!J9/'-69-'!$B$8*100,1)</f>
        <v>0.6</v>
      </c>
      <c r="K9" s="606">
        <f>ROUND('-68-'!K9/'-69-'!$B$8*100,1)</f>
        <v>0</v>
      </c>
      <c r="L9" s="606">
        <f>ROUND('-68-'!L9/'-69-'!$B$8*100,1)</f>
        <v>0</v>
      </c>
      <c r="M9" s="606">
        <f>ROUND('-68-'!M9/'-69-'!$B$8*100,1)</f>
        <v>0</v>
      </c>
      <c r="N9" s="606">
        <f>ROUND('-68-'!N9/'-69-'!$B$8*100,1)</f>
        <v>0</v>
      </c>
      <c r="O9" s="606">
        <f>ROUND('-68-'!O9/'-69-'!$B$8*100,1)</f>
        <v>0.3</v>
      </c>
      <c r="P9" s="606">
        <f>ROUND('-68-'!P9/'-69-'!$B$8*100,1)</f>
        <v>0.3</v>
      </c>
      <c r="Q9" s="606">
        <f>ROUND('-68-'!Q9/'-69-'!$B$8*100,1)</f>
        <v>0</v>
      </c>
      <c r="R9" s="606">
        <f>ROUND('-68-'!R9/'-69-'!$B$8*100,1)</f>
        <v>0</v>
      </c>
      <c r="S9" s="606">
        <f>ROUND('-68-'!S9/'-69-'!$B$8*100,1)</f>
        <v>0</v>
      </c>
      <c r="T9" s="606">
        <f>ROUND('-68-'!T9/'-69-'!$B$8*100,1)</f>
        <v>0</v>
      </c>
      <c r="U9" s="606">
        <f>ROUND('-68-'!U9/'-69-'!$B$8*100,1)</f>
        <v>0.3</v>
      </c>
      <c r="V9" s="606">
        <f>ROUND('-68-'!V9/'-69-'!$B$8*100,1)</f>
        <v>0</v>
      </c>
      <c r="W9" s="606">
        <f>ROUND('-68-'!W9/'-69-'!$B$8*100,1)</f>
        <v>2.1</v>
      </c>
      <c r="X9" s="1113">
        <f>ROUND('-68-'!X9/'-69-'!$B$8*100,1)</f>
        <v>7.6</v>
      </c>
      <c r="Y9" s="606">
        <f>ROUND('-68-'!Y9/'-69-'!$B$8*100,1)</f>
        <v>0</v>
      </c>
      <c r="Z9" s="606">
        <f>ROUND('-68-'!Z9/'-69-'!$B$8*100,1)</f>
        <v>0</v>
      </c>
      <c r="AA9" s="970">
        <f>ROUND('-68-'!AA9/'-69-'!$B$8*100,1)</f>
        <v>0</v>
      </c>
      <c r="AB9" s="612">
        <f>ROUND('-68-'!AB9/'-69-'!$B$8*100,1)</f>
        <v>0</v>
      </c>
    </row>
    <row r="10" spans="1:28" s="3" customFormat="1" ht="14.25" customHeight="1">
      <c r="A10" s="1919" t="s">
        <v>14</v>
      </c>
      <c r="B10" s="1851">
        <f>VLOOKUP(A10,'-67-'!$A$8:$C$20,3,FALSE)</f>
        <v>685</v>
      </c>
      <c r="C10" s="620">
        <f>ROUND('-68-'!C10/'-69-'!$B$10*100,1)</f>
        <v>0.6</v>
      </c>
      <c r="D10" s="607">
        <f>ROUND('-68-'!D10/'-69-'!$B$10*100,1)</f>
        <v>0</v>
      </c>
      <c r="E10" s="607">
        <f>ROUND('-68-'!E10/'-69-'!$B$10*100,1)</f>
        <v>0.1</v>
      </c>
      <c r="F10" s="607">
        <f>ROUND('-68-'!F10/'-69-'!$B$10*100,1)</f>
        <v>0.1</v>
      </c>
      <c r="G10" s="607">
        <f>ROUND('-68-'!G10/'-69-'!$B$10*100,1)</f>
        <v>0</v>
      </c>
      <c r="H10" s="607">
        <f>ROUND('-68-'!H10/'-69-'!$B$10*100,1)</f>
        <v>0.1</v>
      </c>
      <c r="I10" s="607">
        <f>ROUND('-68-'!I10/'-69-'!$B$10*100,1)</f>
        <v>0.6</v>
      </c>
      <c r="J10" s="607">
        <f>ROUND('-68-'!J10/'-69-'!$B$10*100,1)</f>
        <v>0.1</v>
      </c>
      <c r="K10" s="607">
        <f>ROUND('-68-'!K10/'-69-'!$B$10*100,1)</f>
        <v>0.1</v>
      </c>
      <c r="L10" s="607">
        <f>ROUND('-68-'!L10/'-69-'!$B$10*100,1)</f>
        <v>0</v>
      </c>
      <c r="M10" s="607">
        <f>ROUND('-68-'!M10/'-69-'!$B$10*100,1)</f>
        <v>0.6</v>
      </c>
      <c r="N10" s="607">
        <f>ROUND('-68-'!N10/'-69-'!$B$10*100,1)</f>
        <v>0</v>
      </c>
      <c r="O10" s="607">
        <f>ROUND('-68-'!O10/'-69-'!$B$10*100,1)</f>
        <v>0.6</v>
      </c>
      <c r="P10" s="607">
        <f>ROUND('-68-'!P10/'-69-'!$B$10*100,1)</f>
        <v>0.1</v>
      </c>
      <c r="Q10" s="607">
        <f>ROUND('-68-'!Q10/'-69-'!$B$10*100,1)</f>
        <v>0.1</v>
      </c>
      <c r="R10" s="607">
        <f>ROUND('-68-'!R10/'-69-'!$B$10*100,1)</f>
        <v>0.3</v>
      </c>
      <c r="S10" s="607">
        <f>ROUND('-68-'!S10/'-69-'!$B$10*100,1)</f>
        <v>0</v>
      </c>
      <c r="T10" s="607">
        <f>ROUND('-68-'!T10/'-69-'!$B$10*100,1)</f>
        <v>0.6</v>
      </c>
      <c r="U10" s="607">
        <f>ROUND('-68-'!U10/'-69-'!$B$10*100,1)</f>
        <v>0.6</v>
      </c>
      <c r="V10" s="607">
        <f>ROUND('-68-'!V10/'-69-'!$B$10*100,1)</f>
        <v>1</v>
      </c>
      <c r="W10" s="607">
        <f>ROUND('-68-'!W10/'-69-'!$B$10*100,1)</f>
        <v>0.7</v>
      </c>
      <c r="X10" s="1109">
        <f>ROUND('-68-'!X10/'-69-'!$B$10*100,1)</f>
        <v>6.6</v>
      </c>
      <c r="Y10" s="607">
        <f>ROUND('-68-'!Y10/'-69-'!$B$10*100,1)</f>
        <v>3.5</v>
      </c>
      <c r="Z10" s="607">
        <f>ROUND('-68-'!Z10/'-69-'!$B$10*100,1)</f>
        <v>0.4</v>
      </c>
      <c r="AA10" s="962">
        <f>ROUND('-68-'!AA10/'-69-'!$B$10*100,1)</f>
        <v>17.5</v>
      </c>
      <c r="AB10" s="613">
        <f>ROUND('-68-'!AB10/'-69-'!$B$10*100,1)</f>
        <v>5.7</v>
      </c>
    </row>
    <row r="11" spans="1:28" s="3" customFormat="1" ht="14.25" customHeight="1">
      <c r="A11" s="1918"/>
      <c r="B11" s="1861"/>
      <c r="C11" s="626">
        <f>ROUND('-68-'!C11/'-69-'!$B$10*100,1)</f>
        <v>0.1</v>
      </c>
      <c r="D11" s="606">
        <f>ROUND('-68-'!D11/'-69-'!$B$10*100,1)</f>
        <v>0</v>
      </c>
      <c r="E11" s="606">
        <f>ROUND('-68-'!E11/'-69-'!$B$10*100,1)</f>
        <v>0.1</v>
      </c>
      <c r="F11" s="606">
        <f>ROUND('-68-'!F11/'-69-'!$B$10*100,1)</f>
        <v>0.7</v>
      </c>
      <c r="G11" s="606">
        <f>ROUND('-68-'!G11/'-69-'!$B$10*100,1)</f>
        <v>0.1</v>
      </c>
      <c r="H11" s="606">
        <f>ROUND('-68-'!H11/'-69-'!$B$10*100,1)</f>
        <v>0.3</v>
      </c>
      <c r="I11" s="606">
        <f>ROUND('-68-'!I11/'-69-'!$B$10*100,1)</f>
        <v>0</v>
      </c>
      <c r="J11" s="606">
        <f>ROUND('-68-'!J11/'-69-'!$B$10*100,1)</f>
        <v>0</v>
      </c>
      <c r="K11" s="606">
        <f>ROUND('-68-'!K11/'-69-'!$B$10*100,1)</f>
        <v>0.1</v>
      </c>
      <c r="L11" s="606">
        <f>ROUND('-68-'!L11/'-69-'!$B$10*100,1)</f>
        <v>0</v>
      </c>
      <c r="M11" s="606">
        <f>ROUND('-68-'!M11/'-69-'!$B$10*100,1)</f>
        <v>0</v>
      </c>
      <c r="N11" s="606">
        <f>ROUND('-68-'!N11/'-69-'!$B$10*100,1)</f>
        <v>0.1</v>
      </c>
      <c r="O11" s="606">
        <f>ROUND('-68-'!O11/'-69-'!$B$10*100,1)</f>
        <v>0</v>
      </c>
      <c r="P11" s="606">
        <f>ROUND('-68-'!P11/'-69-'!$B$10*100,1)</f>
        <v>0.3</v>
      </c>
      <c r="Q11" s="606">
        <f>ROUND('-68-'!Q11/'-69-'!$B$10*100,1)</f>
        <v>0</v>
      </c>
      <c r="R11" s="606">
        <f>ROUND('-68-'!R11/'-69-'!$B$10*100,1)</f>
        <v>0.1</v>
      </c>
      <c r="S11" s="606">
        <f>ROUND('-68-'!S11/'-69-'!$B$10*100,1)</f>
        <v>0.1</v>
      </c>
      <c r="T11" s="606">
        <f>ROUND('-68-'!T11/'-69-'!$B$10*100,1)</f>
        <v>0.1</v>
      </c>
      <c r="U11" s="606">
        <f>ROUND('-68-'!U11/'-69-'!$B$10*100,1)</f>
        <v>0.1</v>
      </c>
      <c r="V11" s="606">
        <f>ROUND('-68-'!V11/'-69-'!$B$10*100,1)</f>
        <v>0</v>
      </c>
      <c r="W11" s="606">
        <f>ROUND('-68-'!W11/'-69-'!$B$10*100,1)</f>
        <v>0.7</v>
      </c>
      <c r="X11" s="1113">
        <f>ROUND('-68-'!X11/'-69-'!$B$10*100,1)</f>
        <v>3.4</v>
      </c>
      <c r="Y11" s="606">
        <f>ROUND('-68-'!Y11/'-69-'!$B$10*100,1)</f>
        <v>0</v>
      </c>
      <c r="Z11" s="606">
        <f>ROUND('-68-'!Z11/'-69-'!$B$10*100,1)</f>
        <v>0</v>
      </c>
      <c r="AA11" s="970">
        <f>ROUND('-68-'!AA11/'-69-'!$B$10*100,1)</f>
        <v>0</v>
      </c>
      <c r="AB11" s="612">
        <f>ROUND('-68-'!AB11/'-69-'!$B$10*100,1)</f>
        <v>0.1</v>
      </c>
    </row>
    <row r="12" spans="1:28" s="3" customFormat="1" ht="14.25" customHeight="1">
      <c r="A12" s="1919" t="s">
        <v>15</v>
      </c>
      <c r="B12" s="1851">
        <f>VLOOKUP(A12,'-67-'!$A$8:$C$20,3,FALSE)</f>
        <v>609</v>
      </c>
      <c r="C12" s="620">
        <f>ROUND('-68-'!C12/'-69-'!$B$12*100,1)</f>
        <v>2.5</v>
      </c>
      <c r="D12" s="607">
        <f>ROUND('-68-'!D12/'-69-'!$B$12*100,1)</f>
        <v>0</v>
      </c>
      <c r="E12" s="607">
        <f>ROUND('-68-'!E12/'-69-'!$B$12*100,1)</f>
        <v>0.3</v>
      </c>
      <c r="F12" s="607">
        <f>ROUND('-68-'!F12/'-69-'!$B$12*100,1)</f>
        <v>1.3</v>
      </c>
      <c r="G12" s="607">
        <f>ROUND('-68-'!G12/'-69-'!$B$12*100,1)</f>
        <v>0</v>
      </c>
      <c r="H12" s="607">
        <f>ROUND('-68-'!H12/'-69-'!$B$12*100,1)</f>
        <v>0.7</v>
      </c>
      <c r="I12" s="607">
        <f>ROUND('-68-'!I12/'-69-'!$B$12*100,1)</f>
        <v>0</v>
      </c>
      <c r="J12" s="607">
        <f>ROUND('-68-'!J12/'-69-'!$B$12*100,1)</f>
        <v>0.5</v>
      </c>
      <c r="K12" s="607">
        <f>ROUND('-68-'!K12/'-69-'!$B$12*100,1)</f>
        <v>1</v>
      </c>
      <c r="L12" s="607">
        <f>ROUND('-68-'!L12/'-69-'!$B$12*100,1)</f>
        <v>0</v>
      </c>
      <c r="M12" s="607">
        <f>ROUND('-68-'!M12/'-69-'!$B$12*100,1)</f>
        <v>1.8</v>
      </c>
      <c r="N12" s="607">
        <f>ROUND('-68-'!N12/'-69-'!$B$12*100,1)</f>
        <v>0.7</v>
      </c>
      <c r="O12" s="607">
        <f>ROUND('-68-'!O12/'-69-'!$B$12*100,1)</f>
        <v>0.2</v>
      </c>
      <c r="P12" s="607">
        <f>ROUND('-68-'!P12/'-69-'!$B$12*100,1)</f>
        <v>0.5</v>
      </c>
      <c r="Q12" s="607">
        <f>ROUND('-68-'!Q12/'-69-'!$B$12*100,1)</f>
        <v>0</v>
      </c>
      <c r="R12" s="607">
        <f>ROUND('-68-'!R12/'-69-'!$B$12*100,1)</f>
        <v>0.2</v>
      </c>
      <c r="S12" s="607">
        <f>ROUND('-68-'!S12/'-69-'!$B$12*100,1)</f>
        <v>0</v>
      </c>
      <c r="T12" s="607">
        <f>ROUND('-68-'!T12/'-69-'!$B$12*100,1)</f>
        <v>0.3</v>
      </c>
      <c r="U12" s="607">
        <f>ROUND('-68-'!U12/'-69-'!$B$12*100,1)</f>
        <v>1</v>
      </c>
      <c r="V12" s="607">
        <f>ROUND('-68-'!V12/'-69-'!$B$12*100,1)</f>
        <v>2.5</v>
      </c>
      <c r="W12" s="607">
        <f>ROUND('-68-'!W12/'-69-'!$B$12*100,1)</f>
        <v>0.3</v>
      </c>
      <c r="X12" s="1109">
        <f>ROUND('-68-'!X12/'-69-'!$B$12*100,1)</f>
        <v>13.6</v>
      </c>
      <c r="Y12" s="607">
        <f>ROUND('-68-'!Y12/'-69-'!$B$12*100,1)</f>
        <v>2.5</v>
      </c>
      <c r="Z12" s="607">
        <f>ROUND('-68-'!Z12/'-69-'!$B$12*100,1)</f>
        <v>4.4</v>
      </c>
      <c r="AA12" s="962">
        <f>ROUND('-68-'!AA12/'-69-'!$B$12*100,1)</f>
        <v>49.3</v>
      </c>
      <c r="AB12" s="613">
        <f>ROUND('-68-'!AB12/'-69-'!$B$12*100,1)</f>
        <v>10.7</v>
      </c>
    </row>
    <row r="13" spans="1:28" s="3" customFormat="1" ht="14.25" customHeight="1">
      <c r="A13" s="1918"/>
      <c r="B13" s="1861"/>
      <c r="C13" s="626">
        <f>ROUND('-68-'!C13/'-69-'!$B$12*100,1)</f>
        <v>0.5</v>
      </c>
      <c r="D13" s="606">
        <f>ROUND('-68-'!D13/'-69-'!$B$12*100,1)</f>
        <v>0</v>
      </c>
      <c r="E13" s="606">
        <f>ROUND('-68-'!E13/'-69-'!$B$12*100,1)</f>
        <v>0.5</v>
      </c>
      <c r="F13" s="606">
        <f>ROUND('-68-'!F13/'-69-'!$B$12*100,1)</f>
        <v>0</v>
      </c>
      <c r="G13" s="606">
        <f>ROUND('-68-'!G13/'-69-'!$B$12*100,1)</f>
        <v>0</v>
      </c>
      <c r="H13" s="606">
        <f>ROUND('-68-'!H13/'-69-'!$B$12*100,1)</f>
        <v>0</v>
      </c>
      <c r="I13" s="606">
        <f>ROUND('-68-'!I13/'-69-'!$B$12*100,1)</f>
        <v>0</v>
      </c>
      <c r="J13" s="606">
        <f>ROUND('-68-'!J13/'-69-'!$B$12*100,1)</f>
        <v>0.3</v>
      </c>
      <c r="K13" s="606">
        <f>ROUND('-68-'!K13/'-69-'!$B$12*100,1)</f>
        <v>0</v>
      </c>
      <c r="L13" s="606">
        <f>ROUND('-68-'!L13/'-69-'!$B$12*100,1)</f>
        <v>0</v>
      </c>
      <c r="M13" s="606">
        <f>ROUND('-68-'!M13/'-69-'!$B$12*100,1)</f>
        <v>0.2</v>
      </c>
      <c r="N13" s="606">
        <f>ROUND('-68-'!N13/'-69-'!$B$12*100,1)</f>
        <v>0</v>
      </c>
      <c r="O13" s="606">
        <f>ROUND('-68-'!O13/'-69-'!$B$12*100,1)</f>
        <v>0</v>
      </c>
      <c r="P13" s="606">
        <f>ROUND('-68-'!P13/'-69-'!$B$12*100,1)</f>
        <v>0.2</v>
      </c>
      <c r="Q13" s="606">
        <f>ROUND('-68-'!Q13/'-69-'!$B$12*100,1)</f>
        <v>0</v>
      </c>
      <c r="R13" s="606">
        <f>ROUND('-68-'!R13/'-69-'!$B$12*100,1)</f>
        <v>0</v>
      </c>
      <c r="S13" s="606">
        <f>ROUND('-68-'!S13/'-69-'!$B$12*100,1)</f>
        <v>0</v>
      </c>
      <c r="T13" s="606">
        <f>ROUND('-68-'!T13/'-69-'!$B$12*100,1)</f>
        <v>0</v>
      </c>
      <c r="U13" s="606">
        <f>ROUND('-68-'!U13/'-69-'!$B$12*100,1)</f>
        <v>0</v>
      </c>
      <c r="V13" s="606">
        <f>ROUND('-68-'!V13/'-69-'!$B$12*100,1)</f>
        <v>0</v>
      </c>
      <c r="W13" s="606">
        <f>ROUND('-68-'!W13/'-69-'!$B$12*100,1)</f>
        <v>0.5</v>
      </c>
      <c r="X13" s="1113">
        <f>ROUND('-68-'!X13/'-69-'!$B$12*100,1)</f>
        <v>2.1</v>
      </c>
      <c r="Y13" s="606">
        <f>ROUND('-68-'!Y13/'-69-'!$B$12*100,1)</f>
        <v>0</v>
      </c>
      <c r="Z13" s="606">
        <f>ROUND('-68-'!Z13/'-69-'!$B$12*100,1)</f>
        <v>0</v>
      </c>
      <c r="AA13" s="970">
        <f>ROUND('-68-'!AA13/'-69-'!$B$12*100,1)</f>
        <v>0.3</v>
      </c>
      <c r="AB13" s="612">
        <f>ROUND('-68-'!AB13/'-69-'!$B$12*100,1)</f>
        <v>0</v>
      </c>
    </row>
    <row r="14" spans="1:28" s="3" customFormat="1" ht="14.25" customHeight="1">
      <c r="A14" s="1919" t="s">
        <v>26</v>
      </c>
      <c r="B14" s="1851">
        <f>VLOOKUP(A14,'-67-'!$A$8:$C$20,3,FALSE)</f>
        <v>1040</v>
      </c>
      <c r="C14" s="620">
        <f>ROUND('-68-'!C14/'-69-'!$B$14*100,1)</f>
        <v>3.9</v>
      </c>
      <c r="D14" s="607">
        <f>ROUND('-68-'!D14/'-69-'!$B$14*100,1)</f>
        <v>0</v>
      </c>
      <c r="E14" s="607">
        <f>ROUND('-68-'!E14/'-69-'!$B$14*100,1)</f>
        <v>0.1</v>
      </c>
      <c r="F14" s="607">
        <f>ROUND('-68-'!F14/'-69-'!$B$14*100,1)</f>
        <v>0</v>
      </c>
      <c r="G14" s="607">
        <f>ROUND('-68-'!G14/'-69-'!$B$14*100,1)</f>
        <v>0.1</v>
      </c>
      <c r="H14" s="607">
        <f>ROUND('-68-'!H14/'-69-'!$B$14*100,1)</f>
        <v>0</v>
      </c>
      <c r="I14" s="607">
        <f>ROUND('-68-'!I14/'-69-'!$B$14*100,1)</f>
        <v>0</v>
      </c>
      <c r="J14" s="607">
        <f>ROUND('-68-'!J14/'-69-'!$B$14*100,1)</f>
        <v>0</v>
      </c>
      <c r="K14" s="607">
        <f>ROUND('-68-'!K14/'-69-'!$B$14*100,1)</f>
        <v>0</v>
      </c>
      <c r="L14" s="607">
        <f>ROUND('-68-'!L14/'-69-'!$B$14*100,1)</f>
        <v>0.1</v>
      </c>
      <c r="M14" s="607">
        <f>ROUND('-68-'!M14/'-69-'!$B$14*100,1)</f>
        <v>0.2</v>
      </c>
      <c r="N14" s="607">
        <f>ROUND('-68-'!N14/'-69-'!$B$14*100,1)</f>
        <v>0.1</v>
      </c>
      <c r="O14" s="607">
        <f>ROUND('-68-'!O14/'-69-'!$B$14*100,1)</f>
        <v>0.1</v>
      </c>
      <c r="P14" s="607">
        <f>ROUND('-68-'!P14/'-69-'!$B$14*100,1)</f>
        <v>0.1</v>
      </c>
      <c r="Q14" s="607">
        <f>ROUND('-68-'!Q14/'-69-'!$B$14*100,1)</f>
        <v>0</v>
      </c>
      <c r="R14" s="607">
        <f>ROUND('-68-'!R14/'-69-'!$B$14*100,1)</f>
        <v>0.2</v>
      </c>
      <c r="S14" s="607">
        <f>ROUND('-68-'!S14/'-69-'!$B$14*100,1)</f>
        <v>0</v>
      </c>
      <c r="T14" s="607">
        <f>ROUND('-68-'!T14/'-69-'!$B$14*100,1)</f>
        <v>1.3</v>
      </c>
      <c r="U14" s="607">
        <f>ROUND('-68-'!U14/'-69-'!$B$14*100,1)</f>
        <v>2.9</v>
      </c>
      <c r="V14" s="607">
        <f>ROUND('-68-'!V14/'-69-'!$B$14*100,1)</f>
        <v>5.3</v>
      </c>
      <c r="W14" s="607">
        <f>ROUND('-68-'!W14/'-69-'!$B$14*100,1)</f>
        <v>3.5</v>
      </c>
      <c r="X14" s="1109">
        <f>ROUND('-68-'!X14/'-69-'!$B$14*100,1)</f>
        <v>17.9</v>
      </c>
      <c r="Y14" s="607">
        <f>ROUND('-68-'!Y14/'-69-'!$B$14*100,1)</f>
        <v>0.2</v>
      </c>
      <c r="Z14" s="607">
        <f>ROUND('-68-'!Z14/'-69-'!$B$14*100,1)</f>
        <v>0.1</v>
      </c>
      <c r="AA14" s="962">
        <f>ROUND('-68-'!AA14/'-69-'!$B$14*100,1)</f>
        <v>2.1</v>
      </c>
      <c r="AB14" s="613">
        <f>ROUND('-68-'!AB14/'-69-'!$B$14*100,1)</f>
        <v>0.8</v>
      </c>
    </row>
    <row r="15" spans="1:28" s="3" customFormat="1" ht="14.25" customHeight="1">
      <c r="A15" s="1918"/>
      <c r="B15" s="1861"/>
      <c r="C15" s="626">
        <f>ROUND('-68-'!C15/'-69-'!$B$14*100,1)</f>
        <v>1.8</v>
      </c>
      <c r="D15" s="606">
        <f>ROUND('-68-'!D15/'-69-'!$B$14*100,1)</f>
        <v>0</v>
      </c>
      <c r="E15" s="606">
        <f>ROUND('-68-'!E15/'-69-'!$B$14*100,1)</f>
        <v>0.6</v>
      </c>
      <c r="F15" s="606">
        <f>ROUND('-68-'!F15/'-69-'!$B$14*100,1)</f>
        <v>0.6</v>
      </c>
      <c r="G15" s="606">
        <f>ROUND('-68-'!G15/'-69-'!$B$14*100,1)</f>
        <v>0.1</v>
      </c>
      <c r="H15" s="606">
        <f>ROUND('-68-'!H15/'-69-'!$B$14*100,1)</f>
        <v>0</v>
      </c>
      <c r="I15" s="606">
        <f>ROUND('-68-'!I15/'-69-'!$B$14*100,1)</f>
        <v>0</v>
      </c>
      <c r="J15" s="606">
        <f>ROUND('-68-'!J15/'-69-'!$B$14*100,1)</f>
        <v>0.2</v>
      </c>
      <c r="K15" s="606">
        <f>ROUND('-68-'!K15/'-69-'!$B$14*100,1)</f>
        <v>0</v>
      </c>
      <c r="L15" s="606">
        <f>ROUND('-68-'!L15/'-69-'!$B$14*100,1)</f>
        <v>0.2</v>
      </c>
      <c r="M15" s="606">
        <f>ROUND('-68-'!M15/'-69-'!$B$14*100,1)</f>
        <v>0</v>
      </c>
      <c r="N15" s="606">
        <f>ROUND('-68-'!N15/'-69-'!$B$14*100,1)</f>
        <v>0</v>
      </c>
      <c r="O15" s="606">
        <f>ROUND('-68-'!O15/'-69-'!$B$14*100,1)</f>
        <v>0.4</v>
      </c>
      <c r="P15" s="606">
        <f>ROUND('-68-'!P15/'-69-'!$B$14*100,1)</f>
        <v>0.1</v>
      </c>
      <c r="Q15" s="606">
        <f>ROUND('-68-'!Q15/'-69-'!$B$14*100,1)</f>
        <v>0</v>
      </c>
      <c r="R15" s="606">
        <f>ROUND('-68-'!R15/'-69-'!$B$14*100,1)</f>
        <v>0.3</v>
      </c>
      <c r="S15" s="606">
        <f>ROUND('-68-'!S15/'-69-'!$B$14*100,1)</f>
        <v>0</v>
      </c>
      <c r="T15" s="606">
        <f>ROUND('-68-'!T15/'-69-'!$B$14*100,1)</f>
        <v>0.1</v>
      </c>
      <c r="U15" s="606">
        <f>ROUND('-68-'!U15/'-69-'!$B$14*100,1)</f>
        <v>0.3</v>
      </c>
      <c r="V15" s="606">
        <f>ROUND('-68-'!V15/'-69-'!$B$14*100,1)</f>
        <v>0.5</v>
      </c>
      <c r="W15" s="606">
        <f>ROUND('-68-'!W15/'-69-'!$B$14*100,1)</f>
        <v>1.9</v>
      </c>
      <c r="X15" s="1113">
        <f>ROUND('-68-'!X15/'-69-'!$B$14*100,1)</f>
        <v>7</v>
      </c>
      <c r="Y15" s="606">
        <f>ROUND('-68-'!Y15/'-69-'!$B$14*100,1)</f>
        <v>0</v>
      </c>
      <c r="Z15" s="606">
        <f>ROUND('-68-'!Z15/'-69-'!$B$14*100,1)</f>
        <v>0</v>
      </c>
      <c r="AA15" s="970">
        <f>ROUND('-68-'!AA15/'-69-'!$B$14*100,1)</f>
        <v>0</v>
      </c>
      <c r="AB15" s="612">
        <f>ROUND('-68-'!AB15/'-69-'!$B$14*100,1)</f>
        <v>0</v>
      </c>
    </row>
    <row r="16" spans="1:32" s="3" customFormat="1" ht="14.25" customHeight="1">
      <c r="A16" s="1919" t="s">
        <v>16</v>
      </c>
      <c r="B16" s="1851">
        <f>VLOOKUP(A16,'-67-'!$A$8:$C$20,3,FALSE)</f>
        <v>698</v>
      </c>
      <c r="C16" s="620">
        <f>ROUND('-68-'!C16/'-69-'!$B$16*100,1)</f>
        <v>2</v>
      </c>
      <c r="D16" s="607">
        <f>ROUND('-68-'!D16/'-69-'!$B$16*100,1)</f>
        <v>0</v>
      </c>
      <c r="E16" s="607">
        <f>ROUND('-68-'!E16/'-69-'!$B$16*100,1)</f>
        <v>0.1</v>
      </c>
      <c r="F16" s="607">
        <f>ROUND('-68-'!F16/'-69-'!$B$16*100,1)</f>
        <v>0.6</v>
      </c>
      <c r="G16" s="607">
        <f>ROUND('-68-'!G16/'-69-'!$B$16*100,1)</f>
        <v>0.1</v>
      </c>
      <c r="H16" s="607">
        <f>ROUND('-68-'!H16/'-69-'!$B$16*100,1)</f>
        <v>0.1</v>
      </c>
      <c r="I16" s="607">
        <f>ROUND('-68-'!I16/'-69-'!$B$16*100,1)</f>
        <v>0.1</v>
      </c>
      <c r="J16" s="607">
        <f>ROUND('-68-'!J16/'-69-'!$B$16*100,1)</f>
        <v>0.4</v>
      </c>
      <c r="K16" s="607">
        <f>ROUND('-68-'!K16/'-69-'!$B$16*100,1)</f>
        <v>1.6</v>
      </c>
      <c r="L16" s="607">
        <f>ROUND('-68-'!L16/'-69-'!$B$16*100,1)</f>
        <v>0.1</v>
      </c>
      <c r="M16" s="607">
        <f>ROUND('-68-'!M16/'-69-'!$B$16*100,1)</f>
        <v>0.7</v>
      </c>
      <c r="N16" s="607">
        <f>ROUND('-68-'!N16/'-69-'!$B$16*100,1)</f>
        <v>0.9</v>
      </c>
      <c r="O16" s="607">
        <f>ROUND('-68-'!O16/'-69-'!$B$16*100,1)</f>
        <v>2.6</v>
      </c>
      <c r="P16" s="607">
        <f>ROUND('-68-'!P16/'-69-'!$B$16*100,1)</f>
        <v>0.6</v>
      </c>
      <c r="Q16" s="607">
        <f>ROUND('-68-'!Q16/'-69-'!$B$16*100,1)</f>
        <v>0.3</v>
      </c>
      <c r="R16" s="607">
        <f>ROUND('-68-'!R16/'-69-'!$B$16*100,1)</f>
        <v>0.3</v>
      </c>
      <c r="S16" s="607">
        <f>ROUND('-68-'!S16/'-69-'!$B$16*100,1)</f>
        <v>0</v>
      </c>
      <c r="T16" s="607">
        <f>ROUND('-68-'!T16/'-69-'!$B$16*100,1)</f>
        <v>0.1</v>
      </c>
      <c r="U16" s="607">
        <f>ROUND('-68-'!U16/'-69-'!$B$16*100,1)</f>
        <v>0.4</v>
      </c>
      <c r="V16" s="607">
        <f>ROUND('-68-'!V16/'-69-'!$B$16*100,1)</f>
        <v>1</v>
      </c>
      <c r="W16" s="607">
        <f>ROUND('-68-'!W16/'-69-'!$B$16*100,1)</f>
        <v>1.4</v>
      </c>
      <c r="X16" s="1109">
        <f>ROUND('-68-'!X16/'-69-'!$B$16*100,1)</f>
        <v>13.6</v>
      </c>
      <c r="Y16" s="607">
        <f>ROUND('-68-'!Y16/'-69-'!$B$16*100,1)</f>
        <v>0.6</v>
      </c>
      <c r="Z16" s="607">
        <f>ROUND('-68-'!Z16/'-69-'!$B$16*100,1)</f>
        <v>2.3</v>
      </c>
      <c r="AA16" s="962">
        <f>ROUND('-68-'!AA16/'-69-'!$B$16*100,1)</f>
        <v>4.9</v>
      </c>
      <c r="AB16" s="613">
        <f>ROUND('-68-'!AB16/'-69-'!$B$16*100,1)</f>
        <v>13.5</v>
      </c>
      <c r="AC16" s="4"/>
      <c r="AD16" s="4"/>
      <c r="AE16" s="4"/>
      <c r="AF16" s="4"/>
    </row>
    <row r="17" spans="1:32" s="3" customFormat="1" ht="14.25" customHeight="1">
      <c r="A17" s="1918"/>
      <c r="B17" s="1861"/>
      <c r="C17" s="626">
        <f>ROUND('-68-'!C17/'-69-'!$B$16*100,1)</f>
        <v>0.4</v>
      </c>
      <c r="D17" s="606">
        <f>ROUND('-68-'!D17/'-69-'!$B$16*100,1)</f>
        <v>0</v>
      </c>
      <c r="E17" s="606">
        <f>ROUND('-68-'!E17/'-69-'!$B$16*100,1)</f>
        <v>0.1</v>
      </c>
      <c r="F17" s="606">
        <f>ROUND('-68-'!F17/'-69-'!$B$16*100,1)</f>
        <v>0.4</v>
      </c>
      <c r="G17" s="606">
        <f>ROUND('-68-'!G17/'-69-'!$B$16*100,1)</f>
        <v>0</v>
      </c>
      <c r="H17" s="606">
        <f>ROUND('-68-'!H17/'-69-'!$B$16*100,1)</f>
        <v>0</v>
      </c>
      <c r="I17" s="606">
        <f>ROUND('-68-'!I17/'-69-'!$B$16*100,1)</f>
        <v>0.1</v>
      </c>
      <c r="J17" s="606">
        <f>ROUND('-68-'!J17/'-69-'!$B$16*100,1)</f>
        <v>0.1</v>
      </c>
      <c r="K17" s="606">
        <f>ROUND('-68-'!K17/'-69-'!$B$16*100,1)</f>
        <v>0.1</v>
      </c>
      <c r="L17" s="606">
        <f>ROUND('-68-'!L17/'-69-'!$B$16*100,1)</f>
        <v>0</v>
      </c>
      <c r="M17" s="606">
        <f>ROUND('-68-'!M17/'-69-'!$B$16*100,1)</f>
        <v>0</v>
      </c>
      <c r="N17" s="606">
        <f>ROUND('-68-'!N17/'-69-'!$B$16*100,1)</f>
        <v>0</v>
      </c>
      <c r="O17" s="606">
        <f>ROUND('-68-'!O17/'-69-'!$B$16*100,1)</f>
        <v>0.3</v>
      </c>
      <c r="P17" s="606">
        <f>ROUND('-68-'!P17/'-69-'!$B$16*100,1)</f>
        <v>0.1</v>
      </c>
      <c r="Q17" s="606">
        <f>ROUND('-68-'!Q17/'-69-'!$B$16*100,1)</f>
        <v>0</v>
      </c>
      <c r="R17" s="606">
        <f>ROUND('-68-'!R17/'-69-'!$B$16*100,1)</f>
        <v>0</v>
      </c>
      <c r="S17" s="606">
        <f>ROUND('-68-'!S17/'-69-'!$B$16*100,1)</f>
        <v>0</v>
      </c>
      <c r="T17" s="606">
        <f>ROUND('-68-'!T17/'-69-'!$B$16*100,1)</f>
        <v>0</v>
      </c>
      <c r="U17" s="606">
        <f>ROUND('-68-'!U17/'-69-'!$B$16*100,1)</f>
        <v>0</v>
      </c>
      <c r="V17" s="606">
        <f>ROUND('-68-'!V17/'-69-'!$B$16*100,1)</f>
        <v>0</v>
      </c>
      <c r="W17" s="606">
        <f>ROUND('-68-'!W17/'-69-'!$B$16*100,1)</f>
        <v>1</v>
      </c>
      <c r="X17" s="1113">
        <f>ROUND('-68-'!X17/'-69-'!$B$16*100,1)</f>
        <v>2.9</v>
      </c>
      <c r="Y17" s="606">
        <f>ROUND('-68-'!Y17/'-69-'!$B$16*100,1)</f>
        <v>0</v>
      </c>
      <c r="Z17" s="606">
        <f>ROUND('-68-'!Z17/'-69-'!$B$16*100,1)</f>
        <v>0</v>
      </c>
      <c r="AA17" s="970">
        <f>ROUND('-68-'!AA17/'-69-'!$B$16*100,1)</f>
        <v>0</v>
      </c>
      <c r="AB17" s="612">
        <f>ROUND('-68-'!AB17/'-69-'!$B$16*100,1)</f>
        <v>3.4</v>
      </c>
      <c r="AC17" s="4"/>
      <c r="AD17" s="4"/>
      <c r="AE17" s="4"/>
      <c r="AF17" s="4"/>
    </row>
    <row r="18" spans="1:28" s="3" customFormat="1" ht="14.25" customHeight="1">
      <c r="A18" s="1919" t="s">
        <v>17</v>
      </c>
      <c r="B18" s="1851">
        <f>VLOOKUP(A18,'-67-'!$A$8:$C$20,3,FALSE)</f>
        <v>190</v>
      </c>
      <c r="C18" s="620">
        <f>ROUND('-68-'!C18/'-69-'!$B$18*100,1)</f>
        <v>1.6</v>
      </c>
      <c r="D18" s="607">
        <f>ROUND('-68-'!D18/'-69-'!$B$18*100,1)</f>
        <v>0</v>
      </c>
      <c r="E18" s="607">
        <f>ROUND('-68-'!E18/'-69-'!$B$18*100,1)</f>
        <v>0.5</v>
      </c>
      <c r="F18" s="607">
        <f>ROUND('-68-'!F18/'-69-'!$B$18*100,1)</f>
        <v>0.5</v>
      </c>
      <c r="G18" s="607">
        <f>ROUND('-68-'!G18/'-69-'!$B$18*100,1)</f>
        <v>0</v>
      </c>
      <c r="H18" s="607">
        <f>ROUND('-68-'!H18/'-69-'!$B$18*100,1)</f>
        <v>1.1</v>
      </c>
      <c r="I18" s="607">
        <f>ROUND('-68-'!I18/'-69-'!$B$18*100,1)</f>
        <v>1.6</v>
      </c>
      <c r="J18" s="607">
        <f>ROUND('-68-'!J18/'-69-'!$B$18*100,1)</f>
        <v>0</v>
      </c>
      <c r="K18" s="607">
        <f>ROUND('-68-'!K18/'-69-'!$B$18*100,1)</f>
        <v>4.2</v>
      </c>
      <c r="L18" s="607">
        <f>ROUND('-68-'!L18/'-69-'!$B$18*100,1)</f>
        <v>0.5</v>
      </c>
      <c r="M18" s="607">
        <f>ROUND('-68-'!M18/'-69-'!$B$18*100,1)</f>
        <v>3.7</v>
      </c>
      <c r="N18" s="607">
        <f>ROUND('-68-'!N18/'-69-'!$B$18*100,1)</f>
        <v>1.1</v>
      </c>
      <c r="O18" s="607">
        <f>ROUND('-68-'!O18/'-69-'!$B$18*100,1)</f>
        <v>9.5</v>
      </c>
      <c r="P18" s="607">
        <f>ROUND('-68-'!P18/'-69-'!$B$18*100,1)</f>
        <v>0</v>
      </c>
      <c r="Q18" s="607">
        <f>ROUND('-68-'!Q18/'-69-'!$B$18*100,1)</f>
        <v>0.5</v>
      </c>
      <c r="R18" s="607">
        <f>ROUND('-68-'!R18/'-69-'!$B$18*100,1)</f>
        <v>0.5</v>
      </c>
      <c r="S18" s="607">
        <f>ROUND('-68-'!S18/'-69-'!$B$18*100,1)</f>
        <v>0.5</v>
      </c>
      <c r="T18" s="607">
        <f>ROUND('-68-'!T18/'-69-'!$B$18*100,1)</f>
        <v>1.1</v>
      </c>
      <c r="U18" s="607">
        <f>ROUND('-68-'!U18/'-69-'!$B$18*100,1)</f>
        <v>80.5</v>
      </c>
      <c r="V18" s="607">
        <f>ROUND('-68-'!V18/'-69-'!$B$18*100,1)</f>
        <v>4.2</v>
      </c>
      <c r="W18" s="607">
        <f>ROUND('-68-'!W18/'-69-'!$B$18*100,1)</f>
        <v>2.6</v>
      </c>
      <c r="X18" s="1109">
        <f>ROUND('-68-'!X18/'-69-'!$B$18*100,1)</f>
        <v>114.2</v>
      </c>
      <c r="Y18" s="607">
        <f>ROUND('-68-'!Y18/'-69-'!$B$18*100,1)</f>
        <v>10.5</v>
      </c>
      <c r="Z18" s="607">
        <f>ROUND('-68-'!Z18/'-69-'!$B$18*100,1)</f>
        <v>1.6</v>
      </c>
      <c r="AA18" s="962">
        <f>ROUND('-68-'!AA18/'-69-'!$B$18*100,1)</f>
        <v>62.1</v>
      </c>
      <c r="AB18" s="613">
        <f>ROUND('-68-'!AB18/'-69-'!$B$18*100,1)</f>
        <v>35.3</v>
      </c>
    </row>
    <row r="19" spans="1:28" s="3" customFormat="1" ht="14.25" customHeight="1">
      <c r="A19" s="1918"/>
      <c r="B19" s="1861"/>
      <c r="C19" s="626">
        <f>ROUND('-68-'!C19/'-69-'!$B$18*100,1)</f>
        <v>0</v>
      </c>
      <c r="D19" s="606">
        <f>ROUND('-68-'!D19/'-69-'!$B$18*100,1)</f>
        <v>0</v>
      </c>
      <c r="E19" s="606">
        <f>ROUND('-68-'!E19/'-69-'!$B$18*100,1)</f>
        <v>1.1</v>
      </c>
      <c r="F19" s="606">
        <f>ROUND('-68-'!F19/'-69-'!$B$18*100,1)</f>
        <v>0.5</v>
      </c>
      <c r="G19" s="606">
        <f>ROUND('-68-'!G19/'-69-'!$B$18*100,1)</f>
        <v>0.5</v>
      </c>
      <c r="H19" s="606">
        <f>ROUND('-68-'!H19/'-69-'!$B$18*100,1)</f>
        <v>0</v>
      </c>
      <c r="I19" s="606">
        <f>ROUND('-68-'!I19/'-69-'!$B$18*100,1)</f>
        <v>0</v>
      </c>
      <c r="J19" s="606">
        <f>ROUND('-68-'!J19/'-69-'!$B$18*100,1)</f>
        <v>0.5</v>
      </c>
      <c r="K19" s="606">
        <f>ROUND('-68-'!K19/'-69-'!$B$18*100,1)</f>
        <v>0.5</v>
      </c>
      <c r="L19" s="606">
        <f>ROUND('-68-'!L19/'-69-'!$B$18*100,1)</f>
        <v>0</v>
      </c>
      <c r="M19" s="606">
        <f>ROUND('-68-'!M19/'-69-'!$B$18*100,1)</f>
        <v>0</v>
      </c>
      <c r="N19" s="606">
        <f>ROUND('-68-'!N19/'-69-'!$B$18*100,1)</f>
        <v>0</v>
      </c>
      <c r="O19" s="606">
        <f>ROUND('-68-'!O19/'-69-'!$B$18*100,1)</f>
        <v>0</v>
      </c>
      <c r="P19" s="606">
        <f>ROUND('-68-'!P19/'-69-'!$B$18*100,1)</f>
        <v>0</v>
      </c>
      <c r="Q19" s="606">
        <f>ROUND('-68-'!Q19/'-69-'!$B$18*100,1)</f>
        <v>0</v>
      </c>
      <c r="R19" s="606">
        <f>ROUND('-68-'!R19/'-69-'!$B$18*100,1)</f>
        <v>0</v>
      </c>
      <c r="S19" s="606">
        <f>ROUND('-68-'!S19/'-69-'!$B$18*100,1)</f>
        <v>0</v>
      </c>
      <c r="T19" s="606">
        <f>ROUND('-68-'!T19/'-69-'!$B$18*100,1)</f>
        <v>0</v>
      </c>
      <c r="U19" s="606">
        <f>ROUND('-68-'!U19/'-69-'!$B$18*100,1)</f>
        <v>1.6</v>
      </c>
      <c r="V19" s="606">
        <f>ROUND('-68-'!V19/'-69-'!$B$18*100,1)</f>
        <v>0.5</v>
      </c>
      <c r="W19" s="606">
        <f>ROUND('-68-'!W19/'-69-'!$B$18*100,1)</f>
        <v>1.6</v>
      </c>
      <c r="X19" s="1113">
        <f>ROUND('-68-'!X19/'-69-'!$B$18*100,1)</f>
        <v>6.8</v>
      </c>
      <c r="Y19" s="606">
        <f>ROUND('-68-'!Y19/'-69-'!$B$18*100,1)</f>
        <v>0</v>
      </c>
      <c r="Z19" s="606">
        <f>ROUND('-68-'!Z19/'-69-'!$B$18*100,1)</f>
        <v>0</v>
      </c>
      <c r="AA19" s="970">
        <f>ROUND('-68-'!AA19/'-69-'!$B$18*100,1)</f>
        <v>0</v>
      </c>
      <c r="AB19" s="612">
        <f>ROUND('-68-'!AB19/'-69-'!$B$16*100,1)</f>
        <v>0</v>
      </c>
    </row>
    <row r="20" spans="1:28" s="3" customFormat="1" ht="14.25" customHeight="1">
      <c r="A20" s="1919" t="s">
        <v>27</v>
      </c>
      <c r="B20" s="1851">
        <f>VLOOKUP(A20,'-67-'!$A$8:$C$20,3,FALSE)</f>
        <v>1891</v>
      </c>
      <c r="C20" s="620">
        <f>ROUND('-68-'!C20/'-69-'!$B$20*100,1)</f>
        <v>0.4</v>
      </c>
      <c r="D20" s="607">
        <f>ROUND('-68-'!D20/'-69-'!$B$20*100,1)</f>
        <v>0.1</v>
      </c>
      <c r="E20" s="607">
        <f>ROUND('-68-'!E20/'-69-'!$B$20*100,1)</f>
        <v>0.6</v>
      </c>
      <c r="F20" s="607">
        <f>ROUND('-68-'!F20/'-69-'!$B$20*100,1)</f>
        <v>0.4</v>
      </c>
      <c r="G20" s="607">
        <f>ROUND('-68-'!G20/'-69-'!$B$20*100,1)</f>
        <v>0.2</v>
      </c>
      <c r="H20" s="607">
        <f>ROUND('-68-'!H20/'-69-'!$B$20*100,1)</f>
        <v>0.1</v>
      </c>
      <c r="I20" s="607">
        <f>ROUND('-68-'!I20/'-69-'!$B$20*100,1)</f>
        <v>0.3</v>
      </c>
      <c r="J20" s="607">
        <f>ROUND('-68-'!J20/'-69-'!$B$20*100,1)</f>
        <v>0.3</v>
      </c>
      <c r="K20" s="607">
        <f>ROUND('-68-'!K20/'-69-'!$B$20*100,1)</f>
        <v>0.8</v>
      </c>
      <c r="L20" s="607">
        <f>ROUND('-68-'!L20/'-69-'!$B$20*100,1)</f>
        <v>0.1</v>
      </c>
      <c r="M20" s="607">
        <f>ROUND('-68-'!M20/'-69-'!$B$20*100,1)</f>
        <v>0.7</v>
      </c>
      <c r="N20" s="607">
        <f>ROUND('-68-'!N20/'-69-'!$B$20*100,1)</f>
        <v>0.4</v>
      </c>
      <c r="O20" s="607">
        <f>ROUND('-68-'!O20/'-69-'!$B$20*100,1)</f>
        <v>0.6</v>
      </c>
      <c r="P20" s="607">
        <f>ROUND('-68-'!P20/'-69-'!$B$20*100,1)</f>
        <v>0.6</v>
      </c>
      <c r="Q20" s="607">
        <f>ROUND('-68-'!Q20/'-69-'!$B$20*100,1)</f>
        <v>0.1</v>
      </c>
      <c r="R20" s="607">
        <f>ROUND('-68-'!R20/'-69-'!$B$20*100,1)</f>
        <v>0.2</v>
      </c>
      <c r="S20" s="607">
        <f>ROUND('-68-'!S20/'-69-'!$B$20*100,1)</f>
        <v>0.2</v>
      </c>
      <c r="T20" s="607">
        <f>ROUND('-68-'!T20/'-69-'!$B$20*100,1)</f>
        <v>0.8</v>
      </c>
      <c r="U20" s="607">
        <f>ROUND('-68-'!U20/'-69-'!$B$20*100,1)</f>
        <v>1.6</v>
      </c>
      <c r="V20" s="607">
        <f>ROUND('-68-'!V20/'-69-'!$B$20*100,1)</f>
        <v>2.4</v>
      </c>
      <c r="W20" s="607">
        <f>ROUND('-68-'!W20/'-69-'!$B$20*100,1)</f>
        <v>1</v>
      </c>
      <c r="X20" s="1109">
        <f>ROUND('-68-'!X20/'-69-'!$B$20*100,1)</f>
        <v>11.9</v>
      </c>
      <c r="Y20" s="607">
        <f>ROUND('-68-'!Y20/'-69-'!$B$20*100,1)</f>
        <v>2.2</v>
      </c>
      <c r="Z20" s="607">
        <f>ROUND('-68-'!Z20/'-69-'!$B$20*100,1)</f>
        <v>0.7</v>
      </c>
      <c r="AA20" s="962">
        <f>ROUND('-68-'!AA20/'-69-'!$B$20*100,1)</f>
        <v>14.5</v>
      </c>
      <c r="AB20" s="613">
        <f>ROUND('-68-'!AB20/'-69-'!$B$20*100,1)</f>
        <v>30.9</v>
      </c>
    </row>
    <row r="21" spans="1:32" s="3" customFormat="1" ht="14.25" customHeight="1">
      <c r="A21" s="1918"/>
      <c r="B21" s="1861"/>
      <c r="C21" s="626">
        <f>ROUND('-68-'!C21/'-69-'!$B$20*100,1)</f>
        <v>0.4</v>
      </c>
      <c r="D21" s="606">
        <f>ROUND('-68-'!D21/'-69-'!$B$20*100,1)</f>
        <v>0</v>
      </c>
      <c r="E21" s="606">
        <f>ROUND('-68-'!E21/'-69-'!$B$20*100,1)</f>
        <v>0.5</v>
      </c>
      <c r="F21" s="606">
        <f>ROUND('-68-'!F21/'-69-'!$B$20*100,1)</f>
        <v>3.9</v>
      </c>
      <c r="G21" s="606">
        <f>ROUND('-68-'!G21/'-69-'!$B$20*100,1)</f>
        <v>0.4</v>
      </c>
      <c r="H21" s="606">
        <f>ROUND('-68-'!H21/'-69-'!$B$20*100,1)</f>
        <v>0</v>
      </c>
      <c r="I21" s="606">
        <f>ROUND('-68-'!I21/'-69-'!$B$20*100,1)</f>
        <v>0</v>
      </c>
      <c r="J21" s="606">
        <f>ROUND('-68-'!J21/'-69-'!$B$20*100,1)</f>
        <v>0.1</v>
      </c>
      <c r="K21" s="606">
        <f>ROUND('-68-'!K21/'-69-'!$B$20*100,1)</f>
        <v>0</v>
      </c>
      <c r="L21" s="606">
        <f>ROUND('-68-'!L21/'-69-'!$B$20*100,1)</f>
        <v>0</v>
      </c>
      <c r="M21" s="606">
        <f>ROUND('-68-'!M21/'-69-'!$B$20*100,1)</f>
        <v>0.1</v>
      </c>
      <c r="N21" s="606">
        <f>ROUND('-68-'!N21/'-69-'!$B$20*100,1)</f>
        <v>0</v>
      </c>
      <c r="O21" s="606">
        <f>ROUND('-68-'!O21/'-69-'!$B$20*100,1)</f>
        <v>0.2</v>
      </c>
      <c r="P21" s="606">
        <f>ROUND('-68-'!P21/'-69-'!$B$20*100,1)</f>
        <v>0.7</v>
      </c>
      <c r="Q21" s="606">
        <f>ROUND('-68-'!Q21/'-69-'!$B$20*100,1)</f>
        <v>0</v>
      </c>
      <c r="R21" s="606">
        <f>ROUND('-68-'!R21/'-69-'!$B$20*100,1)</f>
        <v>0.2</v>
      </c>
      <c r="S21" s="606">
        <f>ROUND('-68-'!S21/'-69-'!$B$20*100,1)</f>
        <v>0</v>
      </c>
      <c r="T21" s="606">
        <f>ROUND('-68-'!T21/'-69-'!$B$20*100,1)</f>
        <v>0</v>
      </c>
      <c r="U21" s="606">
        <f>ROUND('-68-'!U21/'-69-'!$B$20*100,1)</f>
        <v>0.1</v>
      </c>
      <c r="V21" s="606">
        <f>ROUND('-68-'!V21/'-69-'!$B$20*100,1)</f>
        <v>0.1</v>
      </c>
      <c r="W21" s="606">
        <f>ROUND('-68-'!W21/'-69-'!$B$20*100,1)</f>
        <v>0.5</v>
      </c>
      <c r="X21" s="1113">
        <f>ROUND('-68-'!X21/'-69-'!$B$20*100,1)</f>
        <v>7</v>
      </c>
      <c r="Y21" s="606">
        <f>ROUND('-68-'!Y21/'-69-'!$B$20*100,1)</f>
        <v>0</v>
      </c>
      <c r="Z21" s="606">
        <f>ROUND('-68-'!Z21/'-69-'!$B$20*100,1)</f>
        <v>0</v>
      </c>
      <c r="AA21" s="970">
        <f>ROUND('-68-'!AA21/'-69-'!$B$20*100,1)</f>
        <v>0</v>
      </c>
      <c r="AB21" s="612">
        <f>ROUND('-68-'!AB21/'-69-'!$B$20*100,1)</f>
        <v>0</v>
      </c>
      <c r="AC21" s="4"/>
      <c r="AD21" s="4"/>
      <c r="AE21" s="4"/>
      <c r="AF21" s="4"/>
    </row>
    <row r="22" spans="1:28" s="3" customFormat="1" ht="14.25" customHeight="1">
      <c r="A22" s="1919" t="s">
        <v>18</v>
      </c>
      <c r="B22" s="1851">
        <f>VLOOKUP(A22,'-67-'!$A$8:$C$20,3,FALSE)</f>
        <v>584</v>
      </c>
      <c r="C22" s="620">
        <f>ROUND('-68-'!C22/'-69-'!$B$22*100,1)</f>
        <v>3.8</v>
      </c>
      <c r="D22" s="607">
        <f>ROUND('-68-'!D22/'-69-'!$B$22*100,1)</f>
        <v>0.2</v>
      </c>
      <c r="E22" s="607">
        <f>ROUND('-68-'!E22/'-69-'!$B$22*100,1)</f>
        <v>0.3</v>
      </c>
      <c r="F22" s="607">
        <f>ROUND('-68-'!F22/'-69-'!$B$22*100,1)</f>
        <v>0.7</v>
      </c>
      <c r="G22" s="607">
        <f>ROUND('-68-'!G22/'-69-'!$B$22*100,1)</f>
        <v>0</v>
      </c>
      <c r="H22" s="607">
        <f>ROUND('-68-'!H22/'-69-'!$B$22*100,1)</f>
        <v>0.2</v>
      </c>
      <c r="I22" s="607">
        <f>ROUND('-68-'!I22/'-69-'!$B$22*100,1)</f>
        <v>0.5</v>
      </c>
      <c r="J22" s="607">
        <f>ROUND('-68-'!J22/'-69-'!$B$22*100,1)</f>
        <v>0.3</v>
      </c>
      <c r="K22" s="607">
        <f>ROUND('-68-'!K22/'-69-'!$B$22*100,1)</f>
        <v>0.2</v>
      </c>
      <c r="L22" s="607">
        <f>ROUND('-68-'!L22/'-69-'!$B$22*100,1)</f>
        <v>0.3</v>
      </c>
      <c r="M22" s="607">
        <f>ROUND('-68-'!M22/'-69-'!$B$22*100,1)</f>
        <v>0.5</v>
      </c>
      <c r="N22" s="607">
        <f>ROUND('-68-'!N22/'-69-'!$B$22*100,1)</f>
        <v>0.2</v>
      </c>
      <c r="O22" s="607">
        <f>ROUND('-68-'!O22/'-69-'!$B$22*100,1)</f>
        <v>0.7</v>
      </c>
      <c r="P22" s="607">
        <f>ROUND('-68-'!P22/'-69-'!$B$22*100,1)</f>
        <v>0.3</v>
      </c>
      <c r="Q22" s="607">
        <f>ROUND('-68-'!Q22/'-69-'!$B$22*100,1)</f>
        <v>0</v>
      </c>
      <c r="R22" s="607">
        <f>ROUND('-68-'!R22/'-69-'!$B$22*100,1)</f>
        <v>0</v>
      </c>
      <c r="S22" s="607">
        <f>ROUND('-68-'!S22/'-69-'!$B$22*100,1)</f>
        <v>0</v>
      </c>
      <c r="T22" s="607">
        <f>ROUND('-68-'!T22/'-69-'!$B$22*100,1)</f>
        <v>0</v>
      </c>
      <c r="U22" s="607">
        <f>ROUND('-68-'!U22/'-69-'!$B$22*100,1)</f>
        <v>0.3</v>
      </c>
      <c r="V22" s="607">
        <f>ROUND('-68-'!V22/'-69-'!$B$22*100,1)</f>
        <v>1</v>
      </c>
      <c r="W22" s="607">
        <f>ROUND('-68-'!W22/'-69-'!$B$22*100,1)</f>
        <v>0.2</v>
      </c>
      <c r="X22" s="1109">
        <f>ROUND('-68-'!X22/'-69-'!$B$22*100,1)</f>
        <v>9.8</v>
      </c>
      <c r="Y22" s="607">
        <f>ROUND('-68-'!Y22/'-69-'!$B$22*100,1)</f>
        <v>2.1</v>
      </c>
      <c r="Z22" s="607">
        <f>ROUND('-68-'!Z22/'-69-'!$B$22*100,1)</f>
        <v>0.3</v>
      </c>
      <c r="AA22" s="962">
        <f>ROUND('-68-'!AA22/'-69-'!$B$22*100,1)</f>
        <v>49.7</v>
      </c>
      <c r="AB22" s="613">
        <f>ROUND('-68-'!AB22/'-69-'!$B$22*100,1)</f>
        <v>4.3</v>
      </c>
    </row>
    <row r="23" spans="1:28" s="3" customFormat="1" ht="14.25" customHeight="1">
      <c r="A23" s="1918"/>
      <c r="B23" s="1861"/>
      <c r="C23" s="626">
        <f>ROUND('-68-'!C23/'-69-'!$B$22*100,1)</f>
        <v>1</v>
      </c>
      <c r="D23" s="606">
        <f>ROUND('-68-'!D23/'-69-'!$B$22*100,1)</f>
        <v>0</v>
      </c>
      <c r="E23" s="606">
        <f>ROUND('-68-'!E23/'-69-'!$B$22*100,1)</f>
        <v>0</v>
      </c>
      <c r="F23" s="606">
        <f>ROUND('-68-'!F23/'-69-'!$B$22*100,1)</f>
        <v>0.3</v>
      </c>
      <c r="G23" s="606">
        <f>ROUND('-68-'!G23/'-69-'!$B$22*100,1)</f>
        <v>0</v>
      </c>
      <c r="H23" s="606">
        <f>ROUND('-68-'!H23/'-69-'!$B$22*100,1)</f>
        <v>0</v>
      </c>
      <c r="I23" s="606">
        <f>ROUND('-68-'!I23/'-69-'!$B$22*100,1)</f>
        <v>0</v>
      </c>
      <c r="J23" s="606">
        <f>ROUND('-68-'!J23/'-69-'!$B$22*100,1)</f>
        <v>0.2</v>
      </c>
      <c r="K23" s="606">
        <f>ROUND('-68-'!K23/'-69-'!$B$22*100,1)</f>
        <v>0.2</v>
      </c>
      <c r="L23" s="606">
        <f>ROUND('-68-'!L23/'-69-'!$B$22*100,1)</f>
        <v>0</v>
      </c>
      <c r="M23" s="606">
        <f>ROUND('-68-'!M23/'-69-'!$B$22*100,1)</f>
        <v>0</v>
      </c>
      <c r="N23" s="606">
        <f>ROUND('-68-'!N23/'-69-'!$B$22*100,1)</f>
        <v>0.2</v>
      </c>
      <c r="O23" s="606">
        <f>ROUND('-68-'!O23/'-69-'!$B$22*100,1)</f>
        <v>0</v>
      </c>
      <c r="P23" s="606">
        <f>ROUND('-68-'!P23/'-69-'!$B$22*100,1)</f>
        <v>0.2</v>
      </c>
      <c r="Q23" s="606">
        <f>ROUND('-68-'!Q23/'-69-'!$B$22*100,1)</f>
        <v>0</v>
      </c>
      <c r="R23" s="606">
        <f>ROUND('-68-'!R23/'-69-'!$B$22*100,1)</f>
        <v>0</v>
      </c>
      <c r="S23" s="606">
        <f>ROUND('-68-'!S23/'-69-'!$B$22*100,1)</f>
        <v>0</v>
      </c>
      <c r="T23" s="606">
        <f>ROUND('-68-'!T23/'-69-'!$B$22*100,1)</f>
        <v>0</v>
      </c>
      <c r="U23" s="606">
        <f>ROUND('-68-'!U23/'-69-'!$B$22*100,1)</f>
        <v>0</v>
      </c>
      <c r="V23" s="606">
        <f>ROUND('-68-'!V23/'-69-'!$B$22*100,1)</f>
        <v>0</v>
      </c>
      <c r="W23" s="606">
        <f>ROUND('-68-'!W23/'-69-'!$B$22*100,1)</f>
        <v>0</v>
      </c>
      <c r="X23" s="1113">
        <f>ROUND('-68-'!X23/'-69-'!$B$22*100,1)</f>
        <v>2.1</v>
      </c>
      <c r="Y23" s="606">
        <f>ROUND('-68-'!Y23/'-69-'!$B$22*100,1)</f>
        <v>0</v>
      </c>
      <c r="Z23" s="606">
        <f>ROUND('-68-'!Z23/'-69-'!$B$22*100,1)</f>
        <v>0</v>
      </c>
      <c r="AA23" s="970">
        <f>ROUND('-68-'!AA23/'-69-'!$B$22*100,1)</f>
        <v>0</v>
      </c>
      <c r="AB23" s="612">
        <f>ROUND('-68-'!AB23/'-69-'!$B$22*100,1)</f>
        <v>0</v>
      </c>
    </row>
    <row r="24" spans="1:28" s="3" customFormat="1" ht="14.25" customHeight="1">
      <c r="A24" s="1919" t="s">
        <v>19</v>
      </c>
      <c r="B24" s="1851">
        <f>VLOOKUP(A24,'-67-'!$A$8:$C$20,3,FALSE)</f>
        <v>1357</v>
      </c>
      <c r="C24" s="620">
        <f>ROUND('-68-'!C24/'-69-'!$B$24*100,1)</f>
        <v>1.8</v>
      </c>
      <c r="D24" s="607">
        <f>ROUND('-68-'!D24/'-69-'!$B$24*100,1)</f>
        <v>0</v>
      </c>
      <c r="E24" s="607">
        <f>ROUND('-68-'!E24/'-69-'!$B$24*100,1)</f>
        <v>0.3</v>
      </c>
      <c r="F24" s="607">
        <f>ROUND('-68-'!F24/'-69-'!$B$24*100,1)</f>
        <v>0.2</v>
      </c>
      <c r="G24" s="607">
        <f>ROUND('-68-'!G24/'-69-'!$B$24*100,1)</f>
        <v>0.2</v>
      </c>
      <c r="H24" s="607">
        <f>ROUND('-68-'!H24/'-69-'!$B$24*100,1)</f>
        <v>0.1</v>
      </c>
      <c r="I24" s="607">
        <f>ROUND('-68-'!I24/'-69-'!$B$24*100,1)</f>
        <v>0.2</v>
      </c>
      <c r="J24" s="607">
        <f>ROUND('-68-'!J24/'-69-'!$B$24*100,1)</f>
        <v>0.1</v>
      </c>
      <c r="K24" s="607">
        <f>ROUND('-68-'!K24/'-69-'!$B$24*100,1)</f>
        <v>1</v>
      </c>
      <c r="L24" s="607">
        <f>ROUND('-68-'!L24/'-69-'!$B$24*100,1)</f>
        <v>0.1</v>
      </c>
      <c r="M24" s="607">
        <f>ROUND('-68-'!M24/'-69-'!$B$24*100,1)</f>
        <v>0.7</v>
      </c>
      <c r="N24" s="607">
        <f>ROUND('-68-'!N24/'-69-'!$B$24*100,1)</f>
        <v>0.4</v>
      </c>
      <c r="O24" s="607">
        <f>ROUND('-68-'!O24/'-69-'!$B$24*100,1)</f>
        <v>0.6</v>
      </c>
      <c r="P24" s="607">
        <f>ROUND('-68-'!P24/'-69-'!$B$24*100,1)</f>
        <v>0.1</v>
      </c>
      <c r="Q24" s="607">
        <f>ROUND('-68-'!Q24/'-69-'!$B$24*100,1)</f>
        <v>0</v>
      </c>
      <c r="R24" s="607">
        <f>ROUND('-68-'!R24/'-69-'!$B$24*100,1)</f>
        <v>0.4</v>
      </c>
      <c r="S24" s="607">
        <f>ROUND('-68-'!S24/'-69-'!$B$24*100,1)</f>
        <v>0</v>
      </c>
      <c r="T24" s="607">
        <f>ROUND('-68-'!T24/'-69-'!$B$24*100,1)</f>
        <v>0.1</v>
      </c>
      <c r="U24" s="607">
        <f>ROUND('-68-'!U24/'-69-'!$B$24*100,1)</f>
        <v>0.4</v>
      </c>
      <c r="V24" s="607">
        <f>ROUND('-68-'!V24/'-69-'!$B$24*100,1)</f>
        <v>2.5</v>
      </c>
      <c r="W24" s="607">
        <f>ROUND('-68-'!W24/'-69-'!$B$24*100,1)</f>
        <v>1.4</v>
      </c>
      <c r="X24" s="1109">
        <f>ROUND('-68-'!X24/'-69-'!$B$24*100,1)</f>
        <v>10.5</v>
      </c>
      <c r="Y24" s="607">
        <f>ROUND('-68-'!Y24/'-69-'!$B$24*100,1)</f>
        <v>0.7</v>
      </c>
      <c r="Z24" s="607">
        <f>ROUND('-68-'!Z24/'-69-'!$B$24*100,1)</f>
        <v>0.1</v>
      </c>
      <c r="AA24" s="962">
        <f>ROUND('-68-'!AA24/'-69-'!$B$24*100,1)</f>
        <v>0.8</v>
      </c>
      <c r="AB24" s="613">
        <f>ROUND('-68-'!AB24/'-69-'!$B$24*100,1)</f>
        <v>0.2</v>
      </c>
    </row>
    <row r="25" spans="1:28" s="3" customFormat="1" ht="14.25" customHeight="1">
      <c r="A25" s="1918"/>
      <c r="B25" s="1861"/>
      <c r="C25" s="621">
        <f>ROUND('-68-'!C25/'-69-'!$B$24*100,1)</f>
        <v>0.4</v>
      </c>
      <c r="D25" s="608">
        <f>ROUND('-68-'!D25/'-69-'!$B$24*100,1)</f>
        <v>0</v>
      </c>
      <c r="E25" s="608">
        <f>ROUND('-68-'!E25/'-69-'!$B$24*100,1)</f>
        <v>0.1</v>
      </c>
      <c r="F25" s="608">
        <f>ROUND('-68-'!F25/'-69-'!$B$24*100,1)</f>
        <v>7.8</v>
      </c>
      <c r="G25" s="608">
        <f>ROUND('-68-'!G25/'-69-'!$B$24*100,1)</f>
        <v>0.1</v>
      </c>
      <c r="H25" s="608">
        <f>ROUND('-68-'!H25/'-69-'!$B$24*100,1)</f>
        <v>0</v>
      </c>
      <c r="I25" s="608">
        <f>ROUND('-68-'!I25/'-69-'!$B$24*100,1)</f>
        <v>0.1</v>
      </c>
      <c r="J25" s="608">
        <f>ROUND('-68-'!J25/'-69-'!$B$24*100,1)</f>
        <v>0.2</v>
      </c>
      <c r="K25" s="608">
        <f>ROUND('-68-'!K25/'-69-'!$B$24*100,1)</f>
        <v>0.1</v>
      </c>
      <c r="L25" s="608">
        <f>ROUND('-68-'!L25/'-69-'!$B$24*100,1)</f>
        <v>0</v>
      </c>
      <c r="M25" s="608">
        <f>ROUND('-68-'!M25/'-69-'!$B$24*100,1)</f>
        <v>0</v>
      </c>
      <c r="N25" s="608">
        <f>ROUND('-68-'!N25/'-69-'!$B$24*100,1)</f>
        <v>0.2</v>
      </c>
      <c r="O25" s="608">
        <f>ROUND('-68-'!O25/'-69-'!$B$24*100,1)</f>
        <v>0.1</v>
      </c>
      <c r="P25" s="608">
        <f>ROUND('-68-'!P25/'-69-'!$B$24*100,1)</f>
        <v>0.1</v>
      </c>
      <c r="Q25" s="608">
        <f>ROUND('-68-'!Q25/'-69-'!$B$24*100,1)</f>
        <v>0.1</v>
      </c>
      <c r="R25" s="608">
        <f>ROUND('-68-'!R25/'-69-'!$B$24*100,1)</f>
        <v>0.1</v>
      </c>
      <c r="S25" s="608">
        <f>ROUND('-68-'!S25/'-69-'!$B$24*100,1)</f>
        <v>0</v>
      </c>
      <c r="T25" s="608">
        <f>ROUND('-68-'!T25/'-69-'!$B$24*100,1)</f>
        <v>0</v>
      </c>
      <c r="U25" s="608">
        <f>ROUND('-68-'!U25/'-69-'!$B$24*100,1)</f>
        <v>0.1</v>
      </c>
      <c r="V25" s="608">
        <f>ROUND('-68-'!V25/'-69-'!$B$24*100,1)</f>
        <v>1.5</v>
      </c>
      <c r="W25" s="608">
        <f>ROUND('-68-'!W25/'-69-'!$B$24*100,1)</f>
        <v>0.9</v>
      </c>
      <c r="X25" s="1110">
        <f>ROUND('-68-'!X25/'-69-'!$B$24*100,1)</f>
        <v>11.7</v>
      </c>
      <c r="Y25" s="608">
        <f>ROUND('-68-'!Y25/'-69-'!$B$24*100,1)</f>
        <v>0</v>
      </c>
      <c r="Z25" s="608">
        <f>ROUND('-68-'!Z25/'-69-'!$B$24*100,1)</f>
        <v>0</v>
      </c>
      <c r="AA25" s="963">
        <f>ROUND('-68-'!AA25/'-69-'!$B$24*100,1)</f>
        <v>0</v>
      </c>
      <c r="AB25" s="614">
        <f>ROUND('-68-'!AB25/'-69-'!$B$24*100,1)</f>
        <v>0</v>
      </c>
    </row>
    <row r="26" spans="1:28" s="3" customFormat="1" ht="14.25" customHeight="1">
      <c r="A26" s="1919" t="s">
        <v>20</v>
      </c>
      <c r="B26" s="1851">
        <f>VLOOKUP(A26,'-67-'!$A$8:$C$20,3,FALSE)</f>
        <v>275</v>
      </c>
      <c r="C26" s="620">
        <f>ROUND('-68-'!C26/'-69-'!$B$26*100,1)</f>
        <v>0.4</v>
      </c>
      <c r="D26" s="607">
        <f>ROUND('-68-'!D26/'-69-'!$B$26*100,1)</f>
        <v>0.4</v>
      </c>
      <c r="E26" s="607">
        <f>ROUND('-68-'!E26/'-69-'!$B$26*100,1)</f>
        <v>0.4</v>
      </c>
      <c r="F26" s="607">
        <f>ROUND('-68-'!F26/'-69-'!$B$26*100,1)</f>
        <v>0</v>
      </c>
      <c r="G26" s="607">
        <f>ROUND('-68-'!G26/'-69-'!$B$26*100,1)</f>
        <v>0</v>
      </c>
      <c r="H26" s="607">
        <f>ROUND('-68-'!H26/'-69-'!$B$26*100,1)</f>
        <v>0</v>
      </c>
      <c r="I26" s="607">
        <f>ROUND('-68-'!I26/'-69-'!$B$26*100,1)</f>
        <v>17.8</v>
      </c>
      <c r="J26" s="607">
        <f>ROUND('-68-'!J26/'-69-'!$B$26*100,1)</f>
        <v>0</v>
      </c>
      <c r="K26" s="607">
        <f>ROUND('-68-'!K26/'-69-'!$B$26*100,1)</f>
        <v>0</v>
      </c>
      <c r="L26" s="607">
        <f>ROUND('-68-'!L26/'-69-'!$B$26*100,1)</f>
        <v>0</v>
      </c>
      <c r="M26" s="607">
        <f>ROUND('-68-'!M26/'-69-'!$B$26*100,1)</f>
        <v>1.1</v>
      </c>
      <c r="N26" s="607">
        <f>ROUND('-68-'!N26/'-69-'!$B$26*100,1)</f>
        <v>0</v>
      </c>
      <c r="O26" s="607">
        <f>ROUND('-68-'!O26/'-69-'!$B$26*100,1)</f>
        <v>0</v>
      </c>
      <c r="P26" s="607">
        <f>ROUND('-68-'!P26/'-69-'!$B$26*100,1)</f>
        <v>0</v>
      </c>
      <c r="Q26" s="607">
        <f>ROUND('-68-'!Q26/'-69-'!$B$26*100,1)</f>
        <v>0</v>
      </c>
      <c r="R26" s="607">
        <f>ROUND('-68-'!R26/'-69-'!$B$26*100,1)</f>
        <v>0</v>
      </c>
      <c r="S26" s="607">
        <f>ROUND('-68-'!S26/'-69-'!$B$26*100,1)</f>
        <v>0</v>
      </c>
      <c r="T26" s="607">
        <f>ROUND('-68-'!T26/'-69-'!$B$26*100,1)</f>
        <v>0.7</v>
      </c>
      <c r="U26" s="607">
        <f>ROUND('-68-'!U26/'-69-'!$B$26*100,1)</f>
        <v>30.5</v>
      </c>
      <c r="V26" s="607">
        <f>ROUND('-68-'!V26/'-69-'!$B$26*100,1)</f>
        <v>15.6</v>
      </c>
      <c r="W26" s="607">
        <f>ROUND('-68-'!W26/'-69-'!$B$26*100,1)</f>
        <v>0.7</v>
      </c>
      <c r="X26" s="1109">
        <f>ROUND('-68-'!X26/'-69-'!$B$26*100,1)</f>
        <v>67.6</v>
      </c>
      <c r="Y26" s="607">
        <f>ROUND('-68-'!Y26/'-69-'!$B$26*100,1)</f>
        <v>1.8</v>
      </c>
      <c r="Z26" s="607">
        <f>ROUND('-68-'!Z26/'-69-'!$B$26*100,1)</f>
        <v>1.5</v>
      </c>
      <c r="AA26" s="962">
        <f>ROUND('-68-'!AA26/'-69-'!$B$26*100,1)</f>
        <v>37.5</v>
      </c>
      <c r="AB26" s="613">
        <f>ROUND('-68-'!AB26/'-69-'!$B$26*100,1)</f>
        <v>0</v>
      </c>
    </row>
    <row r="27" spans="1:28" s="3" customFormat="1" ht="14.25" customHeight="1">
      <c r="A27" s="1918"/>
      <c r="B27" s="1861"/>
      <c r="C27" s="626">
        <f>ROUND('-68-'!C27/'-69-'!$B$26*100,1)</f>
        <v>0.7</v>
      </c>
      <c r="D27" s="606">
        <f>ROUND('-68-'!D27/'-69-'!$B$26*100,1)</f>
        <v>0</v>
      </c>
      <c r="E27" s="606">
        <f>ROUND('-68-'!E27/'-69-'!$B$26*100,1)</f>
        <v>0.4</v>
      </c>
      <c r="F27" s="606">
        <f>ROUND('-68-'!F27/'-69-'!$B$26*100,1)</f>
        <v>0.4</v>
      </c>
      <c r="G27" s="606">
        <f>ROUND('-68-'!G27/'-69-'!$B$26*100,1)</f>
        <v>0</v>
      </c>
      <c r="H27" s="606">
        <f>ROUND('-68-'!H27/'-69-'!$B$26*100,1)</f>
        <v>0</v>
      </c>
      <c r="I27" s="606">
        <f>ROUND('-68-'!I27/'-69-'!$B$26*100,1)</f>
        <v>0</v>
      </c>
      <c r="J27" s="606">
        <f>ROUND('-68-'!J27/'-69-'!$B$26*100,1)</f>
        <v>0.7</v>
      </c>
      <c r="K27" s="606">
        <f>ROUND('-68-'!K27/'-69-'!$B$26*100,1)</f>
        <v>0</v>
      </c>
      <c r="L27" s="606">
        <f>ROUND('-68-'!L27/'-69-'!$B$26*100,1)</f>
        <v>0</v>
      </c>
      <c r="M27" s="606">
        <f>ROUND('-68-'!M27/'-69-'!$B$26*100,1)</f>
        <v>0</v>
      </c>
      <c r="N27" s="606">
        <f>ROUND('-68-'!N27/'-69-'!$B$26*100,1)</f>
        <v>0.4</v>
      </c>
      <c r="O27" s="606">
        <f>ROUND('-68-'!O27/'-69-'!$B$26*100,1)</f>
        <v>0</v>
      </c>
      <c r="P27" s="606">
        <f>ROUND('-68-'!P27/'-69-'!$B$26*100,1)</f>
        <v>0.4</v>
      </c>
      <c r="Q27" s="606">
        <f>ROUND('-68-'!Q27/'-69-'!$B$26*100,1)</f>
        <v>0</v>
      </c>
      <c r="R27" s="606">
        <f>ROUND('-68-'!R27/'-69-'!$B$26*100,1)</f>
        <v>0</v>
      </c>
      <c r="S27" s="606">
        <f>ROUND('-68-'!S27/'-69-'!$B$26*100,1)</f>
        <v>0</v>
      </c>
      <c r="T27" s="606">
        <f>ROUND('-68-'!T27/'-69-'!$B$26*100,1)</f>
        <v>0</v>
      </c>
      <c r="U27" s="606">
        <f>ROUND('-68-'!U27/'-69-'!$B$26*100,1)</f>
        <v>2.2</v>
      </c>
      <c r="V27" s="606">
        <f>ROUND('-68-'!V27/'-69-'!$B$26*100,1)</f>
        <v>2.2</v>
      </c>
      <c r="W27" s="606">
        <f>ROUND('-68-'!W27/'-69-'!$B$26*100,1)</f>
        <v>0</v>
      </c>
      <c r="X27" s="1113">
        <f>ROUND('-68-'!X27/'-69-'!$B$26*100,1)</f>
        <v>7.3</v>
      </c>
      <c r="Y27" s="606">
        <f>ROUND('-68-'!Y27/'-69-'!$B$26*100,1)</f>
        <v>0</v>
      </c>
      <c r="Z27" s="606">
        <f>ROUND('-68-'!Z27/'-69-'!$B$26*100,1)</f>
        <v>0</v>
      </c>
      <c r="AA27" s="970">
        <f>ROUND('-68-'!AA27/'-69-'!$B$26*100,1)</f>
        <v>0.4</v>
      </c>
      <c r="AB27" s="612">
        <f>ROUND('-68-'!AB27/'-69-'!$B$26*100,1)</f>
        <v>0</v>
      </c>
    </row>
    <row r="28" spans="1:28" s="3" customFormat="1" ht="14.25" customHeight="1">
      <c r="A28" s="1919" t="s">
        <v>21</v>
      </c>
      <c r="B28" s="1851">
        <f>VLOOKUP(A28,'-67-'!$A$8:$C$20,3,FALSE)</f>
        <v>116</v>
      </c>
      <c r="C28" s="620">
        <f>ROUND('-68-'!C28/'-69-'!$B$28*100,1)</f>
        <v>0</v>
      </c>
      <c r="D28" s="607">
        <f>ROUND('-68-'!D28/'-69-'!$B$28*100,1)</f>
        <v>0</v>
      </c>
      <c r="E28" s="607">
        <f>ROUND('-68-'!E28/'-69-'!$B$28*100,1)</f>
        <v>0.9</v>
      </c>
      <c r="F28" s="607">
        <f>ROUND('-68-'!F28/'-69-'!$B$28*100,1)</f>
        <v>0</v>
      </c>
      <c r="G28" s="607">
        <f>ROUND('-68-'!G28/'-69-'!$B$28*100,1)</f>
        <v>0</v>
      </c>
      <c r="H28" s="607">
        <f>ROUND('-68-'!H28/'-69-'!$B$28*100,1)</f>
        <v>0</v>
      </c>
      <c r="I28" s="607">
        <f>ROUND('-68-'!I28/'-69-'!$B$28*100,1)</f>
        <v>0</v>
      </c>
      <c r="J28" s="607">
        <f>ROUND('-68-'!J28/'-69-'!$B$28*100,1)</f>
        <v>0</v>
      </c>
      <c r="K28" s="607">
        <f>ROUND('-68-'!K28/'-69-'!$B$28*100,1)</f>
        <v>0</v>
      </c>
      <c r="L28" s="607">
        <f>ROUND('-68-'!L28/'-69-'!$B$28*100,1)</f>
        <v>0</v>
      </c>
      <c r="M28" s="607">
        <f>ROUND('-68-'!M28/'-69-'!$B$28*100,1)</f>
        <v>4.3</v>
      </c>
      <c r="N28" s="607">
        <f>ROUND('-68-'!N28/'-69-'!$B$28*100,1)</f>
        <v>0</v>
      </c>
      <c r="O28" s="607">
        <f>ROUND('-68-'!O28/'-69-'!$B$28*100,1)</f>
        <v>1.7</v>
      </c>
      <c r="P28" s="607">
        <f>ROUND('-68-'!P28/'-69-'!$B$28*100,1)</f>
        <v>0</v>
      </c>
      <c r="Q28" s="607">
        <f>ROUND('-68-'!Q28/'-69-'!$B$28*100,1)</f>
        <v>0</v>
      </c>
      <c r="R28" s="607">
        <f>ROUND('-68-'!R28/'-69-'!$B$28*100,1)</f>
        <v>0</v>
      </c>
      <c r="S28" s="607">
        <f>ROUND('-68-'!S28/'-69-'!$B$28*100,1)</f>
        <v>0</v>
      </c>
      <c r="T28" s="607">
        <f>ROUND('-68-'!T28/'-69-'!$B$28*100,1)</f>
        <v>0</v>
      </c>
      <c r="U28" s="607">
        <f>ROUND('-68-'!U28/'-69-'!$B$28*100,1)</f>
        <v>0</v>
      </c>
      <c r="V28" s="607">
        <f>ROUND('-68-'!V28/'-69-'!$B$28*100,1)</f>
        <v>0</v>
      </c>
      <c r="W28" s="607">
        <f>ROUND('-68-'!W28/'-69-'!$B$28*100,1)</f>
        <v>2.6</v>
      </c>
      <c r="X28" s="1109">
        <f>ROUND('-68-'!X28/'-69-'!$B$28*100,1)</f>
        <v>9.5</v>
      </c>
      <c r="Y28" s="607">
        <f>ROUND('-68-'!Y28/'-69-'!$B$28*100,1)</f>
        <v>4.3</v>
      </c>
      <c r="Z28" s="607">
        <f>ROUND('-68-'!Z28/'-69-'!$B$28*100,1)</f>
        <v>0</v>
      </c>
      <c r="AA28" s="962">
        <f>ROUND('-68-'!AA28/'-69-'!$B$28*100,1)</f>
        <v>16.4</v>
      </c>
      <c r="AB28" s="613">
        <f>ROUND('-68-'!AB28/'-69-'!$B$28*100,1)</f>
        <v>20.7</v>
      </c>
    </row>
    <row r="29" spans="1:28" s="3" customFormat="1" ht="14.25" customHeight="1">
      <c r="A29" s="1918"/>
      <c r="B29" s="1861"/>
      <c r="C29" s="626">
        <f>ROUND('-68-'!C29/'-69-'!$B$28*100,1)</f>
        <v>0</v>
      </c>
      <c r="D29" s="606">
        <f>ROUND('-68-'!D29/'-69-'!$B$28*100,1)</f>
        <v>0</v>
      </c>
      <c r="E29" s="606">
        <f>ROUND('-68-'!E29/'-69-'!$B$28*100,1)</f>
        <v>0</v>
      </c>
      <c r="F29" s="606">
        <f>ROUND('-68-'!F29/'-69-'!$B$28*100,1)</f>
        <v>0</v>
      </c>
      <c r="G29" s="606">
        <f>ROUND('-68-'!G29/'-69-'!$B$28*100,1)</f>
        <v>0</v>
      </c>
      <c r="H29" s="606">
        <f>ROUND('-68-'!H29/'-69-'!$B$28*100,1)</f>
        <v>0</v>
      </c>
      <c r="I29" s="606">
        <f>ROUND('-68-'!I29/'-69-'!$B$28*100,1)</f>
        <v>0</v>
      </c>
      <c r="J29" s="606">
        <f>ROUND('-68-'!J29/'-69-'!$B$28*100,1)</f>
        <v>0</v>
      </c>
      <c r="K29" s="606">
        <f>ROUND('-68-'!K29/'-69-'!$B$28*100,1)</f>
        <v>0</v>
      </c>
      <c r="L29" s="606">
        <f>ROUND('-68-'!L29/'-69-'!$B$28*100,1)</f>
        <v>0</v>
      </c>
      <c r="M29" s="606">
        <f>ROUND('-68-'!M29/'-69-'!$B$28*100,1)</f>
        <v>0</v>
      </c>
      <c r="N29" s="606">
        <f>ROUND('-68-'!N29/'-69-'!$B$28*100,1)</f>
        <v>0</v>
      </c>
      <c r="O29" s="606">
        <f>ROUND('-68-'!O29/'-69-'!$B$28*100,1)</f>
        <v>0</v>
      </c>
      <c r="P29" s="606">
        <f>ROUND('-68-'!P29/'-69-'!$B$28*100,1)</f>
        <v>0</v>
      </c>
      <c r="Q29" s="606">
        <f>ROUND('-68-'!Q29/'-69-'!$B$28*100,1)</f>
        <v>0</v>
      </c>
      <c r="R29" s="606">
        <f>ROUND('-68-'!R29/'-69-'!$B$28*100,1)</f>
        <v>0.9</v>
      </c>
      <c r="S29" s="606">
        <f>ROUND('-68-'!S29/'-69-'!$B$28*100,1)</f>
        <v>0</v>
      </c>
      <c r="T29" s="606">
        <f>ROUND('-68-'!T29/'-69-'!$B$28*100,1)</f>
        <v>0</v>
      </c>
      <c r="U29" s="606">
        <f>ROUND('-68-'!U29/'-69-'!$B$28*100,1)</f>
        <v>0</v>
      </c>
      <c r="V29" s="606">
        <f>ROUND('-68-'!V29/'-69-'!$B$28*100,1)</f>
        <v>0</v>
      </c>
      <c r="W29" s="606">
        <f>ROUND('-68-'!W29/'-69-'!$B$28*100,1)</f>
        <v>0</v>
      </c>
      <c r="X29" s="1113">
        <f>ROUND('-68-'!X29/'-69-'!$B$28*100,1)</f>
        <v>0.9</v>
      </c>
      <c r="Y29" s="606">
        <f>ROUND('-68-'!Y29/'-69-'!$B$28*100,1)</f>
        <v>0</v>
      </c>
      <c r="Z29" s="606">
        <f>ROUND('-68-'!Z29/'-69-'!$B$28*100,1)</f>
        <v>0</v>
      </c>
      <c r="AA29" s="970">
        <f>ROUND('-68-'!AA29/'-69-'!$B$28*100,1)</f>
        <v>0</v>
      </c>
      <c r="AB29" s="612">
        <f>ROUND('-68-'!AB29/'-69-'!$B$28*100,1)</f>
        <v>0</v>
      </c>
    </row>
    <row r="30" spans="1:28" s="3" customFormat="1" ht="14.25" customHeight="1">
      <c r="A30" s="1919" t="s">
        <v>22</v>
      </c>
      <c r="B30" s="1851">
        <f>VLOOKUP(A30,'-67-'!$A$8:$C$20,3,FALSE)</f>
        <v>587</v>
      </c>
      <c r="C30" s="620">
        <f>ROUND('-68-'!C30/'-69-'!$B$30*100,1)</f>
        <v>2.2</v>
      </c>
      <c r="D30" s="607">
        <f>ROUND('-68-'!D30/'-69-'!$B$30*100,1)</f>
        <v>0.2</v>
      </c>
      <c r="E30" s="607">
        <f>ROUND('-68-'!E30/'-69-'!$B$30*100,1)</f>
        <v>0.2</v>
      </c>
      <c r="F30" s="607">
        <f>ROUND('-68-'!F30/'-69-'!$B$30*100,1)</f>
        <v>0.9</v>
      </c>
      <c r="G30" s="607">
        <f>ROUND('-68-'!G30/'-69-'!$B$30*100,1)</f>
        <v>0.2</v>
      </c>
      <c r="H30" s="607">
        <f>ROUND('-68-'!H30/'-69-'!$B$30*100,1)</f>
        <v>0</v>
      </c>
      <c r="I30" s="607">
        <f>ROUND('-68-'!I30/'-69-'!$B$30*100,1)</f>
        <v>0</v>
      </c>
      <c r="J30" s="607">
        <f>ROUND('-68-'!J30/'-69-'!$B$30*100,1)</f>
        <v>0.5</v>
      </c>
      <c r="K30" s="607">
        <f>ROUND('-68-'!K30/'-69-'!$B$30*100,1)</f>
        <v>0.5</v>
      </c>
      <c r="L30" s="607">
        <f>ROUND('-68-'!L30/'-69-'!$B$30*100,1)</f>
        <v>0.2</v>
      </c>
      <c r="M30" s="607">
        <f>ROUND('-68-'!M30/'-69-'!$B$30*100,1)</f>
        <v>0.3</v>
      </c>
      <c r="N30" s="607">
        <f>ROUND('-68-'!N30/'-69-'!$B$30*100,1)</f>
        <v>0.3</v>
      </c>
      <c r="O30" s="607">
        <f>ROUND('-68-'!O30/'-69-'!$B$30*100,1)</f>
        <v>1.7</v>
      </c>
      <c r="P30" s="607">
        <f>ROUND('-68-'!P30/'-69-'!$B$30*100,1)</f>
        <v>0.5</v>
      </c>
      <c r="Q30" s="607">
        <f>ROUND('-68-'!Q30/'-69-'!$B$30*100,1)</f>
        <v>0.2</v>
      </c>
      <c r="R30" s="607">
        <f>ROUND('-68-'!R30/'-69-'!$B$30*100,1)</f>
        <v>0</v>
      </c>
      <c r="S30" s="607">
        <f>ROUND('-68-'!S30/'-69-'!$B$30*100,1)</f>
        <v>0</v>
      </c>
      <c r="T30" s="607">
        <f>ROUND('-68-'!T30/'-69-'!$B$30*100,1)</f>
        <v>0</v>
      </c>
      <c r="U30" s="607">
        <f>ROUND('-68-'!U30/'-69-'!$B$30*100,1)</f>
        <v>0.3</v>
      </c>
      <c r="V30" s="607">
        <f>ROUND('-68-'!V30/'-69-'!$B$30*100,1)</f>
        <v>0.5</v>
      </c>
      <c r="W30" s="607">
        <f>ROUND('-68-'!W30/'-69-'!$B$30*100,1)</f>
        <v>1</v>
      </c>
      <c r="X30" s="1109">
        <f>ROUND('-68-'!X30/'-69-'!$B$30*100,1)</f>
        <v>9.7</v>
      </c>
      <c r="Y30" s="607">
        <f>ROUND('-68-'!Y30/'-69-'!$B$30*100,1)</f>
        <v>0.9</v>
      </c>
      <c r="Z30" s="607">
        <f>ROUND('-68-'!Z30/'-69-'!$B$30*100,1)</f>
        <v>0.5</v>
      </c>
      <c r="AA30" s="962">
        <f>ROUND('-68-'!AA30/'-69-'!$B$30*100,1)</f>
        <v>34.8</v>
      </c>
      <c r="AB30" s="613">
        <f>ROUND('-68-'!AB30/'-69-'!$B$30*100,1)</f>
        <v>5.1</v>
      </c>
    </row>
    <row r="31" spans="1:28" s="3" customFormat="1" ht="14.25" customHeight="1">
      <c r="A31" s="1918"/>
      <c r="B31" s="1861"/>
      <c r="C31" s="626">
        <f>ROUND('-68-'!C31/'-69-'!$B$30*100,1)</f>
        <v>0.2</v>
      </c>
      <c r="D31" s="606">
        <f>ROUND('-68-'!D31/'-69-'!$B$30*100,1)</f>
        <v>0</v>
      </c>
      <c r="E31" s="606">
        <f>ROUND('-68-'!E31/'-69-'!$B$30*100,1)</f>
        <v>0</v>
      </c>
      <c r="F31" s="606">
        <f>ROUND('-68-'!F31/'-69-'!$B$30*100,1)</f>
        <v>0.5</v>
      </c>
      <c r="G31" s="606">
        <f>ROUND('-68-'!G31/'-69-'!$B$30*100,1)</f>
        <v>0.2</v>
      </c>
      <c r="H31" s="606">
        <f>ROUND('-68-'!H31/'-69-'!$B$30*100,1)</f>
        <v>0</v>
      </c>
      <c r="I31" s="606">
        <f>ROUND('-68-'!I31/'-69-'!$B$30*100,1)</f>
        <v>0.2</v>
      </c>
      <c r="J31" s="606">
        <f>ROUND('-68-'!J31/'-69-'!$B$30*100,1)</f>
        <v>0.2</v>
      </c>
      <c r="K31" s="606">
        <f>ROUND('-68-'!K31/'-69-'!$B$30*100,1)</f>
        <v>0</v>
      </c>
      <c r="L31" s="606">
        <f>ROUND('-68-'!L31/'-69-'!$B$30*100,1)</f>
        <v>0</v>
      </c>
      <c r="M31" s="606">
        <f>ROUND('-68-'!M31/'-69-'!$B$30*100,1)</f>
        <v>0</v>
      </c>
      <c r="N31" s="606">
        <f>ROUND('-68-'!N31/'-69-'!$B$30*100,1)</f>
        <v>0.2</v>
      </c>
      <c r="O31" s="606">
        <f>ROUND('-68-'!O31/'-69-'!$B$30*100,1)</f>
        <v>0.2</v>
      </c>
      <c r="P31" s="606">
        <f>ROUND('-68-'!P31/'-69-'!$B$30*100,1)</f>
        <v>0.3</v>
      </c>
      <c r="Q31" s="606">
        <f>ROUND('-68-'!Q31/'-69-'!$B$30*100,1)</f>
        <v>0</v>
      </c>
      <c r="R31" s="606">
        <f>ROUND('-68-'!R31/'-69-'!$B$30*100,1)</f>
        <v>0</v>
      </c>
      <c r="S31" s="606">
        <f>ROUND('-68-'!S31/'-69-'!$B$30*100,1)</f>
        <v>0</v>
      </c>
      <c r="T31" s="606">
        <f>ROUND('-68-'!T31/'-69-'!$B$30*100,1)</f>
        <v>0</v>
      </c>
      <c r="U31" s="606">
        <f>ROUND('-68-'!U31/'-69-'!$B$30*100,1)</f>
        <v>0</v>
      </c>
      <c r="V31" s="606">
        <f>ROUND('-68-'!V31/'-69-'!$B$30*100,1)</f>
        <v>0</v>
      </c>
      <c r="W31" s="606">
        <f>ROUND('-68-'!W31/'-69-'!$B$30*100,1)</f>
        <v>1.4</v>
      </c>
      <c r="X31" s="1113">
        <f>ROUND('-68-'!X31/'-69-'!$B$30*100,1)</f>
        <v>3.2</v>
      </c>
      <c r="Y31" s="606">
        <f>ROUND('-68-'!Y31/'-69-'!$B$30*100,1)</f>
        <v>0</v>
      </c>
      <c r="Z31" s="606">
        <f>ROUND('-68-'!Z31/'-69-'!$B$30*100,1)</f>
        <v>0</v>
      </c>
      <c r="AA31" s="970">
        <f>ROUND('-68-'!AA31/'-69-'!$B$30*100,1)</f>
        <v>0</v>
      </c>
      <c r="AB31" s="612">
        <f>ROUND('-68-'!AB31/'-69-'!$B$30*100,1)</f>
        <v>0</v>
      </c>
    </row>
    <row r="32" spans="1:28" s="3" customFormat="1" ht="14.25" customHeight="1">
      <c r="A32" s="1919" t="s">
        <v>23</v>
      </c>
      <c r="B32" s="1851">
        <f>VLOOKUP(A32,'-67-'!$A$8:$C$20,3,FALSE)</f>
        <v>368</v>
      </c>
      <c r="C32" s="620">
        <f>ROUND('-68-'!C32/'-69-'!$B$32*100,1)</f>
        <v>3.3</v>
      </c>
      <c r="D32" s="607">
        <f>ROUND('-68-'!D32/'-69-'!$B$32*100,1)</f>
        <v>0</v>
      </c>
      <c r="E32" s="607">
        <f>ROUND('-68-'!E32/'-69-'!$B$32*100,1)</f>
        <v>0</v>
      </c>
      <c r="F32" s="607">
        <f>ROUND('-68-'!F32/'-69-'!$B$32*100,1)</f>
        <v>0.3</v>
      </c>
      <c r="G32" s="607">
        <f>ROUND('-68-'!G32/'-69-'!$B$32*100,1)</f>
        <v>0</v>
      </c>
      <c r="H32" s="607">
        <f>ROUND('-68-'!H32/'-69-'!$B$32*100,1)</f>
        <v>0.3</v>
      </c>
      <c r="I32" s="607">
        <f>ROUND('-68-'!I32/'-69-'!$B$32*100,1)</f>
        <v>1.4</v>
      </c>
      <c r="J32" s="607">
        <f>ROUND('-68-'!J32/'-69-'!$B$32*100,1)</f>
        <v>0.8</v>
      </c>
      <c r="K32" s="607">
        <f>ROUND('-68-'!K32/'-69-'!$B$32*100,1)</f>
        <v>0.3</v>
      </c>
      <c r="L32" s="607">
        <f>ROUND('-68-'!L32/'-69-'!$B$32*100,1)</f>
        <v>0.5</v>
      </c>
      <c r="M32" s="607">
        <f>ROUND('-68-'!M32/'-69-'!$B$32*100,1)</f>
        <v>0.8</v>
      </c>
      <c r="N32" s="607">
        <f>ROUND('-68-'!N32/'-69-'!$B$32*100,1)</f>
        <v>0</v>
      </c>
      <c r="O32" s="607">
        <f>ROUND('-68-'!O32/'-69-'!$B$32*100,1)</f>
        <v>0.5</v>
      </c>
      <c r="P32" s="607">
        <f>ROUND('-68-'!P32/'-69-'!$B$32*100,1)</f>
        <v>0.5</v>
      </c>
      <c r="Q32" s="607">
        <f>ROUND('-68-'!Q32/'-69-'!$B$32*100,1)</f>
        <v>0</v>
      </c>
      <c r="R32" s="607">
        <f>ROUND('-68-'!R32/'-69-'!$B$32*100,1)</f>
        <v>0</v>
      </c>
      <c r="S32" s="607">
        <f>ROUND('-68-'!S32/'-69-'!$B$32*100,1)</f>
        <v>0</v>
      </c>
      <c r="T32" s="607">
        <f>ROUND('-68-'!T32/'-69-'!$B$32*100,1)</f>
        <v>1.1</v>
      </c>
      <c r="U32" s="607">
        <f>ROUND('-68-'!U32/'-69-'!$B$32*100,1)</f>
        <v>0.8</v>
      </c>
      <c r="V32" s="607">
        <f>ROUND('-68-'!V32/'-69-'!$B$32*100,1)</f>
        <v>1.9</v>
      </c>
      <c r="W32" s="607">
        <f>ROUND('-68-'!W32/'-69-'!$B$32*100,1)</f>
        <v>1.1</v>
      </c>
      <c r="X32" s="1109">
        <f>ROUND('-68-'!X32/'-69-'!$B$32*100,1)</f>
        <v>13.6</v>
      </c>
      <c r="Y32" s="607">
        <f>ROUND('-68-'!Y32/'-69-'!$B$32*100,1)</f>
        <v>1.4</v>
      </c>
      <c r="Z32" s="607">
        <f>ROUND('-68-'!Z32/'-69-'!$B$32*100,1)</f>
        <v>0</v>
      </c>
      <c r="AA32" s="962">
        <f>ROUND('-68-'!AA32/'-69-'!$B$32*100,1)</f>
        <v>15.5</v>
      </c>
      <c r="AB32" s="613">
        <f>ROUND('-68-'!AB32/'-69-'!$B$32*100,1)</f>
        <v>1.9</v>
      </c>
    </row>
    <row r="33" spans="1:28" s="3" customFormat="1" ht="14.25" customHeight="1" thickBot="1">
      <c r="A33" s="1923"/>
      <c r="B33" s="1895"/>
      <c r="C33" s="627">
        <f>ROUND('-68-'!C33/'-69-'!$B$32*100,1)</f>
        <v>0.8</v>
      </c>
      <c r="D33" s="628">
        <f>ROUND('-68-'!D33/'-69-'!$B$32*100,1)</f>
        <v>0</v>
      </c>
      <c r="E33" s="628">
        <f>ROUND('-68-'!E33/'-69-'!$B$32*100,1)</f>
        <v>0.8</v>
      </c>
      <c r="F33" s="628">
        <f>ROUND('-68-'!F33/'-69-'!$B$32*100,1)</f>
        <v>0.3</v>
      </c>
      <c r="G33" s="628">
        <f>ROUND('-68-'!G33/'-69-'!$B$32*100,1)</f>
        <v>0.3</v>
      </c>
      <c r="H33" s="628">
        <f>ROUND('-68-'!H33/'-69-'!$B$32*100,1)</f>
        <v>0</v>
      </c>
      <c r="I33" s="628">
        <f>ROUND('-68-'!I33/'-69-'!$B$32*100,1)</f>
        <v>0</v>
      </c>
      <c r="J33" s="628">
        <f>ROUND('-68-'!J33/'-69-'!$B$32*100,1)</f>
        <v>1.4</v>
      </c>
      <c r="K33" s="628">
        <f>ROUND('-68-'!K33/'-69-'!$B$32*100,1)</f>
        <v>0</v>
      </c>
      <c r="L33" s="628">
        <f>ROUND('-68-'!L33/'-69-'!$B$32*100,1)</f>
        <v>0.5</v>
      </c>
      <c r="M33" s="628">
        <f>ROUND('-68-'!M33/'-69-'!$B$32*100,1)</f>
        <v>0.3</v>
      </c>
      <c r="N33" s="628">
        <f>ROUND('-68-'!N33/'-69-'!$B$32*100,1)</f>
        <v>0.3</v>
      </c>
      <c r="O33" s="628">
        <f>ROUND('-68-'!O33/'-69-'!$B$32*100,1)</f>
        <v>0</v>
      </c>
      <c r="P33" s="628">
        <f>ROUND('-68-'!P33/'-69-'!$B$32*100,1)</f>
        <v>0.5</v>
      </c>
      <c r="Q33" s="628">
        <f>ROUND('-68-'!Q33/'-69-'!$B$32*100,1)</f>
        <v>0</v>
      </c>
      <c r="R33" s="628">
        <f>ROUND('-68-'!R33/'-69-'!$B$32*100,1)</f>
        <v>0</v>
      </c>
      <c r="S33" s="628">
        <f>ROUND('-68-'!S33/'-69-'!$B$32*100,1)</f>
        <v>0</v>
      </c>
      <c r="T33" s="628">
        <f>ROUND('-68-'!T33/'-69-'!$B$32*100,1)</f>
        <v>0</v>
      </c>
      <c r="U33" s="628">
        <f>ROUND('-68-'!U33/'-69-'!$B$32*100,1)</f>
        <v>0</v>
      </c>
      <c r="V33" s="628">
        <f>ROUND('-68-'!V33/'-69-'!$B$32*100,1)</f>
        <v>0.8</v>
      </c>
      <c r="W33" s="628">
        <f>ROUND('-68-'!W33/'-69-'!$B$32*100,1)</f>
        <v>1.1</v>
      </c>
      <c r="X33" s="1119">
        <f>ROUND('-68-'!X33/'-69-'!$B$32*100,1)</f>
        <v>7.1</v>
      </c>
      <c r="Y33" s="628">
        <f>ROUND('-68-'!Y33/'-69-'!$B$32*100,1)</f>
        <v>0</v>
      </c>
      <c r="Z33" s="628">
        <f>ROUND('-68-'!Z33/'-69-'!$B$32*100,1)</f>
        <v>0</v>
      </c>
      <c r="AA33" s="971">
        <f>ROUND('-68-'!AA33/'-69-'!$B$32*100,1)</f>
        <v>0.5</v>
      </c>
      <c r="AB33" s="967">
        <f>ROUND('-68-'!AB33/'-69-'!$B$32*100,1)</f>
        <v>0</v>
      </c>
    </row>
    <row r="34" spans="1:28" s="3" customFormat="1" ht="14.25" customHeight="1">
      <c r="A34" s="1921" t="s">
        <v>12</v>
      </c>
      <c r="B34" s="1855">
        <f>SUM(B8:B33)</f>
        <v>8729</v>
      </c>
      <c r="C34" s="622">
        <f>ROUND('-68-'!C34/'-69-'!$B$34*100,1)</f>
        <v>1.9</v>
      </c>
      <c r="D34" s="609">
        <f>ROUND('-68-'!D34/'-69-'!$B$34*100,1)</f>
        <v>0.1</v>
      </c>
      <c r="E34" s="609">
        <f>ROUND('-68-'!E34/'-69-'!$B$34*100,1)</f>
        <v>0.4</v>
      </c>
      <c r="F34" s="609">
        <f>ROUND('-68-'!F34/'-69-'!$B$34*100,1)</f>
        <v>0.4</v>
      </c>
      <c r="G34" s="609">
        <f>ROUND('-68-'!G34/'-69-'!$B$34*100,1)</f>
        <v>0.1</v>
      </c>
      <c r="H34" s="609">
        <f>ROUND('-68-'!H34/'-69-'!$B$34*100,1)</f>
        <v>0.2</v>
      </c>
      <c r="I34" s="609">
        <f>ROUND('-68-'!I34/'-69-'!$B$34*100,1)</f>
        <v>0.8</v>
      </c>
      <c r="J34" s="609">
        <f>ROUND('-68-'!J34/'-69-'!$B$34*100,1)</f>
        <v>0.3</v>
      </c>
      <c r="K34" s="609">
        <f>ROUND('-68-'!K34/'-69-'!$B$34*100,1)</f>
        <v>0.7</v>
      </c>
      <c r="L34" s="609">
        <f>ROUND('-68-'!L34/'-69-'!$B$34*100,1)</f>
        <v>0.1</v>
      </c>
      <c r="M34" s="609">
        <f>ROUND('-68-'!M34/'-69-'!$B$34*100,1)</f>
        <v>0.8</v>
      </c>
      <c r="N34" s="609">
        <f>ROUND('-68-'!N34/'-69-'!$B$34*100,1)</f>
        <v>0.4</v>
      </c>
      <c r="O34" s="609">
        <f>ROUND('-68-'!O34/'-69-'!$B$34*100,1)</f>
        <v>1</v>
      </c>
      <c r="P34" s="609">
        <f>ROUND('-68-'!P34/'-69-'!$B$34*100,1)</f>
        <v>0.5</v>
      </c>
      <c r="Q34" s="609">
        <f>ROUND('-68-'!Q34/'-69-'!$B$34*100,1)</f>
        <v>0.1</v>
      </c>
      <c r="R34" s="609">
        <f>ROUND('-68-'!R34/'-69-'!$B$34*100,1)</f>
        <v>0.2</v>
      </c>
      <c r="S34" s="609">
        <f>ROUND('-68-'!S34/'-69-'!$B$34*100,1)</f>
        <v>0</v>
      </c>
      <c r="T34" s="609">
        <f>ROUND('-68-'!T34/'-69-'!$B$34*100,1)</f>
        <v>0.6</v>
      </c>
      <c r="U34" s="609">
        <f>ROUND('-68-'!U34/'-69-'!$B$34*100,1)</f>
        <v>3.7</v>
      </c>
      <c r="V34" s="609">
        <f>ROUND('-68-'!V34/'-69-'!$B$34*100,1)</f>
        <v>2.7</v>
      </c>
      <c r="W34" s="609">
        <f>ROUND('-68-'!W34/'-69-'!$B$34*100,1)</f>
        <v>1.3</v>
      </c>
      <c r="X34" s="1111">
        <f>ROUND('-68-'!X34/'-69-'!$B$34*100,1)</f>
        <v>16.2</v>
      </c>
      <c r="Y34" s="609">
        <f>ROUND('-68-'!Y34/'-69-'!$B$34*100,1)</f>
        <v>1.7</v>
      </c>
      <c r="Z34" s="609">
        <f>ROUND('-68-'!Z34/'-69-'!$B$34*100,1)</f>
        <v>1.5</v>
      </c>
      <c r="AA34" s="964">
        <f>ROUND('-68-'!AA34/'-69-'!$B$34*100,1)</f>
        <v>18.2</v>
      </c>
      <c r="AB34" s="615">
        <f>ROUND('-68-'!AB34/'-69-'!$B$34*100,1)</f>
        <v>11.3</v>
      </c>
    </row>
    <row r="35" spans="1:28" s="3" customFormat="1" ht="14.25" customHeight="1" thickBot="1">
      <c r="A35" s="1922"/>
      <c r="B35" s="1896"/>
      <c r="C35" s="629">
        <f>ROUND('-68-'!C35/'-69-'!$B$34*100,1)</f>
        <v>0.6</v>
      </c>
      <c r="D35" s="630">
        <f>ROUND('-68-'!D35/'-69-'!$B$34*100,1)</f>
        <v>0</v>
      </c>
      <c r="E35" s="630">
        <f>ROUND('-68-'!E35/'-69-'!$B$34*100,1)</f>
        <v>0.3</v>
      </c>
      <c r="F35" s="630">
        <f>ROUND('-68-'!F35/'-69-'!$B$34*100,1)</f>
        <v>2.4</v>
      </c>
      <c r="G35" s="630">
        <f>ROUND('-68-'!G35/'-69-'!$B$34*100,1)</f>
        <v>0.2</v>
      </c>
      <c r="H35" s="630">
        <f>ROUND('-68-'!H35/'-69-'!$B$34*100,1)</f>
        <v>0</v>
      </c>
      <c r="I35" s="630">
        <f>ROUND('-68-'!I35/'-69-'!$B$34*100,1)</f>
        <v>0</v>
      </c>
      <c r="J35" s="630">
        <f>ROUND('-68-'!J35/'-69-'!$B$34*100,1)</f>
        <v>0.3</v>
      </c>
      <c r="K35" s="630">
        <f>ROUND('-68-'!K35/'-69-'!$B$34*100,1)</f>
        <v>0.1</v>
      </c>
      <c r="L35" s="630">
        <f>ROUND('-68-'!L35/'-69-'!$B$34*100,1)</f>
        <v>0</v>
      </c>
      <c r="M35" s="630">
        <f>ROUND('-68-'!M35/'-69-'!$B$34*100,1)</f>
        <v>0</v>
      </c>
      <c r="N35" s="630">
        <f>ROUND('-68-'!N35/'-69-'!$B$34*100,1)</f>
        <v>0.1</v>
      </c>
      <c r="O35" s="630">
        <f>ROUND('-68-'!O35/'-69-'!$B$34*100,1)</f>
        <v>0.1</v>
      </c>
      <c r="P35" s="630">
        <f>ROUND('-68-'!P35/'-69-'!$B$34*100,1)</f>
        <v>0.3</v>
      </c>
      <c r="Q35" s="630">
        <f>ROUND('-68-'!Q35/'-69-'!$B$34*100,1)</f>
        <v>0</v>
      </c>
      <c r="R35" s="630">
        <f>ROUND('-68-'!R35/'-69-'!$B$34*100,1)</f>
        <v>0.1</v>
      </c>
      <c r="S35" s="630">
        <f>ROUND('-68-'!S35/'-69-'!$B$34*100,1)</f>
        <v>0</v>
      </c>
      <c r="T35" s="630">
        <f>ROUND('-68-'!T35/'-69-'!$B$34*100,1)</f>
        <v>0</v>
      </c>
      <c r="U35" s="630">
        <f>ROUND('-68-'!U35/'-69-'!$B$34*100,1)</f>
        <v>0.2</v>
      </c>
      <c r="V35" s="630">
        <f>ROUND('-68-'!V35/'-69-'!$B$34*100,1)</f>
        <v>0.4</v>
      </c>
      <c r="W35" s="630">
        <f>ROUND('-68-'!W35/'-69-'!$B$34*100,1)</f>
        <v>0.9</v>
      </c>
      <c r="X35" s="1120">
        <f>ROUND('-68-'!X35/'-69-'!$B$34*100,1)</f>
        <v>6.2</v>
      </c>
      <c r="Y35" s="630">
        <f>ROUND('-68-'!Y35/'-69-'!$B$34*100,1)</f>
        <v>0</v>
      </c>
      <c r="Z35" s="630">
        <f>ROUND('-68-'!Z35/'-69-'!$B$34*100,1)</f>
        <v>0</v>
      </c>
      <c r="AA35" s="972">
        <f>ROUND('-68-'!AA35/'-69-'!$B$34*100,1)</f>
        <v>0.1</v>
      </c>
      <c r="AB35" s="968">
        <f>ROUND('-68-'!AB35/'-69-'!$B$34*100,1)</f>
        <v>0.3</v>
      </c>
    </row>
    <row r="36" spans="3:24" s="73" customFormat="1" ht="11.25">
      <c r="C36" s="1685" t="s">
        <v>244</v>
      </c>
      <c r="D36" s="1685"/>
      <c r="E36" s="1685"/>
      <c r="F36" s="1685"/>
      <c r="G36" s="1685"/>
      <c r="H36" s="1685"/>
      <c r="I36" s="1685"/>
      <c r="J36" s="1685"/>
      <c r="K36" s="1685"/>
      <c r="L36" s="1685"/>
      <c r="M36" s="1685"/>
      <c r="N36" s="1685"/>
      <c r="O36" s="1685"/>
      <c r="P36" s="1685"/>
      <c r="Q36" s="1685"/>
      <c r="R36" s="1685"/>
      <c r="S36" s="1685"/>
      <c r="T36" s="1685"/>
      <c r="U36" s="1685"/>
      <c r="V36" s="1685"/>
      <c r="W36" s="125"/>
      <c r="X36" s="125"/>
    </row>
    <row r="37" spans="3:22" s="73" customFormat="1" ht="11.25">
      <c r="C37" s="1686" t="s">
        <v>245</v>
      </c>
      <c r="D37" s="1686"/>
      <c r="E37" s="1686"/>
      <c r="F37" s="1686"/>
      <c r="G37" s="1686"/>
      <c r="H37" s="1686"/>
      <c r="I37" s="1686"/>
      <c r="J37" s="1686"/>
      <c r="K37" s="1686"/>
      <c r="L37" s="1686"/>
      <c r="M37" s="1686"/>
      <c r="N37" s="1686"/>
      <c r="O37" s="1686"/>
      <c r="P37" s="1686"/>
      <c r="Q37" s="1686"/>
      <c r="R37" s="1686"/>
      <c r="S37" s="1686"/>
      <c r="T37" s="1686"/>
      <c r="U37" s="1686"/>
      <c r="V37" s="1686"/>
    </row>
    <row r="38" s="9" customFormat="1" ht="13.5"/>
    <row r="39" s="9" customFormat="1" ht="13.5"/>
    <row r="40" s="9" customFormat="1" ht="13.5"/>
    <row r="41" s="9" customFormat="1" ht="13.5"/>
    <row r="42" s="9" customFormat="1" ht="13.5"/>
    <row r="43" s="9" customFormat="1" ht="13.5"/>
    <row r="44" s="9" customFormat="1" ht="13.5"/>
    <row r="45" s="9" customFormat="1" ht="13.5"/>
    <row r="46" s="9" customFormat="1" ht="13.5"/>
    <row r="47" s="9" customFormat="1" ht="13.5"/>
    <row r="48" s="9" customFormat="1" ht="13.5"/>
    <row r="49" s="9" customFormat="1" ht="13.5"/>
    <row r="50" s="9" customFormat="1" ht="13.5"/>
    <row r="51" s="9" customFormat="1" ht="13.5"/>
    <row r="52" s="9" customFormat="1" ht="13.5"/>
    <row r="53" s="9" customFormat="1" ht="13.5"/>
    <row r="54" s="9" customFormat="1" ht="13.5"/>
    <row r="55" s="9" customFormat="1" ht="13.5"/>
    <row r="56" s="9" customFormat="1" ht="13.5"/>
    <row r="57" s="9" customFormat="1" ht="13.5"/>
    <row r="58" s="9" customFormat="1" ht="13.5"/>
    <row r="59" s="9" customFormat="1" ht="13.5"/>
    <row r="60" s="9" customFormat="1" ht="13.5"/>
    <row r="61" s="9" customFormat="1" ht="13.5"/>
    <row r="62" s="9" customFormat="1" ht="13.5"/>
    <row r="63" s="9" customFormat="1" ht="13.5"/>
    <row r="64" s="9" customFormat="1" ht="13.5"/>
    <row r="65" s="9" customFormat="1" ht="13.5"/>
    <row r="66" s="9" customFormat="1" ht="13.5"/>
    <row r="67" s="9" customFormat="1" ht="13.5"/>
    <row r="68" s="9" customFormat="1" ht="13.5"/>
    <row r="69" s="9" customFormat="1" ht="13.5"/>
    <row r="70" s="9" customFormat="1" ht="13.5"/>
    <row r="71" s="9" customFormat="1" ht="13.5"/>
    <row r="72" s="9" customFormat="1" ht="13.5"/>
    <row r="73" s="9" customFormat="1" ht="13.5"/>
    <row r="74" s="9" customFormat="1" ht="13.5"/>
    <row r="75" s="9" customFormat="1" ht="13.5"/>
    <row r="76" s="9" customFormat="1" ht="13.5"/>
    <row r="77" s="9" customFormat="1" ht="13.5"/>
    <row r="78" s="9" customFormat="1" ht="13.5"/>
    <row r="79" s="9" customFormat="1" ht="13.5"/>
    <row r="80" s="9" customFormat="1" ht="13.5"/>
    <row r="81" s="9" customFormat="1" ht="13.5"/>
    <row r="82" s="9" customFormat="1" ht="13.5"/>
    <row r="83" s="9" customFormat="1" ht="13.5"/>
    <row r="84" s="9" customFormat="1" ht="13.5"/>
    <row r="85" s="9" customFormat="1" ht="13.5"/>
    <row r="86" s="9" customFormat="1" ht="13.5"/>
    <row r="87" s="9" customFormat="1" ht="13.5"/>
    <row r="88" s="9" customFormat="1" ht="13.5"/>
    <row r="89" s="9" customFormat="1" ht="13.5"/>
    <row r="90" s="9" customFormat="1" ht="13.5"/>
    <row r="91" s="9" customFormat="1" ht="13.5"/>
    <row r="92" s="9" customFormat="1" ht="13.5"/>
    <row r="93" s="9" customFormat="1" ht="13.5"/>
    <row r="94" s="9" customFormat="1" ht="13.5"/>
    <row r="95" s="9" customFormat="1" ht="13.5"/>
    <row r="96" s="9" customFormat="1" ht="13.5"/>
    <row r="97" s="9" customFormat="1" ht="13.5"/>
    <row r="98" s="9" customFormat="1" ht="13.5"/>
    <row r="99" s="9" customFormat="1" ht="13.5"/>
    <row r="100" s="9" customFormat="1" ht="13.5"/>
    <row r="101" s="9" customFormat="1" ht="13.5"/>
    <row r="102" s="9" customFormat="1" ht="13.5"/>
    <row r="103" s="9" customFormat="1" ht="13.5"/>
    <row r="104" s="9" customFormat="1" ht="13.5"/>
    <row r="105" s="9" customFormat="1" ht="13.5"/>
    <row r="106" s="9" customFormat="1" ht="13.5"/>
    <row r="107" s="9" customFormat="1" ht="13.5"/>
    <row r="108" s="9" customFormat="1" ht="13.5"/>
    <row r="109" s="9" customFormat="1" ht="13.5"/>
    <row r="110" s="9" customFormat="1" ht="13.5"/>
    <row r="111" s="9" customFormat="1" ht="13.5"/>
    <row r="112" s="9" customFormat="1" ht="13.5"/>
    <row r="113" s="9" customFormat="1" ht="13.5"/>
    <row r="114" s="9" customFormat="1" ht="13.5"/>
    <row r="115" s="9" customFormat="1" ht="13.5"/>
    <row r="116" s="9" customFormat="1" ht="13.5"/>
    <row r="117" s="9" customFormat="1" ht="13.5"/>
    <row r="118" s="9" customFormat="1" ht="13.5"/>
    <row r="119" s="9" customFormat="1" ht="13.5"/>
    <row r="120" s="9" customFormat="1" ht="13.5"/>
    <row r="121" s="9" customFormat="1" ht="13.5"/>
    <row r="122" s="9" customFormat="1" ht="13.5"/>
    <row r="123" s="9" customFormat="1" ht="13.5"/>
    <row r="124" s="9" customFormat="1" ht="13.5"/>
    <row r="125" s="9" customFormat="1" ht="13.5"/>
    <row r="126" s="9" customFormat="1" ht="13.5"/>
    <row r="127" s="9" customFormat="1" ht="13.5"/>
    <row r="128" s="9" customFormat="1" ht="13.5"/>
    <row r="129" s="9" customFormat="1" ht="13.5"/>
    <row r="130" s="9" customFormat="1" ht="13.5"/>
    <row r="131" s="9" customFormat="1" ht="13.5"/>
    <row r="132" s="9" customFormat="1" ht="13.5"/>
    <row r="133" s="9" customFormat="1" ht="13.5"/>
    <row r="134" s="9" customFormat="1" ht="13.5"/>
    <row r="135" s="9" customFormat="1" ht="13.5"/>
    <row r="136" s="9" customFormat="1" ht="13.5"/>
    <row r="137" s="9" customFormat="1" ht="13.5"/>
    <row r="138" s="9" customFormat="1" ht="13.5"/>
    <row r="139" s="9" customFormat="1" ht="13.5"/>
    <row r="140" s="9" customFormat="1" ht="13.5"/>
    <row r="141" s="9" customFormat="1" ht="13.5"/>
    <row r="142" s="9" customFormat="1" ht="13.5"/>
    <row r="143" s="9" customFormat="1" ht="13.5"/>
    <row r="144" s="9" customFormat="1" ht="13.5"/>
    <row r="145" s="9" customFormat="1" ht="13.5"/>
    <row r="146" s="9" customFormat="1" ht="13.5"/>
    <row r="147" s="9" customFormat="1" ht="13.5"/>
    <row r="148" s="9" customFormat="1" ht="13.5"/>
    <row r="149" s="9" customFormat="1" ht="13.5"/>
    <row r="150" s="9" customFormat="1" ht="13.5"/>
    <row r="151" s="9" customFormat="1" ht="13.5"/>
    <row r="152" s="9" customFormat="1" ht="13.5"/>
    <row r="153" s="9" customFormat="1" ht="13.5"/>
    <row r="154" s="9" customFormat="1" ht="13.5"/>
    <row r="155" s="9" customFormat="1" ht="13.5"/>
    <row r="156" s="9" customFormat="1" ht="13.5"/>
    <row r="157" s="9" customFormat="1" ht="13.5"/>
    <row r="158" s="9" customFormat="1" ht="13.5"/>
    <row r="159" s="9" customFormat="1" ht="13.5"/>
    <row r="160" s="9" customFormat="1" ht="13.5"/>
    <row r="161" s="9" customFormat="1" ht="13.5"/>
    <row r="162" s="9" customFormat="1" ht="13.5"/>
    <row r="163" s="9" customFormat="1" ht="13.5"/>
    <row r="164" s="9" customFormat="1" ht="13.5"/>
    <row r="165" s="9" customFormat="1" ht="13.5"/>
    <row r="166" s="9" customFormat="1" ht="13.5"/>
    <row r="167" s="9" customFormat="1" ht="13.5"/>
    <row r="168" s="9" customFormat="1" ht="13.5"/>
    <row r="169" s="9" customFormat="1" ht="13.5"/>
    <row r="170" s="9" customFormat="1" ht="13.5"/>
    <row r="171" s="9" customFormat="1" ht="13.5"/>
    <row r="172" s="9" customFormat="1" ht="13.5"/>
    <row r="173" s="9" customFormat="1" ht="13.5"/>
    <row r="174" s="9" customFormat="1" ht="13.5"/>
    <row r="175" s="9" customFormat="1" ht="13.5"/>
    <row r="176" s="9" customFormat="1" ht="13.5"/>
    <row r="177" s="9" customFormat="1" ht="13.5"/>
    <row r="178" s="9" customFormat="1" ht="13.5"/>
    <row r="179" s="9" customFormat="1" ht="13.5"/>
    <row r="180" s="9" customFormat="1" ht="13.5"/>
    <row r="181" s="9" customFormat="1" ht="13.5"/>
    <row r="182" s="9" customFormat="1" ht="13.5"/>
    <row r="183" s="9" customFormat="1" ht="13.5"/>
    <row r="184" s="9" customFormat="1" ht="13.5"/>
    <row r="185" s="9" customFormat="1" ht="13.5"/>
    <row r="186" s="9" customFormat="1" ht="13.5"/>
    <row r="187" s="9" customFormat="1" ht="13.5"/>
    <row r="188" s="9" customFormat="1" ht="13.5"/>
    <row r="189" s="9" customFormat="1" ht="13.5"/>
    <row r="190" s="9" customFormat="1" ht="13.5"/>
    <row r="191" s="9" customFormat="1" ht="13.5"/>
    <row r="192" s="9" customFormat="1" ht="13.5"/>
    <row r="193" s="9" customFormat="1" ht="13.5"/>
    <row r="194" s="9" customFormat="1" ht="13.5"/>
    <row r="195" s="9" customFormat="1" ht="13.5"/>
    <row r="196" s="9" customFormat="1" ht="13.5"/>
    <row r="197" s="9" customFormat="1" ht="13.5"/>
    <row r="198" s="9" customFormat="1" ht="13.5"/>
    <row r="199" s="9" customFormat="1" ht="13.5"/>
    <row r="200" s="9" customFormat="1" ht="13.5"/>
    <row r="201" s="9" customFormat="1" ht="13.5"/>
    <row r="202" s="9" customFormat="1" ht="13.5"/>
    <row r="203" s="9" customFormat="1" ht="13.5"/>
    <row r="204" s="9" customFormat="1" ht="13.5"/>
    <row r="205" s="9" customFormat="1" ht="13.5"/>
    <row r="206" s="9" customFormat="1" ht="13.5"/>
    <row r="207" s="9" customFormat="1" ht="13.5"/>
    <row r="208" s="9" customFormat="1" ht="13.5"/>
    <row r="209" s="9" customFormat="1" ht="13.5"/>
    <row r="210" s="9" customFormat="1" ht="13.5"/>
    <row r="211" s="9" customFormat="1" ht="13.5"/>
    <row r="212" s="9" customFormat="1" ht="13.5"/>
    <row r="213" s="9" customFormat="1" ht="13.5"/>
    <row r="214" s="9" customFormat="1" ht="13.5"/>
    <row r="215" s="9" customFormat="1" ht="13.5"/>
    <row r="216" s="9" customFormat="1" ht="13.5"/>
    <row r="217" s="9" customFormat="1" ht="13.5"/>
    <row r="218" s="9" customFormat="1" ht="13.5"/>
    <row r="219" s="9" customFormat="1" ht="13.5"/>
    <row r="220" s="9" customFormat="1" ht="13.5"/>
    <row r="221" s="9" customFormat="1" ht="13.5"/>
    <row r="222" s="9" customFormat="1" ht="13.5"/>
    <row r="223" s="9" customFormat="1" ht="13.5"/>
    <row r="224" s="9" customFormat="1" ht="13.5"/>
    <row r="225" s="9" customFormat="1" ht="13.5"/>
    <row r="226" s="9" customFormat="1" ht="13.5"/>
    <row r="227" s="9" customFormat="1" ht="13.5"/>
    <row r="228" s="9" customFormat="1" ht="13.5"/>
    <row r="229" s="9" customFormat="1" ht="13.5"/>
    <row r="230" s="9" customFormat="1" ht="13.5"/>
    <row r="231" s="9" customFormat="1" ht="13.5"/>
    <row r="232" s="9" customFormat="1" ht="13.5"/>
    <row r="233" s="9" customFormat="1" ht="13.5"/>
    <row r="234" s="9" customFormat="1" ht="13.5"/>
    <row r="235" s="9" customFormat="1" ht="13.5"/>
    <row r="236" s="9" customFormat="1" ht="13.5"/>
    <row r="237" s="9" customFormat="1" ht="13.5"/>
    <row r="238" s="9" customFormat="1" ht="13.5"/>
    <row r="239" s="9" customFormat="1" ht="13.5"/>
    <row r="240" s="9" customFormat="1" ht="13.5"/>
    <row r="241" s="9" customFormat="1" ht="13.5"/>
    <row r="242" s="9" customFormat="1" ht="13.5"/>
    <row r="243" s="9" customFormat="1" ht="13.5"/>
    <row r="244" s="9" customFormat="1" ht="13.5"/>
    <row r="245" s="9" customFormat="1" ht="13.5"/>
    <row r="246" s="9" customFormat="1" ht="13.5"/>
    <row r="247" s="9" customFormat="1" ht="13.5"/>
    <row r="248" s="9" customFormat="1" ht="13.5"/>
    <row r="249" s="9" customFormat="1" ht="13.5"/>
    <row r="250" s="9" customFormat="1" ht="13.5"/>
    <row r="251" s="9" customFormat="1" ht="13.5"/>
    <row r="252" s="9" customFormat="1" ht="13.5"/>
    <row r="253" s="9" customFormat="1" ht="13.5"/>
    <row r="254" s="9" customFormat="1" ht="13.5"/>
    <row r="255" s="9" customFormat="1" ht="13.5"/>
    <row r="256" s="9" customFormat="1" ht="13.5"/>
    <row r="257" s="9" customFormat="1" ht="13.5"/>
    <row r="258" s="9" customFormat="1" ht="13.5"/>
    <row r="259" s="9" customFormat="1" ht="13.5"/>
    <row r="260" s="9" customFormat="1" ht="13.5"/>
    <row r="261" s="9" customFormat="1" ht="13.5"/>
    <row r="262" s="9" customFormat="1" ht="13.5"/>
    <row r="263" s="9" customFormat="1" ht="13.5"/>
    <row r="264" s="9" customFormat="1" ht="13.5"/>
    <row r="265" s="9" customFormat="1" ht="13.5"/>
    <row r="266" s="9" customFormat="1" ht="13.5"/>
    <row r="267" s="9" customFormat="1" ht="13.5"/>
    <row r="268" s="9" customFormat="1" ht="13.5"/>
    <row r="269" s="9" customFormat="1" ht="13.5"/>
    <row r="270" s="9" customFormat="1" ht="13.5"/>
    <row r="271" s="9" customFormat="1" ht="13.5"/>
    <row r="272" s="9" customFormat="1" ht="13.5"/>
    <row r="273" s="9" customFormat="1" ht="13.5"/>
    <row r="274" s="9" customFormat="1" ht="13.5"/>
    <row r="275" s="9" customFormat="1" ht="13.5"/>
    <row r="276" s="9" customFormat="1" ht="13.5"/>
    <row r="277" s="9" customFormat="1" ht="13.5"/>
    <row r="278" s="9" customFormat="1" ht="13.5"/>
    <row r="279" s="9" customFormat="1" ht="13.5"/>
    <row r="280" s="9" customFormat="1" ht="13.5"/>
    <row r="281" s="9" customFormat="1" ht="13.5"/>
    <row r="282" s="9" customFormat="1" ht="13.5"/>
    <row r="283" s="9" customFormat="1" ht="13.5"/>
    <row r="284" s="9" customFormat="1" ht="13.5"/>
    <row r="285" s="9" customFormat="1" ht="13.5"/>
    <row r="286" s="9" customFormat="1" ht="13.5"/>
    <row r="287" s="9" customFormat="1" ht="13.5"/>
    <row r="288" s="9" customFormat="1" ht="13.5"/>
    <row r="289" s="9" customFormat="1" ht="13.5"/>
    <row r="290" s="9" customFormat="1" ht="13.5"/>
    <row r="291" s="9" customFormat="1" ht="13.5"/>
    <row r="292" s="9" customFormat="1" ht="13.5"/>
    <row r="293" s="9" customFormat="1" ht="13.5"/>
    <row r="294" s="9" customFormat="1" ht="13.5"/>
    <row r="295" s="9" customFormat="1" ht="13.5"/>
    <row r="296" s="9" customFormat="1" ht="13.5"/>
    <row r="297" s="9" customFormat="1" ht="13.5"/>
    <row r="298" s="9" customFormat="1" ht="13.5"/>
    <row r="299" s="9" customFormat="1" ht="13.5"/>
    <row r="300" s="9" customFormat="1" ht="13.5"/>
    <row r="301" s="9" customFormat="1" ht="13.5"/>
    <row r="302" s="9" customFormat="1" ht="13.5"/>
    <row r="303" s="9" customFormat="1" ht="13.5"/>
    <row r="304" s="9" customFormat="1" ht="13.5"/>
    <row r="305" s="9" customFormat="1" ht="13.5"/>
    <row r="306" s="9" customFormat="1" ht="13.5"/>
    <row r="307" s="9" customFormat="1" ht="13.5"/>
    <row r="308" s="9" customFormat="1" ht="13.5"/>
    <row r="309" s="9" customFormat="1" ht="13.5"/>
    <row r="310" s="9" customFormat="1" ht="13.5"/>
    <row r="311" s="9" customFormat="1" ht="13.5"/>
    <row r="312" s="9" customFormat="1" ht="13.5"/>
    <row r="313" s="9" customFormat="1" ht="13.5"/>
    <row r="314" s="9" customFormat="1" ht="13.5"/>
    <row r="315" s="9" customFormat="1" ht="13.5"/>
    <row r="316" s="9" customFormat="1" ht="13.5"/>
    <row r="317" s="9" customFormat="1" ht="13.5"/>
    <row r="318" s="9" customFormat="1" ht="13.5"/>
    <row r="319" s="9" customFormat="1" ht="13.5"/>
    <row r="320" s="9" customFormat="1" ht="13.5"/>
    <row r="321" s="9" customFormat="1" ht="13.5"/>
    <row r="322" s="9" customFormat="1" ht="13.5"/>
    <row r="323" s="9" customFormat="1" ht="13.5"/>
    <row r="324" s="9" customFormat="1" ht="13.5"/>
    <row r="325" s="9" customFormat="1" ht="13.5"/>
    <row r="326" s="9" customFormat="1" ht="13.5"/>
    <row r="327" s="9" customFormat="1" ht="13.5"/>
    <row r="328" s="9" customFormat="1" ht="13.5"/>
    <row r="329" s="9" customFormat="1" ht="13.5"/>
    <row r="330" s="9" customFormat="1" ht="13.5"/>
    <row r="331" s="9" customFormat="1" ht="13.5"/>
    <row r="332" s="9" customFormat="1" ht="13.5"/>
    <row r="333" s="9" customFormat="1" ht="13.5"/>
    <row r="334" s="9" customFormat="1" ht="13.5"/>
    <row r="335" s="9" customFormat="1" ht="13.5"/>
    <row r="336" s="9" customFormat="1" ht="13.5"/>
    <row r="337" s="9" customFormat="1" ht="13.5"/>
    <row r="338" s="9" customFormat="1" ht="13.5"/>
    <row r="339" s="9" customFormat="1" ht="13.5"/>
    <row r="340" s="9" customFormat="1" ht="13.5"/>
  </sheetData>
  <sheetProtection/>
  <protectedRanges>
    <protectedRange sqref="B8:B33" name="範囲1_1"/>
  </protectedRanges>
  <mergeCells count="61">
    <mergeCell ref="B26:B27"/>
    <mergeCell ref="A28:A29"/>
    <mergeCell ref="B28:B29"/>
    <mergeCell ref="A22:A23"/>
    <mergeCell ref="B22:B23"/>
    <mergeCell ref="C37:V37"/>
    <mergeCell ref="A30:A31"/>
    <mergeCell ref="B30:B31"/>
    <mergeCell ref="A32:A33"/>
    <mergeCell ref="B32:B33"/>
    <mergeCell ref="A2:B2"/>
    <mergeCell ref="A34:A35"/>
    <mergeCell ref="B34:B35"/>
    <mergeCell ref="C36:V36"/>
    <mergeCell ref="A26:A27"/>
    <mergeCell ref="A16:A17"/>
    <mergeCell ref="B16:B17"/>
    <mergeCell ref="A24:A25"/>
    <mergeCell ref="B24:B25"/>
    <mergeCell ref="A18:A19"/>
    <mergeCell ref="B18:B19"/>
    <mergeCell ref="A20:A21"/>
    <mergeCell ref="B20:B21"/>
    <mergeCell ref="A10:A11"/>
    <mergeCell ref="B10:B11"/>
    <mergeCell ref="A12:A13"/>
    <mergeCell ref="B12:B13"/>
    <mergeCell ref="A14:A15"/>
    <mergeCell ref="B14:B15"/>
    <mergeCell ref="W6:W7"/>
    <mergeCell ref="X6:X7"/>
    <mergeCell ref="A8:A9"/>
    <mergeCell ref="B8:B9"/>
    <mergeCell ref="Q6:Q7"/>
    <mergeCell ref="R6:R7"/>
    <mergeCell ref="S6:S7"/>
    <mergeCell ref="T6:V6"/>
    <mergeCell ref="M6:M7"/>
    <mergeCell ref="N6:N7"/>
    <mergeCell ref="O6:O7"/>
    <mergeCell ref="P6:P7"/>
    <mergeCell ref="I6:I7"/>
    <mergeCell ref="J6:J7"/>
    <mergeCell ref="K6:K7"/>
    <mergeCell ref="L6:L7"/>
    <mergeCell ref="A3:A7"/>
    <mergeCell ref="B3:B7"/>
    <mergeCell ref="C3:AB4"/>
    <mergeCell ref="C5:X5"/>
    <mergeCell ref="C6:C7"/>
    <mergeCell ref="D6:D7"/>
    <mergeCell ref="E6:E7"/>
    <mergeCell ref="F6:F7"/>
    <mergeCell ref="G6:G7"/>
    <mergeCell ref="H6:H7"/>
    <mergeCell ref="Y5:AB5"/>
    <mergeCell ref="Y6:Y7"/>
    <mergeCell ref="Z6:Z7"/>
    <mergeCell ref="AA6:AA7"/>
    <mergeCell ref="AB6:AB7"/>
    <mergeCell ref="X2:AB2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landscape" paperSize="9" r:id="rId1"/>
  <headerFooter alignWithMargins="0">
    <oddFooter>&amp;C&amp;"ＭＳ Ｐ明朝,標準"&amp;10&amp;A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3"/>
  </sheetPr>
  <dimension ref="A1:AA202"/>
  <sheetViews>
    <sheetView view="pageBreakPreview" zoomScaleNormal="75" zoomScaleSheetLayoutView="100" zoomScalePageLayoutView="0" workbookViewId="0" topLeftCell="A1">
      <pane xSplit="2" ySplit="6" topLeftCell="C4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U25" sqref="U25"/>
    </sheetView>
  </sheetViews>
  <sheetFormatPr defaultColWidth="9.00390625" defaultRowHeight="13.5"/>
  <cols>
    <col min="1" max="1" width="2.625" style="49" bestFit="1" customWidth="1"/>
    <col min="2" max="2" width="9.625" style="38" bestFit="1" customWidth="1"/>
    <col min="3" max="4" width="6.25390625" style="96" bestFit="1" customWidth="1"/>
    <col min="5" max="5" width="5.50390625" style="1" bestFit="1" customWidth="1"/>
    <col min="6" max="6" width="5.75390625" style="1" bestFit="1" customWidth="1"/>
    <col min="7" max="7" width="4.625" style="1" bestFit="1" customWidth="1"/>
    <col min="8" max="8" width="5.75390625" style="1" bestFit="1" customWidth="1"/>
    <col min="9" max="11" width="4.625" style="1" bestFit="1" customWidth="1"/>
    <col min="12" max="12" width="6.125" style="1" customWidth="1"/>
    <col min="13" max="13" width="4.625" style="1" bestFit="1" customWidth="1"/>
    <col min="14" max="14" width="3.625" style="1" bestFit="1" customWidth="1"/>
    <col min="15" max="15" width="6.25390625" style="1" bestFit="1" customWidth="1"/>
    <col min="16" max="16" width="5.25390625" style="1" bestFit="1" customWidth="1"/>
    <col min="17" max="17" width="5.125" style="1" customWidth="1"/>
    <col min="18" max="18" width="3.375" style="1" customWidth="1"/>
    <col min="19" max="16384" width="9.00390625" style="1" customWidth="1"/>
  </cols>
  <sheetData>
    <row r="1" spans="1:8" ht="14.25">
      <c r="A1" s="1572" t="s">
        <v>287</v>
      </c>
      <c r="B1" s="1572"/>
      <c r="C1" s="1572"/>
      <c r="D1" s="1572"/>
      <c r="E1" s="1572"/>
      <c r="F1" s="1572"/>
      <c r="G1" s="43"/>
      <c r="H1" s="43"/>
    </row>
    <row r="2" spans="1:17" ht="12" customHeight="1" thickBot="1">
      <c r="A2" s="152"/>
      <c r="B2" s="152"/>
      <c r="C2" s="153"/>
      <c r="D2" s="153"/>
      <c r="E2" s="152"/>
      <c r="F2" s="152"/>
      <c r="G2" s="152"/>
      <c r="M2" s="1924" t="s">
        <v>395</v>
      </c>
      <c r="N2" s="1924"/>
      <c r="O2" s="1924"/>
      <c r="P2" s="1924"/>
      <c r="Q2" s="1924"/>
    </row>
    <row r="3" spans="1:17" s="20" customFormat="1" ht="13.5" customHeight="1">
      <c r="A3" s="1766" t="s">
        <v>291</v>
      </c>
      <c r="B3" s="1768" t="s">
        <v>73</v>
      </c>
      <c r="C3" s="1745" t="s">
        <v>25</v>
      </c>
      <c r="D3" s="1756" t="s">
        <v>74</v>
      </c>
      <c r="E3" s="1757"/>
      <c r="F3" s="1750" t="s">
        <v>75</v>
      </c>
      <c r="G3" s="1750"/>
      <c r="H3" s="1750"/>
      <c r="I3" s="1751"/>
      <c r="J3" s="1748" t="s">
        <v>76</v>
      </c>
      <c r="K3" s="1748"/>
      <c r="L3" s="1748"/>
      <c r="M3" s="1748"/>
      <c r="N3" s="1748"/>
      <c r="O3" s="1749"/>
      <c r="P3" s="1743" t="s">
        <v>248</v>
      </c>
      <c r="Q3" s="1744"/>
    </row>
    <row r="4" spans="1:17" ht="13.5" customHeight="1">
      <c r="A4" s="1767"/>
      <c r="B4" s="1769"/>
      <c r="C4" s="1746"/>
      <c r="D4" s="1758" t="s">
        <v>77</v>
      </c>
      <c r="E4" s="1731" t="s">
        <v>78</v>
      </c>
      <c r="F4" s="1754" t="s">
        <v>79</v>
      </c>
      <c r="G4" s="1754"/>
      <c r="H4" s="1733" t="s">
        <v>80</v>
      </c>
      <c r="I4" s="1734"/>
      <c r="J4" s="1752" t="s">
        <v>81</v>
      </c>
      <c r="K4" s="1760" t="s">
        <v>220</v>
      </c>
      <c r="L4" s="1760" t="s">
        <v>82</v>
      </c>
      <c r="M4" s="1760" t="s">
        <v>83</v>
      </c>
      <c r="N4" s="1760" t="s">
        <v>84</v>
      </c>
      <c r="O4" s="1731" t="s">
        <v>85</v>
      </c>
      <c r="P4" s="1762" t="s">
        <v>82</v>
      </c>
      <c r="Q4" s="1764" t="s">
        <v>247</v>
      </c>
    </row>
    <row r="5" spans="1:17" ht="36" customHeight="1" thickBot="1">
      <c r="A5" s="1767"/>
      <c r="B5" s="1769"/>
      <c r="C5" s="1747"/>
      <c r="D5" s="1759"/>
      <c r="E5" s="1755"/>
      <c r="F5" s="429" t="s">
        <v>86</v>
      </c>
      <c r="G5" s="497" t="s">
        <v>87</v>
      </c>
      <c r="H5" s="430" t="s">
        <v>88</v>
      </c>
      <c r="I5" s="498" t="s">
        <v>87</v>
      </c>
      <c r="J5" s="1753"/>
      <c r="K5" s="1761"/>
      <c r="L5" s="1761"/>
      <c r="M5" s="1761"/>
      <c r="N5" s="1761"/>
      <c r="O5" s="1732"/>
      <c r="P5" s="1763"/>
      <c r="Q5" s="1765"/>
    </row>
    <row r="6" spans="1:17" s="41" customFormat="1" ht="10.5">
      <c r="A6" s="488"/>
      <c r="B6" s="489"/>
      <c r="C6" s="490" t="s">
        <v>47</v>
      </c>
      <c r="D6" s="491" t="s">
        <v>47</v>
      </c>
      <c r="E6" s="492" t="s">
        <v>48</v>
      </c>
      <c r="F6" s="493" t="s">
        <v>47</v>
      </c>
      <c r="G6" s="494" t="s">
        <v>306</v>
      </c>
      <c r="H6" s="494" t="s">
        <v>47</v>
      </c>
      <c r="I6" s="492" t="s">
        <v>306</v>
      </c>
      <c r="J6" s="493" t="s">
        <v>47</v>
      </c>
      <c r="K6" s="494" t="s">
        <v>47</v>
      </c>
      <c r="L6" s="494" t="s">
        <v>47</v>
      </c>
      <c r="M6" s="494" t="s">
        <v>47</v>
      </c>
      <c r="N6" s="494" t="s">
        <v>47</v>
      </c>
      <c r="O6" s="492" t="s">
        <v>47</v>
      </c>
      <c r="P6" s="493" t="s">
        <v>306</v>
      </c>
      <c r="Q6" s="495" t="s">
        <v>306</v>
      </c>
    </row>
    <row r="7" spans="1:17" s="54" customFormat="1" ht="12.75" customHeight="1">
      <c r="A7" s="1739" t="s">
        <v>159</v>
      </c>
      <c r="B7" s="195" t="s">
        <v>49</v>
      </c>
      <c r="C7" s="199">
        <v>339</v>
      </c>
      <c r="D7" s="217">
        <v>329</v>
      </c>
      <c r="E7" s="457">
        <f>D7/C7*100</f>
        <v>97.05014749262537</v>
      </c>
      <c r="F7" s="432">
        <v>3</v>
      </c>
      <c r="G7" s="462">
        <f>F7/D7*100</f>
        <v>0.911854103343465</v>
      </c>
      <c r="H7" s="432">
        <v>7</v>
      </c>
      <c r="I7" s="468">
        <f aca="true" t="shared" si="0" ref="I7:I62">H7/D7*100</f>
        <v>2.127659574468085</v>
      </c>
      <c r="J7" s="432">
        <v>52</v>
      </c>
      <c r="K7" s="432">
        <v>20</v>
      </c>
      <c r="L7" s="432">
        <v>62</v>
      </c>
      <c r="M7" s="432">
        <v>24</v>
      </c>
      <c r="N7" s="432">
        <v>1</v>
      </c>
      <c r="O7" s="433">
        <v>159</v>
      </c>
      <c r="P7" s="473">
        <f>L7/D7*100</f>
        <v>18.84498480243161</v>
      </c>
      <c r="Q7" s="481">
        <f>(M7+N7)/D7*100</f>
        <v>7.598784194528875</v>
      </c>
    </row>
    <row r="8" spans="1:17" s="54" customFormat="1" ht="12.75" customHeight="1" thickBot="1">
      <c r="A8" s="1740"/>
      <c r="B8" s="232" t="s">
        <v>50</v>
      </c>
      <c r="C8" s="505">
        <f>SUM(C7)</f>
        <v>339</v>
      </c>
      <c r="D8" s="227">
        <f aca="true" t="shared" si="1" ref="D8:O8">SUM(D7)</f>
        <v>329</v>
      </c>
      <c r="E8" s="458">
        <f aca="true" t="shared" si="2" ref="E8:E62">D8/C8*100</f>
        <v>97.05014749262537</v>
      </c>
      <c r="F8" s="442">
        <f t="shared" si="1"/>
        <v>3</v>
      </c>
      <c r="G8" s="463">
        <f aca="true" t="shared" si="3" ref="G8:G62">F8/D8*100</f>
        <v>0.911854103343465</v>
      </c>
      <c r="H8" s="444">
        <f t="shared" si="1"/>
        <v>7</v>
      </c>
      <c r="I8" s="469">
        <f t="shared" si="0"/>
        <v>2.127659574468085</v>
      </c>
      <c r="J8" s="442">
        <f t="shared" si="1"/>
        <v>52</v>
      </c>
      <c r="K8" s="444">
        <f t="shared" si="1"/>
        <v>20</v>
      </c>
      <c r="L8" s="444">
        <f t="shared" si="1"/>
        <v>62</v>
      </c>
      <c r="M8" s="444">
        <f t="shared" si="1"/>
        <v>24</v>
      </c>
      <c r="N8" s="444">
        <f t="shared" si="1"/>
        <v>1</v>
      </c>
      <c r="O8" s="445">
        <f t="shared" si="1"/>
        <v>159</v>
      </c>
      <c r="P8" s="474">
        <f aca="true" t="shared" si="4" ref="P8:P62">L8/D8*100</f>
        <v>18.84498480243161</v>
      </c>
      <c r="Q8" s="482">
        <f aca="true" t="shared" si="5" ref="Q8:Q62">(M8+N8)/D8*100</f>
        <v>7.598784194528875</v>
      </c>
    </row>
    <row r="9" spans="1:17" s="54" customFormat="1" ht="12.75" customHeight="1">
      <c r="A9" s="1741" t="s">
        <v>89</v>
      </c>
      <c r="B9" s="228" t="s">
        <v>51</v>
      </c>
      <c r="C9" s="229">
        <v>151</v>
      </c>
      <c r="D9" s="226">
        <v>146</v>
      </c>
      <c r="E9" s="459">
        <f t="shared" si="2"/>
        <v>96.68874172185431</v>
      </c>
      <c r="F9" s="435">
        <v>2</v>
      </c>
      <c r="G9" s="464">
        <f t="shared" si="3"/>
        <v>1.36986301369863</v>
      </c>
      <c r="H9" s="235">
        <v>4</v>
      </c>
      <c r="I9" s="470">
        <f t="shared" si="0"/>
        <v>2.73972602739726</v>
      </c>
      <c r="J9" s="234">
        <v>0</v>
      </c>
      <c r="K9" s="235">
        <v>7</v>
      </c>
      <c r="L9" s="230">
        <v>14</v>
      </c>
      <c r="M9" s="231">
        <v>6</v>
      </c>
      <c r="N9" s="230">
        <v>0</v>
      </c>
      <c r="O9" s="436">
        <v>27</v>
      </c>
      <c r="P9" s="473">
        <f t="shared" si="4"/>
        <v>9.58904109589041</v>
      </c>
      <c r="Q9" s="481">
        <f t="shared" si="5"/>
        <v>4.10958904109589</v>
      </c>
    </row>
    <row r="10" spans="1:17" s="54" customFormat="1" ht="12.75" customHeight="1">
      <c r="A10" s="1737"/>
      <c r="B10" s="196" t="s">
        <v>90</v>
      </c>
      <c r="C10" s="502">
        <v>274</v>
      </c>
      <c r="D10" s="503">
        <v>265</v>
      </c>
      <c r="E10" s="457">
        <f>D10/C10*100</f>
        <v>96.71532846715328</v>
      </c>
      <c r="F10" s="437">
        <v>3</v>
      </c>
      <c r="G10" s="465">
        <f t="shared" si="3"/>
        <v>1.1320754716981132</v>
      </c>
      <c r="H10" s="438">
        <v>8</v>
      </c>
      <c r="I10" s="468">
        <f t="shared" si="0"/>
        <v>3.018867924528302</v>
      </c>
      <c r="J10" s="437">
        <v>1</v>
      </c>
      <c r="K10" s="438">
        <v>4</v>
      </c>
      <c r="L10" s="438">
        <v>51</v>
      </c>
      <c r="M10" s="438">
        <v>3</v>
      </c>
      <c r="N10" s="438">
        <v>0</v>
      </c>
      <c r="O10" s="433">
        <v>59</v>
      </c>
      <c r="P10" s="473">
        <f t="shared" si="4"/>
        <v>19.245283018867926</v>
      </c>
      <c r="Q10" s="481">
        <f t="shared" si="5"/>
        <v>1.1320754716981132</v>
      </c>
    </row>
    <row r="11" spans="1:17" s="54" customFormat="1" ht="12.75" customHeight="1">
      <c r="A11" s="1737"/>
      <c r="B11" s="197" t="s">
        <v>194</v>
      </c>
      <c r="C11" s="199">
        <v>292</v>
      </c>
      <c r="D11" s="217">
        <v>274</v>
      </c>
      <c r="E11" s="457">
        <f>D11/C11*100</f>
        <v>93.83561643835617</v>
      </c>
      <c r="F11" s="432">
        <v>7</v>
      </c>
      <c r="G11" s="465">
        <f t="shared" si="3"/>
        <v>2.5547445255474455</v>
      </c>
      <c r="H11" s="47">
        <v>12</v>
      </c>
      <c r="I11" s="468">
        <f t="shared" si="0"/>
        <v>4.37956204379562</v>
      </c>
      <c r="J11" s="432">
        <v>0</v>
      </c>
      <c r="K11" s="47">
        <v>5</v>
      </c>
      <c r="L11" s="47">
        <v>116</v>
      </c>
      <c r="M11" s="47">
        <v>5</v>
      </c>
      <c r="N11" s="47">
        <v>1</v>
      </c>
      <c r="O11" s="433">
        <v>127</v>
      </c>
      <c r="P11" s="473">
        <f t="shared" si="4"/>
        <v>42.33576642335766</v>
      </c>
      <c r="Q11" s="481">
        <f t="shared" si="5"/>
        <v>2.18978102189781</v>
      </c>
    </row>
    <row r="12" spans="1:17" s="54" customFormat="1" ht="12.75" customHeight="1" thickBot="1">
      <c r="A12" s="1738"/>
      <c r="B12" s="232" t="s">
        <v>50</v>
      </c>
      <c r="C12" s="505">
        <f>SUM(C9:C11)</f>
        <v>717</v>
      </c>
      <c r="D12" s="227">
        <f>SUM(D9:D11)</f>
        <v>685</v>
      </c>
      <c r="E12" s="458">
        <f t="shared" si="2"/>
        <v>95.53695955369595</v>
      </c>
      <c r="F12" s="447">
        <f>SUM(F9:F11)</f>
        <v>12</v>
      </c>
      <c r="G12" s="463">
        <f t="shared" si="3"/>
        <v>1.7518248175182483</v>
      </c>
      <c r="H12" s="449">
        <f>SUM(H9:H11)</f>
        <v>24</v>
      </c>
      <c r="I12" s="469">
        <f t="shared" si="0"/>
        <v>3.5036496350364965</v>
      </c>
      <c r="J12" s="447">
        <f aca="true" t="shared" si="6" ref="J12:O12">SUM(J9:J11)</f>
        <v>1</v>
      </c>
      <c r="K12" s="449">
        <f t="shared" si="6"/>
        <v>16</v>
      </c>
      <c r="L12" s="449">
        <f t="shared" si="6"/>
        <v>181</v>
      </c>
      <c r="M12" s="449">
        <f t="shared" si="6"/>
        <v>14</v>
      </c>
      <c r="N12" s="449">
        <f t="shared" si="6"/>
        <v>1</v>
      </c>
      <c r="O12" s="1314">
        <f t="shared" si="6"/>
        <v>213</v>
      </c>
      <c r="P12" s="474">
        <f t="shared" si="4"/>
        <v>26.423357664233578</v>
      </c>
      <c r="Q12" s="482">
        <f t="shared" si="5"/>
        <v>2.18978102189781</v>
      </c>
    </row>
    <row r="13" spans="1:17" s="54" customFormat="1" ht="12.75" customHeight="1">
      <c r="A13" s="1737" t="s">
        <v>91</v>
      </c>
      <c r="B13" s="195" t="s">
        <v>92</v>
      </c>
      <c r="C13" s="199">
        <v>398</v>
      </c>
      <c r="D13" s="217">
        <v>376</v>
      </c>
      <c r="E13" s="457">
        <f t="shared" si="2"/>
        <v>94.47236180904522</v>
      </c>
      <c r="F13" s="432">
        <v>12</v>
      </c>
      <c r="G13" s="465">
        <f t="shared" si="3"/>
        <v>3.1914893617021276</v>
      </c>
      <c r="H13" s="47">
        <v>15</v>
      </c>
      <c r="I13" s="468">
        <f t="shared" si="0"/>
        <v>3.9893617021276597</v>
      </c>
      <c r="J13" s="432">
        <v>23</v>
      </c>
      <c r="K13" s="47">
        <v>5</v>
      </c>
      <c r="L13" s="47">
        <v>264</v>
      </c>
      <c r="M13" s="47">
        <v>4</v>
      </c>
      <c r="N13" s="47">
        <v>1</v>
      </c>
      <c r="O13" s="433">
        <v>297</v>
      </c>
      <c r="P13" s="473">
        <f t="shared" si="4"/>
        <v>70.2127659574468</v>
      </c>
      <c r="Q13" s="481">
        <f t="shared" si="5"/>
        <v>1.3297872340425532</v>
      </c>
    </row>
    <row r="14" spans="1:17" s="54" customFormat="1" ht="12.75" customHeight="1">
      <c r="A14" s="1737"/>
      <c r="B14" s="539" t="s">
        <v>332</v>
      </c>
      <c r="C14" s="504">
        <v>231</v>
      </c>
      <c r="D14" s="218">
        <v>225</v>
      </c>
      <c r="E14" s="457">
        <f t="shared" si="2"/>
        <v>97.40259740259741</v>
      </c>
      <c r="F14" s="439">
        <v>16</v>
      </c>
      <c r="G14" s="465">
        <f t="shared" si="3"/>
        <v>7.111111111111111</v>
      </c>
      <c r="H14" s="440">
        <v>25</v>
      </c>
      <c r="I14" s="468">
        <f t="shared" si="0"/>
        <v>11.11111111111111</v>
      </c>
      <c r="J14" s="439">
        <v>1</v>
      </c>
      <c r="K14" s="440">
        <v>5</v>
      </c>
      <c r="L14" s="440">
        <v>94</v>
      </c>
      <c r="M14" s="440">
        <v>6</v>
      </c>
      <c r="N14" s="440">
        <v>2</v>
      </c>
      <c r="O14" s="433">
        <v>108</v>
      </c>
      <c r="P14" s="473">
        <f t="shared" si="4"/>
        <v>41.77777777777778</v>
      </c>
      <c r="Q14" s="481">
        <f t="shared" si="5"/>
        <v>3.5555555555555554</v>
      </c>
    </row>
    <row r="15" spans="1:17" s="54" customFormat="1" ht="12.75" customHeight="1">
      <c r="A15" s="1737"/>
      <c r="B15" s="196" t="s">
        <v>101</v>
      </c>
      <c r="C15" s="504">
        <v>1</v>
      </c>
      <c r="D15" s="218">
        <v>1</v>
      </c>
      <c r="E15" s="457">
        <v>0</v>
      </c>
      <c r="F15" s="439">
        <v>0</v>
      </c>
      <c r="G15" s="465">
        <v>0</v>
      </c>
      <c r="H15" s="440">
        <v>0</v>
      </c>
      <c r="I15" s="468">
        <v>0</v>
      </c>
      <c r="J15" s="439">
        <v>0</v>
      </c>
      <c r="K15" s="440">
        <v>0</v>
      </c>
      <c r="L15" s="440">
        <v>0</v>
      </c>
      <c r="M15" s="440">
        <v>0</v>
      </c>
      <c r="N15" s="440">
        <v>0</v>
      </c>
      <c r="O15" s="433">
        <v>0</v>
      </c>
      <c r="P15" s="473">
        <v>0</v>
      </c>
      <c r="Q15" s="481">
        <v>0</v>
      </c>
    </row>
    <row r="16" spans="1:17" s="54" customFormat="1" ht="12.75" customHeight="1">
      <c r="A16" s="1737"/>
      <c r="B16" s="196" t="s">
        <v>188</v>
      </c>
      <c r="C16" s="504">
        <v>7</v>
      </c>
      <c r="D16" s="218">
        <v>7</v>
      </c>
      <c r="E16" s="457">
        <f>IF(ISERROR(D16/C16*100)=TRUE,"",D16/C16*100)</f>
        <v>100</v>
      </c>
      <c r="F16" s="439">
        <v>0</v>
      </c>
      <c r="G16" s="465">
        <f>IF(ISERROR(F16/D16*100)=TRUE,"",F16/D16*100)</f>
        <v>0</v>
      </c>
      <c r="H16" s="440">
        <v>0</v>
      </c>
      <c r="I16" s="468">
        <f>IF(ISERROR(H16/D16*100)=TRUE,"",H16/D16*100)</f>
        <v>0</v>
      </c>
      <c r="J16" s="439">
        <v>1</v>
      </c>
      <c r="K16" s="440">
        <v>0</v>
      </c>
      <c r="L16" s="440">
        <v>0</v>
      </c>
      <c r="M16" s="440">
        <v>0</v>
      </c>
      <c r="N16" s="440">
        <v>0</v>
      </c>
      <c r="O16" s="433">
        <v>1</v>
      </c>
      <c r="P16" s="473">
        <f>IF(ISERROR(L16/D16*100)=TRUE,"",L16/D16*100)</f>
        <v>0</v>
      </c>
      <c r="Q16" s="481">
        <f>IF(ISERROR((M16+N16)/D16*100)=TRUE,"",(M16+N16)/D16*100)</f>
        <v>0</v>
      </c>
    </row>
    <row r="17" spans="1:17" s="54" customFormat="1" ht="12.75" customHeight="1" thickBot="1">
      <c r="A17" s="1738"/>
      <c r="B17" s="232" t="s">
        <v>50</v>
      </c>
      <c r="C17" s="505">
        <f>SUM(C13:C16)</f>
        <v>637</v>
      </c>
      <c r="D17" s="227">
        <f>SUM(D13:D16)</f>
        <v>609</v>
      </c>
      <c r="E17" s="458">
        <f t="shared" si="2"/>
        <v>95.6043956043956</v>
      </c>
      <c r="F17" s="447">
        <f>SUM(F13:F16)</f>
        <v>28</v>
      </c>
      <c r="G17" s="463">
        <f t="shared" si="3"/>
        <v>4.597701149425287</v>
      </c>
      <c r="H17" s="449">
        <f>SUM(H13:H16)</f>
        <v>40</v>
      </c>
      <c r="I17" s="469">
        <f t="shared" si="0"/>
        <v>6.568144499178982</v>
      </c>
      <c r="J17" s="447">
        <f aca="true" t="shared" si="7" ref="J17:O17">SUM(J13:J16)</f>
        <v>25</v>
      </c>
      <c r="K17" s="449">
        <f t="shared" si="7"/>
        <v>10</v>
      </c>
      <c r="L17" s="449">
        <f t="shared" si="7"/>
        <v>358</v>
      </c>
      <c r="M17" s="449">
        <f t="shared" si="7"/>
        <v>10</v>
      </c>
      <c r="N17" s="449">
        <f t="shared" si="7"/>
        <v>3</v>
      </c>
      <c r="O17" s="1314">
        <f t="shared" si="7"/>
        <v>406</v>
      </c>
      <c r="P17" s="475">
        <f t="shared" si="4"/>
        <v>58.78489326765188</v>
      </c>
      <c r="Q17" s="482">
        <f t="shared" si="5"/>
        <v>2.134646962233169</v>
      </c>
    </row>
    <row r="18" spans="1:17" s="54" customFormat="1" ht="12.75" customHeight="1">
      <c r="A18" s="1739" t="s">
        <v>94</v>
      </c>
      <c r="B18" s="195" t="s">
        <v>95</v>
      </c>
      <c r="C18" s="199">
        <v>953</v>
      </c>
      <c r="D18" s="217">
        <v>874</v>
      </c>
      <c r="E18" s="536">
        <f>D18/C18*100</f>
        <v>91.71038824763903</v>
      </c>
      <c r="F18" s="198">
        <v>12</v>
      </c>
      <c r="G18" s="537">
        <f t="shared" si="3"/>
        <v>1.3729977116704806</v>
      </c>
      <c r="H18" s="45">
        <v>2</v>
      </c>
      <c r="I18" s="538">
        <f t="shared" si="0"/>
        <v>0.2288329519450801</v>
      </c>
      <c r="J18" s="217">
        <v>0</v>
      </c>
      <c r="K18" s="44">
        <v>14</v>
      </c>
      <c r="L18" s="44">
        <v>46</v>
      </c>
      <c r="M18" s="44">
        <v>56</v>
      </c>
      <c r="N18" s="44">
        <v>1</v>
      </c>
      <c r="O18" s="199">
        <v>117</v>
      </c>
      <c r="P18" s="544">
        <f t="shared" si="4"/>
        <v>5.263157894736842</v>
      </c>
      <c r="Q18" s="545">
        <f t="shared" si="5"/>
        <v>6.521739130434782</v>
      </c>
    </row>
    <row r="19" spans="1:17" s="54" customFormat="1" ht="12.75" customHeight="1">
      <c r="A19" s="1739"/>
      <c r="B19" s="196" t="s">
        <v>96</v>
      </c>
      <c r="C19" s="504">
        <v>170</v>
      </c>
      <c r="D19" s="217">
        <v>166</v>
      </c>
      <c r="E19" s="536">
        <f>D19/C19*100</f>
        <v>97.6470588235294</v>
      </c>
      <c r="F19" s="198">
        <v>3</v>
      </c>
      <c r="G19" s="537">
        <f t="shared" si="3"/>
        <v>1.8072289156626504</v>
      </c>
      <c r="H19" s="45">
        <v>6</v>
      </c>
      <c r="I19" s="538">
        <f t="shared" si="0"/>
        <v>3.614457831325301</v>
      </c>
      <c r="J19" s="217">
        <v>8</v>
      </c>
      <c r="K19" s="44">
        <v>12</v>
      </c>
      <c r="L19" s="44">
        <v>70</v>
      </c>
      <c r="M19" s="44">
        <v>5</v>
      </c>
      <c r="N19" s="44">
        <v>1</v>
      </c>
      <c r="O19" s="199">
        <v>96</v>
      </c>
      <c r="P19" s="546">
        <f t="shared" si="4"/>
        <v>42.168674698795186</v>
      </c>
      <c r="Q19" s="543">
        <f t="shared" si="5"/>
        <v>3.614457831325301</v>
      </c>
    </row>
    <row r="20" spans="1:17" s="54" customFormat="1" ht="12.75" customHeight="1" thickBot="1">
      <c r="A20" s="1740"/>
      <c r="B20" s="232" t="s">
        <v>50</v>
      </c>
      <c r="C20" s="505">
        <f>SUM(C18:C19)</f>
        <v>1123</v>
      </c>
      <c r="D20" s="227">
        <f>SUM(D18:D19)</f>
        <v>1040</v>
      </c>
      <c r="E20" s="458">
        <f t="shared" si="2"/>
        <v>92.60908281389136</v>
      </c>
      <c r="F20" s="447">
        <f>SUM(F18:F19)</f>
        <v>15</v>
      </c>
      <c r="G20" s="463">
        <f t="shared" si="3"/>
        <v>1.4423076923076923</v>
      </c>
      <c r="H20" s="449">
        <f>SUM(H18:H19)</f>
        <v>8</v>
      </c>
      <c r="I20" s="469">
        <f t="shared" si="0"/>
        <v>0.7692307692307693</v>
      </c>
      <c r="J20" s="447">
        <f aca="true" t="shared" si="8" ref="J20:O20">SUM(J18:J19)</f>
        <v>8</v>
      </c>
      <c r="K20" s="449">
        <f t="shared" si="8"/>
        <v>26</v>
      </c>
      <c r="L20" s="449">
        <f t="shared" si="8"/>
        <v>116</v>
      </c>
      <c r="M20" s="449">
        <f t="shared" si="8"/>
        <v>61</v>
      </c>
      <c r="N20" s="449">
        <f t="shared" si="8"/>
        <v>2</v>
      </c>
      <c r="O20" s="448">
        <f t="shared" si="8"/>
        <v>213</v>
      </c>
      <c r="P20" s="478">
        <f t="shared" si="4"/>
        <v>11.153846153846155</v>
      </c>
      <c r="Q20" s="482">
        <f t="shared" si="5"/>
        <v>6.0576923076923075</v>
      </c>
    </row>
    <row r="21" spans="1:17" s="54" customFormat="1" ht="12.75" customHeight="1">
      <c r="A21" s="1739" t="s">
        <v>97</v>
      </c>
      <c r="B21" s="195" t="s">
        <v>52</v>
      </c>
      <c r="C21" s="199">
        <v>153</v>
      </c>
      <c r="D21" s="217">
        <v>147</v>
      </c>
      <c r="E21" s="457">
        <f t="shared" si="2"/>
        <v>96.07843137254902</v>
      </c>
      <c r="F21" s="441">
        <v>5</v>
      </c>
      <c r="G21" s="465">
        <f t="shared" si="3"/>
        <v>3.4013605442176873</v>
      </c>
      <c r="H21" s="48">
        <v>10</v>
      </c>
      <c r="I21" s="468">
        <f t="shared" si="0"/>
        <v>6.802721088435375</v>
      </c>
      <c r="J21" s="200">
        <v>11</v>
      </c>
      <c r="K21" s="48">
        <v>15</v>
      </c>
      <c r="L21" s="219">
        <v>16</v>
      </c>
      <c r="M21" s="47">
        <v>8</v>
      </c>
      <c r="N21" s="219">
        <v>0</v>
      </c>
      <c r="O21" s="433">
        <v>50</v>
      </c>
      <c r="P21" s="473">
        <f t="shared" si="4"/>
        <v>10.884353741496598</v>
      </c>
      <c r="Q21" s="481">
        <f t="shared" si="5"/>
        <v>5.442176870748299</v>
      </c>
    </row>
    <row r="22" spans="1:17" s="54" customFormat="1" ht="12.75" customHeight="1">
      <c r="A22" s="1739"/>
      <c r="B22" s="196" t="s">
        <v>98</v>
      </c>
      <c r="C22" s="504">
        <v>485</v>
      </c>
      <c r="D22" s="218">
        <v>460</v>
      </c>
      <c r="E22" s="457">
        <f t="shared" si="2"/>
        <v>94.84536082474226</v>
      </c>
      <c r="F22" s="439">
        <v>16</v>
      </c>
      <c r="G22" s="465">
        <f t="shared" si="3"/>
        <v>3.4782608695652173</v>
      </c>
      <c r="H22" s="440">
        <v>29</v>
      </c>
      <c r="I22" s="468">
        <f t="shared" si="0"/>
        <v>6.304347826086956</v>
      </c>
      <c r="J22" s="439">
        <v>10</v>
      </c>
      <c r="K22" s="440">
        <v>4</v>
      </c>
      <c r="L22" s="440">
        <v>122</v>
      </c>
      <c r="M22" s="440">
        <v>26</v>
      </c>
      <c r="N22" s="440">
        <v>5</v>
      </c>
      <c r="O22" s="433">
        <v>167</v>
      </c>
      <c r="P22" s="473">
        <f t="shared" si="4"/>
        <v>26.521739130434785</v>
      </c>
      <c r="Q22" s="481">
        <f t="shared" si="5"/>
        <v>6.739130434782608</v>
      </c>
    </row>
    <row r="23" spans="1:17" s="54" customFormat="1" ht="12.75" customHeight="1">
      <c r="A23" s="1739"/>
      <c r="B23" s="196" t="s">
        <v>53</v>
      </c>
      <c r="C23" s="504">
        <v>102</v>
      </c>
      <c r="D23" s="218">
        <v>91</v>
      </c>
      <c r="E23" s="457">
        <f t="shared" si="2"/>
        <v>89.2156862745098</v>
      </c>
      <c r="F23" s="439">
        <v>3</v>
      </c>
      <c r="G23" s="465">
        <f t="shared" si="3"/>
        <v>3.296703296703297</v>
      </c>
      <c r="H23" s="440">
        <v>9</v>
      </c>
      <c r="I23" s="468">
        <f t="shared" si="0"/>
        <v>9.89010989010989</v>
      </c>
      <c r="J23" s="439">
        <v>0</v>
      </c>
      <c r="K23" s="440">
        <v>14</v>
      </c>
      <c r="L23" s="440">
        <v>13</v>
      </c>
      <c r="M23" s="440">
        <v>3</v>
      </c>
      <c r="N23" s="440">
        <v>2</v>
      </c>
      <c r="O23" s="433">
        <v>32</v>
      </c>
      <c r="P23" s="473">
        <f t="shared" si="4"/>
        <v>14.285714285714285</v>
      </c>
      <c r="Q23" s="481">
        <f t="shared" si="5"/>
        <v>5.4945054945054945</v>
      </c>
    </row>
    <row r="24" spans="1:17" s="54" customFormat="1" ht="12.75" customHeight="1" thickBot="1">
      <c r="A24" s="1740"/>
      <c r="B24" s="232" t="s">
        <v>50</v>
      </c>
      <c r="C24" s="505">
        <f>SUM(C21:C23)</f>
        <v>740</v>
      </c>
      <c r="D24" s="227">
        <f>SUM(D21:D23)</f>
        <v>698</v>
      </c>
      <c r="E24" s="458">
        <f t="shared" si="2"/>
        <v>94.32432432432432</v>
      </c>
      <c r="F24" s="442">
        <f>SUM(F21:F23)</f>
        <v>24</v>
      </c>
      <c r="G24" s="463">
        <f t="shared" si="3"/>
        <v>3.4383954154727796</v>
      </c>
      <c r="H24" s="443">
        <f>SUM(H21:H23)</f>
        <v>48</v>
      </c>
      <c r="I24" s="469">
        <f t="shared" si="0"/>
        <v>6.876790830945559</v>
      </c>
      <c r="J24" s="442">
        <f aca="true" t="shared" si="9" ref="J24:O24">SUM(J21:J23)</f>
        <v>21</v>
      </c>
      <c r="K24" s="444">
        <f t="shared" si="9"/>
        <v>33</v>
      </c>
      <c r="L24" s="444">
        <f t="shared" si="9"/>
        <v>151</v>
      </c>
      <c r="M24" s="444">
        <f t="shared" si="9"/>
        <v>37</v>
      </c>
      <c r="N24" s="444">
        <f t="shared" si="9"/>
        <v>7</v>
      </c>
      <c r="O24" s="445">
        <f t="shared" si="9"/>
        <v>249</v>
      </c>
      <c r="P24" s="475">
        <f t="shared" si="4"/>
        <v>21.63323782234957</v>
      </c>
      <c r="Q24" s="482">
        <f t="shared" si="5"/>
        <v>6.303724928366762</v>
      </c>
    </row>
    <row r="25" spans="1:17" s="54" customFormat="1" ht="12.75" customHeight="1">
      <c r="A25" s="1767" t="s">
        <v>163</v>
      </c>
      <c r="B25" s="195" t="s">
        <v>218</v>
      </c>
      <c r="C25" s="199">
        <v>199</v>
      </c>
      <c r="D25" s="217">
        <v>190</v>
      </c>
      <c r="E25" s="457">
        <f t="shared" si="2"/>
        <v>95.47738693467338</v>
      </c>
      <c r="F25" s="441">
        <v>4</v>
      </c>
      <c r="G25" s="465">
        <f t="shared" si="3"/>
        <v>2.1052631578947367</v>
      </c>
      <c r="H25" s="48">
        <v>5</v>
      </c>
      <c r="I25" s="468">
        <f t="shared" si="0"/>
        <v>2.631578947368421</v>
      </c>
      <c r="J25" s="200">
        <v>0</v>
      </c>
      <c r="K25" s="48">
        <v>23</v>
      </c>
      <c r="L25" s="219">
        <v>148</v>
      </c>
      <c r="M25" s="47">
        <v>10</v>
      </c>
      <c r="N25" s="219">
        <v>1</v>
      </c>
      <c r="O25" s="431">
        <v>182</v>
      </c>
      <c r="P25" s="476">
        <f t="shared" si="4"/>
        <v>77.89473684210526</v>
      </c>
      <c r="Q25" s="481">
        <f t="shared" si="5"/>
        <v>5.7894736842105265</v>
      </c>
    </row>
    <row r="26" spans="1:17" s="54" customFormat="1" ht="12.75" customHeight="1" thickBot="1">
      <c r="A26" s="1770"/>
      <c r="B26" s="232" t="s">
        <v>50</v>
      </c>
      <c r="C26" s="505">
        <f>SUM(C25)</f>
        <v>199</v>
      </c>
      <c r="D26" s="227">
        <f>SUM(D25)</f>
        <v>190</v>
      </c>
      <c r="E26" s="458">
        <f t="shared" si="2"/>
        <v>95.47738693467338</v>
      </c>
      <c r="F26" s="442">
        <f>SUM(F25)</f>
        <v>4</v>
      </c>
      <c r="G26" s="463">
        <f t="shared" si="3"/>
        <v>2.1052631578947367</v>
      </c>
      <c r="H26" s="443">
        <f>SUM(H25)</f>
        <v>5</v>
      </c>
      <c r="I26" s="469">
        <f t="shared" si="0"/>
        <v>2.631578947368421</v>
      </c>
      <c r="J26" s="442">
        <f aca="true" t="shared" si="10" ref="J26:O26">SUM(J25)</f>
        <v>0</v>
      </c>
      <c r="K26" s="444">
        <f t="shared" si="10"/>
        <v>23</v>
      </c>
      <c r="L26" s="444">
        <f t="shared" si="10"/>
        <v>148</v>
      </c>
      <c r="M26" s="444">
        <f t="shared" si="10"/>
        <v>10</v>
      </c>
      <c r="N26" s="444">
        <f t="shared" si="10"/>
        <v>1</v>
      </c>
      <c r="O26" s="443">
        <f t="shared" si="10"/>
        <v>182</v>
      </c>
      <c r="P26" s="478">
        <f t="shared" si="4"/>
        <v>77.89473684210526</v>
      </c>
      <c r="Q26" s="482">
        <f t="shared" si="5"/>
        <v>5.7894736842105265</v>
      </c>
    </row>
    <row r="27" spans="1:17" s="54" customFormat="1" ht="12.75" customHeight="1">
      <c r="A27" s="1739" t="s">
        <v>99</v>
      </c>
      <c r="B27" s="195" t="s">
        <v>100</v>
      </c>
      <c r="C27" s="199">
        <v>1292</v>
      </c>
      <c r="D27" s="217">
        <v>1185</v>
      </c>
      <c r="E27" s="457">
        <f t="shared" si="2"/>
        <v>91.71826625386997</v>
      </c>
      <c r="F27" s="432">
        <v>38</v>
      </c>
      <c r="G27" s="465">
        <f t="shared" si="3"/>
        <v>3.2067510548523206</v>
      </c>
      <c r="H27" s="47">
        <v>48</v>
      </c>
      <c r="I27" s="468">
        <f t="shared" si="0"/>
        <v>4.050632911392405</v>
      </c>
      <c r="J27" s="432">
        <v>201</v>
      </c>
      <c r="K27" s="47">
        <v>50</v>
      </c>
      <c r="L27" s="47">
        <v>432</v>
      </c>
      <c r="M27" s="47">
        <v>117</v>
      </c>
      <c r="N27" s="47">
        <v>2</v>
      </c>
      <c r="O27" s="433">
        <v>802</v>
      </c>
      <c r="P27" s="473">
        <f t="shared" si="4"/>
        <v>36.45569620253165</v>
      </c>
      <c r="Q27" s="481">
        <f t="shared" si="5"/>
        <v>10.042194092827005</v>
      </c>
    </row>
    <row r="28" spans="1:17" s="54" customFormat="1" ht="12.75" customHeight="1">
      <c r="A28" s="1739"/>
      <c r="B28" s="196" t="s">
        <v>251</v>
      </c>
      <c r="C28" s="504">
        <v>671</v>
      </c>
      <c r="D28" s="217">
        <v>638</v>
      </c>
      <c r="E28" s="457">
        <f t="shared" si="2"/>
        <v>95.08196721311475</v>
      </c>
      <c r="F28" s="441">
        <v>21</v>
      </c>
      <c r="G28" s="465">
        <f t="shared" si="3"/>
        <v>3.2915360501567394</v>
      </c>
      <c r="H28" s="48">
        <v>51</v>
      </c>
      <c r="I28" s="468">
        <f t="shared" si="0"/>
        <v>7.993730407523511</v>
      </c>
      <c r="J28" s="200">
        <v>13</v>
      </c>
      <c r="K28" s="48">
        <v>8</v>
      </c>
      <c r="L28" s="46">
        <v>127</v>
      </c>
      <c r="M28" s="47">
        <v>1</v>
      </c>
      <c r="N28" s="46">
        <v>0</v>
      </c>
      <c r="O28" s="433">
        <v>149</v>
      </c>
      <c r="P28" s="473">
        <f t="shared" si="4"/>
        <v>19.905956112852667</v>
      </c>
      <c r="Q28" s="481">
        <f t="shared" si="5"/>
        <v>0.1567398119122257</v>
      </c>
    </row>
    <row r="29" spans="1:17" s="54" customFormat="1" ht="12.75" customHeight="1">
      <c r="A29" s="1739"/>
      <c r="B29" s="196" t="s">
        <v>103</v>
      </c>
      <c r="C29" s="504">
        <v>73</v>
      </c>
      <c r="D29" s="217">
        <v>68</v>
      </c>
      <c r="E29" s="457">
        <f t="shared" si="2"/>
        <v>93.15068493150685</v>
      </c>
      <c r="F29" s="441">
        <v>2</v>
      </c>
      <c r="G29" s="465">
        <f t="shared" si="3"/>
        <v>2.941176470588235</v>
      </c>
      <c r="H29" s="48">
        <v>4</v>
      </c>
      <c r="I29" s="468">
        <f t="shared" si="0"/>
        <v>5.88235294117647</v>
      </c>
      <c r="J29" s="200">
        <v>2</v>
      </c>
      <c r="K29" s="48">
        <v>14</v>
      </c>
      <c r="L29" s="46">
        <v>11</v>
      </c>
      <c r="M29" s="47">
        <v>2</v>
      </c>
      <c r="N29" s="46">
        <v>0</v>
      </c>
      <c r="O29" s="433">
        <v>29</v>
      </c>
      <c r="P29" s="473">
        <f t="shared" si="4"/>
        <v>16.176470588235293</v>
      </c>
      <c r="Q29" s="481">
        <f t="shared" si="5"/>
        <v>2.941176470588235</v>
      </c>
    </row>
    <row r="30" spans="1:17" s="54" customFormat="1" ht="12.75" customHeight="1" thickBot="1">
      <c r="A30" s="1740"/>
      <c r="B30" s="232" t="s">
        <v>50</v>
      </c>
      <c r="C30" s="505">
        <f>SUM(C27:C29)</f>
        <v>2036</v>
      </c>
      <c r="D30" s="227">
        <f>SUM(D27:D29)</f>
        <v>1891</v>
      </c>
      <c r="E30" s="458">
        <f t="shared" si="2"/>
        <v>92.87819253438114</v>
      </c>
      <c r="F30" s="442">
        <f>SUM(F27:F29)</f>
        <v>61</v>
      </c>
      <c r="G30" s="463">
        <f t="shared" si="3"/>
        <v>3.225806451612903</v>
      </c>
      <c r="H30" s="443">
        <f>SUM(H27:H29)</f>
        <v>103</v>
      </c>
      <c r="I30" s="469">
        <f t="shared" si="0"/>
        <v>5.4468535166578524</v>
      </c>
      <c r="J30" s="442">
        <f aca="true" t="shared" si="11" ref="J30:O30">SUM(J27:J29)</f>
        <v>216</v>
      </c>
      <c r="K30" s="444">
        <f t="shared" si="11"/>
        <v>72</v>
      </c>
      <c r="L30" s="444">
        <f t="shared" si="11"/>
        <v>570</v>
      </c>
      <c r="M30" s="444">
        <f t="shared" si="11"/>
        <v>120</v>
      </c>
      <c r="N30" s="444">
        <f t="shared" si="11"/>
        <v>2</v>
      </c>
      <c r="O30" s="445">
        <f t="shared" si="11"/>
        <v>980</v>
      </c>
      <c r="P30" s="475">
        <f t="shared" si="4"/>
        <v>30.142781597038603</v>
      </c>
      <c r="Q30" s="482">
        <f t="shared" si="5"/>
        <v>6.451612903225806</v>
      </c>
    </row>
    <row r="31" spans="1:17" s="54" customFormat="1" ht="12.75" customHeight="1">
      <c r="A31" s="1739" t="s">
        <v>104</v>
      </c>
      <c r="B31" s="195" t="s">
        <v>105</v>
      </c>
      <c r="C31" s="199">
        <v>247</v>
      </c>
      <c r="D31" s="217">
        <v>210</v>
      </c>
      <c r="E31" s="457">
        <f t="shared" si="2"/>
        <v>85.02024291497976</v>
      </c>
      <c r="F31" s="441">
        <v>9</v>
      </c>
      <c r="G31" s="465">
        <f t="shared" si="3"/>
        <v>4.285714285714286</v>
      </c>
      <c r="H31" s="219">
        <v>23</v>
      </c>
      <c r="I31" s="468">
        <f t="shared" si="0"/>
        <v>10.952380952380953</v>
      </c>
      <c r="J31" s="441">
        <v>10</v>
      </c>
      <c r="K31" s="219">
        <v>6</v>
      </c>
      <c r="L31" s="219">
        <v>79</v>
      </c>
      <c r="M31" s="219">
        <v>0</v>
      </c>
      <c r="N31" s="219">
        <v>1</v>
      </c>
      <c r="O31" s="431">
        <v>96</v>
      </c>
      <c r="P31" s="476">
        <f t="shared" si="4"/>
        <v>37.61904761904762</v>
      </c>
      <c r="Q31" s="481">
        <f t="shared" si="5"/>
        <v>0.4761904761904762</v>
      </c>
    </row>
    <row r="32" spans="1:17" s="54" customFormat="1" ht="12.75" customHeight="1">
      <c r="A32" s="1739"/>
      <c r="B32" s="196" t="s">
        <v>106</v>
      </c>
      <c r="C32" s="504">
        <v>313</v>
      </c>
      <c r="D32" s="218">
        <v>283</v>
      </c>
      <c r="E32" s="457">
        <f t="shared" si="2"/>
        <v>90.41533546325878</v>
      </c>
      <c r="F32" s="446">
        <v>0</v>
      </c>
      <c r="G32" s="465">
        <f t="shared" si="3"/>
        <v>0</v>
      </c>
      <c r="H32" s="46">
        <v>5</v>
      </c>
      <c r="I32" s="468">
        <f t="shared" si="0"/>
        <v>1.76678445229682</v>
      </c>
      <c r="J32" s="446">
        <v>94</v>
      </c>
      <c r="K32" s="46">
        <v>0</v>
      </c>
      <c r="L32" s="46">
        <v>137</v>
      </c>
      <c r="M32" s="46">
        <v>2</v>
      </c>
      <c r="N32" s="46">
        <v>2</v>
      </c>
      <c r="O32" s="431">
        <v>235</v>
      </c>
      <c r="P32" s="477">
        <f t="shared" si="4"/>
        <v>48.409893992932865</v>
      </c>
      <c r="Q32" s="481">
        <f t="shared" si="5"/>
        <v>1.4134275618374559</v>
      </c>
    </row>
    <row r="33" spans="1:17" s="54" customFormat="1" ht="12.75" customHeight="1">
      <c r="A33" s="1739"/>
      <c r="B33" s="196" t="s">
        <v>107</v>
      </c>
      <c r="C33" s="504">
        <v>106</v>
      </c>
      <c r="D33" s="217">
        <v>91</v>
      </c>
      <c r="E33" s="457">
        <f t="shared" si="2"/>
        <v>85.84905660377359</v>
      </c>
      <c r="F33" s="441">
        <v>6</v>
      </c>
      <c r="G33" s="465">
        <f t="shared" si="3"/>
        <v>6.593406593406594</v>
      </c>
      <c r="H33" s="48">
        <v>11</v>
      </c>
      <c r="I33" s="468">
        <f t="shared" si="0"/>
        <v>12.087912087912088</v>
      </c>
      <c r="J33" s="200">
        <v>1</v>
      </c>
      <c r="K33" s="48">
        <v>2</v>
      </c>
      <c r="L33" s="46">
        <v>36</v>
      </c>
      <c r="M33" s="219">
        <v>5</v>
      </c>
      <c r="N33" s="46">
        <v>1</v>
      </c>
      <c r="O33" s="431">
        <v>45</v>
      </c>
      <c r="P33" s="477">
        <f t="shared" si="4"/>
        <v>39.56043956043956</v>
      </c>
      <c r="Q33" s="481">
        <f t="shared" si="5"/>
        <v>6.593406593406594</v>
      </c>
    </row>
    <row r="34" spans="1:17" s="54" customFormat="1" ht="12.75" customHeight="1" thickBot="1">
      <c r="A34" s="1740"/>
      <c r="B34" s="232" t="s">
        <v>108</v>
      </c>
      <c r="C34" s="505">
        <f>SUM(C31:C33)</f>
        <v>666</v>
      </c>
      <c r="D34" s="227">
        <f>SUM(D31:D33)</f>
        <v>584</v>
      </c>
      <c r="E34" s="460">
        <f t="shared" si="2"/>
        <v>87.68768768768768</v>
      </c>
      <c r="F34" s="447">
        <f>SUM(F31:F33)</f>
        <v>15</v>
      </c>
      <c r="G34" s="466">
        <f t="shared" si="3"/>
        <v>2.5684931506849313</v>
      </c>
      <c r="H34" s="448">
        <f>SUM(H31:H33)</f>
        <v>39</v>
      </c>
      <c r="I34" s="471">
        <f t="shared" si="0"/>
        <v>6.678082191780822</v>
      </c>
      <c r="J34" s="447">
        <f aca="true" t="shared" si="12" ref="J34:O34">SUM(J31:J33)</f>
        <v>105</v>
      </c>
      <c r="K34" s="449">
        <f t="shared" si="12"/>
        <v>8</v>
      </c>
      <c r="L34" s="449">
        <f t="shared" si="12"/>
        <v>252</v>
      </c>
      <c r="M34" s="449">
        <f t="shared" si="12"/>
        <v>7</v>
      </c>
      <c r="N34" s="449">
        <f t="shared" si="12"/>
        <v>4</v>
      </c>
      <c r="O34" s="448">
        <f t="shared" si="12"/>
        <v>376</v>
      </c>
      <c r="P34" s="478">
        <f t="shared" si="4"/>
        <v>43.15068493150685</v>
      </c>
      <c r="Q34" s="482">
        <f t="shared" si="5"/>
        <v>1.8835616438356164</v>
      </c>
    </row>
    <row r="35" spans="1:17" s="54" customFormat="1" ht="12.75" customHeight="1">
      <c r="A35" s="1741" t="s">
        <v>109</v>
      </c>
      <c r="B35" s="228" t="s">
        <v>54</v>
      </c>
      <c r="C35" s="229">
        <v>1126</v>
      </c>
      <c r="D35" s="226">
        <v>985</v>
      </c>
      <c r="E35" s="459">
        <f t="shared" si="2"/>
        <v>87.47779751332149</v>
      </c>
      <c r="F35" s="450">
        <v>49</v>
      </c>
      <c r="G35" s="464">
        <f t="shared" si="3"/>
        <v>4.974619289340102</v>
      </c>
      <c r="H35" s="231">
        <v>111</v>
      </c>
      <c r="I35" s="470">
        <f t="shared" si="0"/>
        <v>11.269035532994923</v>
      </c>
      <c r="J35" s="450">
        <v>9</v>
      </c>
      <c r="K35" s="231">
        <v>53</v>
      </c>
      <c r="L35" s="231">
        <v>24</v>
      </c>
      <c r="M35" s="231">
        <v>130</v>
      </c>
      <c r="N35" s="231">
        <v>7</v>
      </c>
      <c r="O35" s="436">
        <v>223</v>
      </c>
      <c r="P35" s="473">
        <f t="shared" si="4"/>
        <v>2.4365482233502536</v>
      </c>
      <c r="Q35" s="481">
        <f t="shared" si="5"/>
        <v>13.908629441624365</v>
      </c>
    </row>
    <row r="36" spans="1:17" s="54" customFormat="1" ht="12.75" customHeight="1">
      <c r="A36" s="1737"/>
      <c r="B36" s="196" t="s">
        <v>55</v>
      </c>
      <c r="C36" s="504">
        <v>116</v>
      </c>
      <c r="D36" s="217">
        <v>114</v>
      </c>
      <c r="E36" s="457">
        <f t="shared" si="2"/>
        <v>98.27586206896551</v>
      </c>
      <c r="F36" s="441">
        <v>8</v>
      </c>
      <c r="G36" s="465">
        <f t="shared" si="3"/>
        <v>7.017543859649122</v>
      </c>
      <c r="H36" s="48">
        <v>28</v>
      </c>
      <c r="I36" s="468">
        <f t="shared" si="0"/>
        <v>24.561403508771928</v>
      </c>
      <c r="J36" s="200">
        <v>3</v>
      </c>
      <c r="K36" s="48">
        <v>4</v>
      </c>
      <c r="L36" s="46">
        <v>21</v>
      </c>
      <c r="M36" s="47">
        <v>1</v>
      </c>
      <c r="N36" s="46">
        <v>1</v>
      </c>
      <c r="O36" s="433">
        <v>30</v>
      </c>
      <c r="P36" s="473">
        <f t="shared" si="4"/>
        <v>18.421052631578945</v>
      </c>
      <c r="Q36" s="481">
        <f t="shared" si="5"/>
        <v>1.7543859649122806</v>
      </c>
    </row>
    <row r="37" spans="1:17" s="54" customFormat="1" ht="12.75" customHeight="1">
      <c r="A37" s="1737"/>
      <c r="B37" s="197" t="s">
        <v>56</v>
      </c>
      <c r="C37" s="504">
        <v>60</v>
      </c>
      <c r="D37" s="217">
        <v>53</v>
      </c>
      <c r="E37" s="457">
        <f t="shared" si="2"/>
        <v>88.33333333333333</v>
      </c>
      <c r="F37" s="441">
        <v>1</v>
      </c>
      <c r="G37" s="465">
        <f t="shared" si="3"/>
        <v>1.8867924528301887</v>
      </c>
      <c r="H37" s="48">
        <v>2</v>
      </c>
      <c r="I37" s="468">
        <f t="shared" si="0"/>
        <v>3.7735849056603774</v>
      </c>
      <c r="J37" s="200">
        <v>2</v>
      </c>
      <c r="K37" s="48">
        <v>3</v>
      </c>
      <c r="L37" s="46">
        <v>3</v>
      </c>
      <c r="M37" s="47">
        <v>0</v>
      </c>
      <c r="N37" s="46">
        <v>1</v>
      </c>
      <c r="O37" s="433">
        <v>9</v>
      </c>
      <c r="P37" s="473">
        <f t="shared" si="4"/>
        <v>5.660377358490567</v>
      </c>
      <c r="Q37" s="481">
        <f t="shared" si="5"/>
        <v>1.8867924528301887</v>
      </c>
    </row>
    <row r="38" spans="1:17" s="54" customFormat="1" ht="12.75" customHeight="1">
      <c r="A38" s="1737"/>
      <c r="B38" s="196" t="s">
        <v>110</v>
      </c>
      <c r="C38" s="504">
        <v>69</v>
      </c>
      <c r="D38" s="217">
        <v>69</v>
      </c>
      <c r="E38" s="457">
        <f t="shared" si="2"/>
        <v>100</v>
      </c>
      <c r="F38" s="441">
        <v>2</v>
      </c>
      <c r="G38" s="465">
        <f t="shared" si="3"/>
        <v>2.898550724637681</v>
      </c>
      <c r="H38" s="48">
        <v>6</v>
      </c>
      <c r="I38" s="468">
        <f t="shared" si="0"/>
        <v>8.695652173913043</v>
      </c>
      <c r="J38" s="200">
        <v>2</v>
      </c>
      <c r="K38" s="48">
        <v>0</v>
      </c>
      <c r="L38" s="46">
        <v>7</v>
      </c>
      <c r="M38" s="47">
        <v>6</v>
      </c>
      <c r="N38" s="46">
        <v>0</v>
      </c>
      <c r="O38" s="433">
        <v>15</v>
      </c>
      <c r="P38" s="473">
        <f t="shared" si="4"/>
        <v>10.144927536231885</v>
      </c>
      <c r="Q38" s="481">
        <f t="shared" si="5"/>
        <v>8.695652173913043</v>
      </c>
    </row>
    <row r="39" spans="1:17" s="54" customFormat="1" ht="12.75" customHeight="1">
      <c r="A39" s="1737"/>
      <c r="B39" s="196" t="s">
        <v>111</v>
      </c>
      <c r="C39" s="504">
        <v>53</v>
      </c>
      <c r="D39" s="217">
        <v>50</v>
      </c>
      <c r="E39" s="457">
        <f t="shared" si="2"/>
        <v>94.33962264150944</v>
      </c>
      <c r="F39" s="441">
        <v>1</v>
      </c>
      <c r="G39" s="465">
        <f t="shared" si="3"/>
        <v>2</v>
      </c>
      <c r="H39" s="48">
        <v>0</v>
      </c>
      <c r="I39" s="468">
        <f t="shared" si="0"/>
        <v>0</v>
      </c>
      <c r="J39" s="200">
        <v>0</v>
      </c>
      <c r="K39" s="48">
        <v>2</v>
      </c>
      <c r="L39" s="46">
        <v>5</v>
      </c>
      <c r="M39" s="47">
        <v>7</v>
      </c>
      <c r="N39" s="46">
        <v>0</v>
      </c>
      <c r="O39" s="433">
        <v>14</v>
      </c>
      <c r="P39" s="473">
        <f t="shared" si="4"/>
        <v>10</v>
      </c>
      <c r="Q39" s="481">
        <f t="shared" si="5"/>
        <v>14.000000000000002</v>
      </c>
    </row>
    <row r="40" spans="1:17" s="54" customFormat="1" ht="12.75" customHeight="1">
      <c r="A40" s="1737"/>
      <c r="B40" s="196" t="s">
        <v>112</v>
      </c>
      <c r="C40" s="504">
        <v>97</v>
      </c>
      <c r="D40" s="218">
        <v>86</v>
      </c>
      <c r="E40" s="457">
        <f t="shared" si="2"/>
        <v>88.65979381443299</v>
      </c>
      <c r="F40" s="439">
        <v>4</v>
      </c>
      <c r="G40" s="465">
        <f t="shared" si="3"/>
        <v>4.651162790697675</v>
      </c>
      <c r="H40" s="440">
        <v>4</v>
      </c>
      <c r="I40" s="468">
        <f t="shared" si="0"/>
        <v>4.651162790697675</v>
      </c>
      <c r="J40" s="439">
        <v>0</v>
      </c>
      <c r="K40" s="440">
        <v>6</v>
      </c>
      <c r="L40" s="440">
        <v>9</v>
      </c>
      <c r="M40" s="440">
        <v>0</v>
      </c>
      <c r="N40" s="440">
        <v>0</v>
      </c>
      <c r="O40" s="433">
        <v>15</v>
      </c>
      <c r="P40" s="473">
        <f t="shared" si="4"/>
        <v>10.465116279069768</v>
      </c>
      <c r="Q40" s="481">
        <f t="shared" si="5"/>
        <v>0</v>
      </c>
    </row>
    <row r="41" spans="1:17" s="54" customFormat="1" ht="12.75" customHeight="1" thickBot="1">
      <c r="A41" s="1738"/>
      <c r="B41" s="232" t="s">
        <v>50</v>
      </c>
      <c r="C41" s="505">
        <f>SUM(C35:C40)</f>
        <v>1521</v>
      </c>
      <c r="D41" s="227">
        <f>SUM(D35:D40)</f>
        <v>1357</v>
      </c>
      <c r="E41" s="458">
        <f t="shared" si="2"/>
        <v>89.21761998685076</v>
      </c>
      <c r="F41" s="447">
        <f>SUM(F35:F40)</f>
        <v>65</v>
      </c>
      <c r="G41" s="463">
        <f t="shared" si="3"/>
        <v>4.789977892409728</v>
      </c>
      <c r="H41" s="449">
        <f>SUM(H35:H40)</f>
        <v>151</v>
      </c>
      <c r="I41" s="469">
        <f t="shared" si="0"/>
        <v>11.127487103905674</v>
      </c>
      <c r="J41" s="447">
        <f aca="true" t="shared" si="13" ref="J41:O41">SUM(J35:J40)</f>
        <v>16</v>
      </c>
      <c r="K41" s="447">
        <f t="shared" si="13"/>
        <v>68</v>
      </c>
      <c r="L41" s="447">
        <f t="shared" si="13"/>
        <v>69</v>
      </c>
      <c r="M41" s="447">
        <f t="shared" si="13"/>
        <v>144</v>
      </c>
      <c r="N41" s="447">
        <f t="shared" si="13"/>
        <v>9</v>
      </c>
      <c r="O41" s="451">
        <f t="shared" si="13"/>
        <v>306</v>
      </c>
      <c r="P41" s="475">
        <f t="shared" si="4"/>
        <v>5.084745762711865</v>
      </c>
      <c r="Q41" s="482">
        <f t="shared" si="5"/>
        <v>11.274871039056743</v>
      </c>
    </row>
    <row r="42" spans="1:17" s="54" customFormat="1" ht="12.75" customHeight="1">
      <c r="A42" s="1741" t="s">
        <v>113</v>
      </c>
      <c r="B42" s="228" t="s">
        <v>57</v>
      </c>
      <c r="C42" s="229">
        <v>156</v>
      </c>
      <c r="D42" s="226">
        <v>153</v>
      </c>
      <c r="E42" s="459">
        <f t="shared" si="2"/>
        <v>98.07692307692307</v>
      </c>
      <c r="F42" s="435">
        <v>1</v>
      </c>
      <c r="G42" s="464">
        <f t="shared" si="3"/>
        <v>0.6535947712418301</v>
      </c>
      <c r="H42" s="235">
        <v>3</v>
      </c>
      <c r="I42" s="470">
        <f t="shared" si="0"/>
        <v>1.9607843137254901</v>
      </c>
      <c r="J42" s="234">
        <v>45</v>
      </c>
      <c r="K42" s="235">
        <v>4</v>
      </c>
      <c r="L42" s="230">
        <v>5</v>
      </c>
      <c r="M42" s="231">
        <v>6</v>
      </c>
      <c r="N42" s="230">
        <v>4</v>
      </c>
      <c r="O42" s="434">
        <v>64</v>
      </c>
      <c r="P42" s="476">
        <f t="shared" si="4"/>
        <v>3.2679738562091507</v>
      </c>
      <c r="Q42" s="481">
        <f t="shared" si="5"/>
        <v>6.535947712418301</v>
      </c>
    </row>
    <row r="43" spans="1:17" s="54" customFormat="1" ht="12.75" customHeight="1">
      <c r="A43" s="1737"/>
      <c r="B43" s="196" t="s">
        <v>58</v>
      </c>
      <c r="C43" s="504">
        <v>75</v>
      </c>
      <c r="D43" s="217">
        <v>73</v>
      </c>
      <c r="E43" s="457">
        <f t="shared" si="2"/>
        <v>97.33333333333334</v>
      </c>
      <c r="F43" s="441">
        <v>2</v>
      </c>
      <c r="G43" s="465">
        <f t="shared" si="3"/>
        <v>2.73972602739726</v>
      </c>
      <c r="H43" s="48">
        <v>5</v>
      </c>
      <c r="I43" s="468">
        <f t="shared" si="0"/>
        <v>6.8493150684931505</v>
      </c>
      <c r="J43" s="200">
        <v>0</v>
      </c>
      <c r="K43" s="48">
        <v>0</v>
      </c>
      <c r="L43" s="46">
        <v>18</v>
      </c>
      <c r="M43" s="47">
        <v>3</v>
      </c>
      <c r="N43" s="46">
        <v>0</v>
      </c>
      <c r="O43" s="431">
        <v>21</v>
      </c>
      <c r="P43" s="477">
        <f t="shared" si="4"/>
        <v>24.65753424657534</v>
      </c>
      <c r="Q43" s="481">
        <f t="shared" si="5"/>
        <v>4.10958904109589</v>
      </c>
    </row>
    <row r="44" spans="1:17" s="54" customFormat="1" ht="12.75" customHeight="1">
      <c r="A44" s="1737"/>
      <c r="B44" s="196" t="s">
        <v>59</v>
      </c>
      <c r="C44" s="504">
        <v>51</v>
      </c>
      <c r="D44" s="217">
        <v>49</v>
      </c>
      <c r="E44" s="457">
        <f t="shared" si="2"/>
        <v>96.07843137254902</v>
      </c>
      <c r="F44" s="441">
        <v>3</v>
      </c>
      <c r="G44" s="465">
        <f t="shared" si="3"/>
        <v>6.122448979591836</v>
      </c>
      <c r="H44" s="48">
        <v>2</v>
      </c>
      <c r="I44" s="468">
        <f t="shared" si="0"/>
        <v>4.081632653061225</v>
      </c>
      <c r="J44" s="200">
        <v>1</v>
      </c>
      <c r="K44" s="48">
        <v>1</v>
      </c>
      <c r="L44" s="46">
        <v>7</v>
      </c>
      <c r="M44" s="47">
        <v>3</v>
      </c>
      <c r="N44" s="46">
        <v>1</v>
      </c>
      <c r="O44" s="431">
        <v>13</v>
      </c>
      <c r="P44" s="479">
        <f t="shared" si="4"/>
        <v>14.285714285714285</v>
      </c>
      <c r="Q44" s="481">
        <f t="shared" si="5"/>
        <v>8.16326530612245</v>
      </c>
    </row>
    <row r="45" spans="1:17" s="54" customFormat="1" ht="12.75" customHeight="1" thickBot="1">
      <c r="A45" s="1738"/>
      <c r="B45" s="232" t="s">
        <v>50</v>
      </c>
      <c r="C45" s="505">
        <f>SUM(C42:C44)</f>
        <v>282</v>
      </c>
      <c r="D45" s="227">
        <f>SUM(D42:D44)</f>
        <v>275</v>
      </c>
      <c r="E45" s="458">
        <f t="shared" si="2"/>
        <v>97.51773049645391</v>
      </c>
      <c r="F45" s="442">
        <f>SUM(F42:F44)</f>
        <v>6</v>
      </c>
      <c r="G45" s="463">
        <f t="shared" si="3"/>
        <v>2.181818181818182</v>
      </c>
      <c r="H45" s="443">
        <f>SUM(H42:H44)</f>
        <v>10</v>
      </c>
      <c r="I45" s="469">
        <f t="shared" si="0"/>
        <v>3.6363636363636362</v>
      </c>
      <c r="J45" s="442">
        <f aca="true" t="shared" si="14" ref="J45:O45">SUM(J42:J44)</f>
        <v>46</v>
      </c>
      <c r="K45" s="444">
        <f t="shared" si="14"/>
        <v>5</v>
      </c>
      <c r="L45" s="444">
        <f t="shared" si="14"/>
        <v>30</v>
      </c>
      <c r="M45" s="444">
        <f t="shared" si="14"/>
        <v>12</v>
      </c>
      <c r="N45" s="444">
        <f t="shared" si="14"/>
        <v>5</v>
      </c>
      <c r="O45" s="443">
        <f t="shared" si="14"/>
        <v>98</v>
      </c>
      <c r="P45" s="478">
        <f t="shared" si="4"/>
        <v>10.909090909090908</v>
      </c>
      <c r="Q45" s="482">
        <f t="shared" si="5"/>
        <v>6.181818181818182</v>
      </c>
    </row>
    <row r="46" spans="1:17" s="54" customFormat="1" ht="12.75" customHeight="1">
      <c r="A46" s="1729" t="s">
        <v>114</v>
      </c>
      <c r="B46" s="236" t="s">
        <v>195</v>
      </c>
      <c r="C46" s="229">
        <v>118</v>
      </c>
      <c r="D46" s="226">
        <v>116</v>
      </c>
      <c r="E46" s="459">
        <f t="shared" si="2"/>
        <v>98.30508474576271</v>
      </c>
      <c r="F46" s="450">
        <v>2</v>
      </c>
      <c r="G46" s="464">
        <f t="shared" si="3"/>
        <v>1.7241379310344827</v>
      </c>
      <c r="H46" s="452">
        <v>3</v>
      </c>
      <c r="I46" s="470">
        <f t="shared" si="0"/>
        <v>2.586206896551724</v>
      </c>
      <c r="J46" s="434">
        <v>9</v>
      </c>
      <c r="K46" s="452">
        <v>3</v>
      </c>
      <c r="L46" s="452">
        <v>37</v>
      </c>
      <c r="M46" s="452">
        <v>1</v>
      </c>
      <c r="N46" s="231">
        <v>0</v>
      </c>
      <c r="O46" s="434">
        <v>50</v>
      </c>
      <c r="P46" s="477">
        <f t="shared" si="4"/>
        <v>31.896551724137932</v>
      </c>
      <c r="Q46" s="481">
        <f t="shared" si="5"/>
        <v>0.8620689655172413</v>
      </c>
    </row>
    <row r="47" spans="1:17" s="54" customFormat="1" ht="12.75" customHeight="1" thickBot="1">
      <c r="A47" s="1730"/>
      <c r="B47" s="232" t="s">
        <v>50</v>
      </c>
      <c r="C47" s="505">
        <f>SUM(C46)</f>
        <v>118</v>
      </c>
      <c r="D47" s="227">
        <f>SUM(D46)</f>
        <v>116</v>
      </c>
      <c r="E47" s="458">
        <f t="shared" si="2"/>
        <v>98.30508474576271</v>
      </c>
      <c r="F47" s="442">
        <f>SUM(F46)</f>
        <v>2</v>
      </c>
      <c r="G47" s="463">
        <f t="shared" si="3"/>
        <v>1.7241379310344827</v>
      </c>
      <c r="H47" s="443">
        <f>SUM(H46)</f>
        <v>3</v>
      </c>
      <c r="I47" s="469">
        <f t="shared" si="0"/>
        <v>2.586206896551724</v>
      </c>
      <c r="J47" s="442">
        <f aca="true" t="shared" si="15" ref="J47:O47">SUM(J46)</f>
        <v>9</v>
      </c>
      <c r="K47" s="444">
        <f t="shared" si="15"/>
        <v>3</v>
      </c>
      <c r="L47" s="444">
        <f t="shared" si="15"/>
        <v>37</v>
      </c>
      <c r="M47" s="444">
        <f t="shared" si="15"/>
        <v>1</v>
      </c>
      <c r="N47" s="444">
        <f t="shared" si="15"/>
        <v>0</v>
      </c>
      <c r="O47" s="443">
        <f t="shared" si="15"/>
        <v>50</v>
      </c>
      <c r="P47" s="478">
        <f t="shared" si="4"/>
        <v>31.896551724137932</v>
      </c>
      <c r="Q47" s="482">
        <f t="shared" si="5"/>
        <v>0.8620689655172413</v>
      </c>
    </row>
    <row r="48" spans="1:17" s="54" customFormat="1" ht="12.75" customHeight="1">
      <c r="A48" s="1741" t="s">
        <v>115</v>
      </c>
      <c r="B48" s="228" t="s">
        <v>116</v>
      </c>
      <c r="C48" s="229">
        <v>411</v>
      </c>
      <c r="D48" s="226">
        <v>372</v>
      </c>
      <c r="E48" s="459">
        <f t="shared" si="2"/>
        <v>90.51094890510949</v>
      </c>
      <c r="F48" s="450">
        <v>4</v>
      </c>
      <c r="G48" s="464">
        <f t="shared" si="3"/>
        <v>1.0752688172043012</v>
      </c>
      <c r="H48" s="231">
        <v>8</v>
      </c>
      <c r="I48" s="470">
        <f t="shared" si="0"/>
        <v>2.1505376344086025</v>
      </c>
      <c r="J48" s="450">
        <v>1</v>
      </c>
      <c r="K48" s="231">
        <v>6</v>
      </c>
      <c r="L48" s="231">
        <v>174</v>
      </c>
      <c r="M48" s="231">
        <v>9</v>
      </c>
      <c r="N48" s="231">
        <v>0</v>
      </c>
      <c r="O48" s="434">
        <v>190</v>
      </c>
      <c r="P48" s="477">
        <f t="shared" si="4"/>
        <v>46.774193548387096</v>
      </c>
      <c r="Q48" s="481">
        <f t="shared" si="5"/>
        <v>2.4193548387096775</v>
      </c>
    </row>
    <row r="49" spans="1:17" s="54" customFormat="1" ht="12.75" customHeight="1">
      <c r="A49" s="1737"/>
      <c r="B49" s="196" t="s">
        <v>60</v>
      </c>
      <c r="C49" s="504">
        <v>10</v>
      </c>
      <c r="D49" s="217">
        <v>8</v>
      </c>
      <c r="E49" s="457">
        <f t="shared" si="2"/>
        <v>80</v>
      </c>
      <c r="F49" s="441">
        <v>1</v>
      </c>
      <c r="G49" s="465">
        <f t="shared" si="3"/>
        <v>12.5</v>
      </c>
      <c r="H49" s="48">
        <v>2</v>
      </c>
      <c r="I49" s="468">
        <f t="shared" si="0"/>
        <v>25</v>
      </c>
      <c r="J49" s="200">
        <v>0</v>
      </c>
      <c r="K49" s="48">
        <v>0</v>
      </c>
      <c r="L49" s="46">
        <v>1</v>
      </c>
      <c r="M49" s="47">
        <v>1</v>
      </c>
      <c r="N49" s="46">
        <v>0</v>
      </c>
      <c r="O49" s="431">
        <v>2</v>
      </c>
      <c r="P49" s="477">
        <f t="shared" si="4"/>
        <v>12.5</v>
      </c>
      <c r="Q49" s="481">
        <f t="shared" si="5"/>
        <v>12.5</v>
      </c>
    </row>
    <row r="50" spans="1:17" s="54" customFormat="1" ht="12.75" customHeight="1">
      <c r="A50" s="1737"/>
      <c r="B50" s="196" t="s">
        <v>61</v>
      </c>
      <c r="C50" s="504">
        <v>14</v>
      </c>
      <c r="D50" s="217">
        <v>14</v>
      </c>
      <c r="E50" s="457">
        <f t="shared" si="2"/>
        <v>100</v>
      </c>
      <c r="F50" s="441">
        <v>2</v>
      </c>
      <c r="G50" s="465">
        <f t="shared" si="3"/>
        <v>14.285714285714285</v>
      </c>
      <c r="H50" s="48">
        <v>1</v>
      </c>
      <c r="I50" s="468">
        <f t="shared" si="0"/>
        <v>7.142857142857142</v>
      </c>
      <c r="J50" s="200">
        <v>0</v>
      </c>
      <c r="K50" s="48">
        <v>1</v>
      </c>
      <c r="L50" s="46">
        <v>3</v>
      </c>
      <c r="M50" s="47">
        <v>0</v>
      </c>
      <c r="N50" s="46">
        <v>1</v>
      </c>
      <c r="O50" s="431">
        <v>5</v>
      </c>
      <c r="P50" s="477">
        <f t="shared" si="4"/>
        <v>21.428571428571427</v>
      </c>
      <c r="Q50" s="481">
        <f t="shared" si="5"/>
        <v>7.142857142857142</v>
      </c>
    </row>
    <row r="51" spans="1:17" s="54" customFormat="1" ht="12.75" customHeight="1">
      <c r="A51" s="1737"/>
      <c r="B51" s="196" t="s">
        <v>62</v>
      </c>
      <c r="C51" s="504">
        <v>79</v>
      </c>
      <c r="D51" s="217">
        <v>73</v>
      </c>
      <c r="E51" s="457">
        <f t="shared" si="2"/>
        <v>92.40506329113924</v>
      </c>
      <c r="F51" s="441">
        <v>6</v>
      </c>
      <c r="G51" s="465">
        <f t="shared" si="3"/>
        <v>8.21917808219178</v>
      </c>
      <c r="H51" s="48">
        <v>4</v>
      </c>
      <c r="I51" s="468">
        <f t="shared" si="0"/>
        <v>5.47945205479452</v>
      </c>
      <c r="J51" s="200">
        <v>0</v>
      </c>
      <c r="K51" s="48">
        <v>5</v>
      </c>
      <c r="L51" s="46">
        <v>31</v>
      </c>
      <c r="M51" s="47">
        <v>1</v>
      </c>
      <c r="N51" s="46">
        <v>0</v>
      </c>
      <c r="O51" s="431">
        <v>37</v>
      </c>
      <c r="P51" s="477">
        <f t="shared" si="4"/>
        <v>42.465753424657535</v>
      </c>
      <c r="Q51" s="481">
        <f t="shared" si="5"/>
        <v>1.36986301369863</v>
      </c>
    </row>
    <row r="52" spans="1:17" s="54" customFormat="1" ht="12.75" customHeight="1">
      <c r="A52" s="1737"/>
      <c r="B52" s="196" t="s">
        <v>63</v>
      </c>
      <c r="C52" s="504">
        <v>62</v>
      </c>
      <c r="D52" s="217">
        <v>57</v>
      </c>
      <c r="E52" s="457">
        <f t="shared" si="2"/>
        <v>91.93548387096774</v>
      </c>
      <c r="F52" s="441">
        <v>3</v>
      </c>
      <c r="G52" s="465">
        <f t="shared" si="3"/>
        <v>5.263157894736842</v>
      </c>
      <c r="H52" s="48">
        <v>9</v>
      </c>
      <c r="I52" s="468">
        <f t="shared" si="0"/>
        <v>15.789473684210526</v>
      </c>
      <c r="J52" s="200">
        <v>0</v>
      </c>
      <c r="K52" s="48">
        <v>1</v>
      </c>
      <c r="L52" s="46">
        <v>12</v>
      </c>
      <c r="M52" s="47">
        <v>0</v>
      </c>
      <c r="N52" s="46">
        <v>0</v>
      </c>
      <c r="O52" s="431">
        <v>13</v>
      </c>
      <c r="P52" s="477">
        <f t="shared" si="4"/>
        <v>21.052631578947366</v>
      </c>
      <c r="Q52" s="481">
        <f t="shared" si="5"/>
        <v>0</v>
      </c>
    </row>
    <row r="53" spans="1:17" s="54" customFormat="1" ht="12.75" customHeight="1">
      <c r="A53" s="1737"/>
      <c r="B53" s="196" t="s">
        <v>64</v>
      </c>
      <c r="C53" s="504">
        <v>69</v>
      </c>
      <c r="D53" s="217">
        <v>63</v>
      </c>
      <c r="E53" s="457">
        <f t="shared" si="2"/>
        <v>91.30434782608695</v>
      </c>
      <c r="F53" s="441">
        <v>2</v>
      </c>
      <c r="G53" s="465">
        <f t="shared" si="3"/>
        <v>3.1746031746031744</v>
      </c>
      <c r="H53" s="48">
        <v>4</v>
      </c>
      <c r="I53" s="468">
        <f t="shared" si="0"/>
        <v>6.349206349206349</v>
      </c>
      <c r="J53" s="200">
        <v>0</v>
      </c>
      <c r="K53" s="48">
        <v>0</v>
      </c>
      <c r="L53" s="46">
        <v>31</v>
      </c>
      <c r="M53" s="47">
        <v>6</v>
      </c>
      <c r="N53" s="46">
        <v>1</v>
      </c>
      <c r="O53" s="431">
        <v>38</v>
      </c>
      <c r="P53" s="477">
        <f t="shared" si="4"/>
        <v>49.2063492063492</v>
      </c>
      <c r="Q53" s="481">
        <f t="shared" si="5"/>
        <v>11.11111111111111</v>
      </c>
    </row>
    <row r="54" spans="1:17" s="54" customFormat="1" ht="12.75" customHeight="1" thickBot="1">
      <c r="A54" s="1738"/>
      <c r="B54" s="232" t="s">
        <v>50</v>
      </c>
      <c r="C54" s="505">
        <f>SUM(C48:C53)</f>
        <v>645</v>
      </c>
      <c r="D54" s="227">
        <f>SUM(D48:D53)</f>
        <v>587</v>
      </c>
      <c r="E54" s="458">
        <f t="shared" si="2"/>
        <v>91.0077519379845</v>
      </c>
      <c r="F54" s="442">
        <f>SUM(F48:F53)</f>
        <v>18</v>
      </c>
      <c r="G54" s="463">
        <f t="shared" si="3"/>
        <v>3.0664395229982966</v>
      </c>
      <c r="H54" s="443">
        <f>SUM(H48:H53)</f>
        <v>28</v>
      </c>
      <c r="I54" s="469">
        <f t="shared" si="0"/>
        <v>4.770017035775128</v>
      </c>
      <c r="J54" s="442">
        <f aca="true" t="shared" si="16" ref="J54:O54">SUM(J48:J53)</f>
        <v>1</v>
      </c>
      <c r="K54" s="444">
        <f t="shared" si="16"/>
        <v>13</v>
      </c>
      <c r="L54" s="444">
        <f t="shared" si="16"/>
        <v>252</v>
      </c>
      <c r="M54" s="444">
        <f t="shared" si="16"/>
        <v>17</v>
      </c>
      <c r="N54" s="444">
        <f t="shared" si="16"/>
        <v>2</v>
      </c>
      <c r="O54" s="443">
        <f t="shared" si="16"/>
        <v>285</v>
      </c>
      <c r="P54" s="480">
        <f t="shared" si="4"/>
        <v>42.93015332197615</v>
      </c>
      <c r="Q54" s="482">
        <f t="shared" si="5"/>
        <v>3.2367972742759794</v>
      </c>
    </row>
    <row r="55" spans="1:17" s="54" customFormat="1" ht="12.75" customHeight="1">
      <c r="A55" s="1741" t="s">
        <v>117</v>
      </c>
      <c r="B55" s="228" t="s">
        <v>65</v>
      </c>
      <c r="C55" s="229">
        <v>122</v>
      </c>
      <c r="D55" s="226">
        <v>100</v>
      </c>
      <c r="E55" s="459">
        <f t="shared" si="2"/>
        <v>81.9672131147541</v>
      </c>
      <c r="F55" s="435">
        <v>4</v>
      </c>
      <c r="G55" s="464">
        <f t="shared" si="3"/>
        <v>4</v>
      </c>
      <c r="H55" s="235">
        <v>7</v>
      </c>
      <c r="I55" s="470">
        <f t="shared" si="0"/>
        <v>7.000000000000001</v>
      </c>
      <c r="J55" s="234">
        <v>0</v>
      </c>
      <c r="K55" s="235">
        <v>4</v>
      </c>
      <c r="L55" s="230">
        <v>33</v>
      </c>
      <c r="M55" s="231">
        <v>9</v>
      </c>
      <c r="N55" s="230">
        <v>1</v>
      </c>
      <c r="O55" s="434">
        <v>47</v>
      </c>
      <c r="P55" s="477">
        <f t="shared" si="4"/>
        <v>33</v>
      </c>
      <c r="Q55" s="481">
        <f t="shared" si="5"/>
        <v>10</v>
      </c>
    </row>
    <row r="56" spans="1:17" s="54" customFormat="1" ht="12.75" customHeight="1">
      <c r="A56" s="1737"/>
      <c r="B56" s="196" t="s">
        <v>66</v>
      </c>
      <c r="C56" s="504">
        <v>44</v>
      </c>
      <c r="D56" s="217">
        <v>43</v>
      </c>
      <c r="E56" s="457">
        <f t="shared" si="2"/>
        <v>97.72727272727273</v>
      </c>
      <c r="F56" s="441">
        <v>0</v>
      </c>
      <c r="G56" s="465">
        <f t="shared" si="3"/>
        <v>0</v>
      </c>
      <c r="H56" s="48">
        <v>1</v>
      </c>
      <c r="I56" s="468">
        <f t="shared" si="0"/>
        <v>2.3255813953488373</v>
      </c>
      <c r="J56" s="200">
        <v>0</v>
      </c>
      <c r="K56" s="48">
        <v>0</v>
      </c>
      <c r="L56" s="46">
        <v>29</v>
      </c>
      <c r="M56" s="47">
        <v>3</v>
      </c>
      <c r="N56" s="46">
        <v>1</v>
      </c>
      <c r="O56" s="431">
        <v>33</v>
      </c>
      <c r="P56" s="477">
        <f t="shared" si="4"/>
        <v>67.44186046511628</v>
      </c>
      <c r="Q56" s="481">
        <f t="shared" si="5"/>
        <v>9.30232558139535</v>
      </c>
    </row>
    <row r="57" spans="1:17" s="54" customFormat="1" ht="12.75" customHeight="1">
      <c r="A57" s="1737"/>
      <c r="B57" s="196" t="s">
        <v>67</v>
      </c>
      <c r="C57" s="504">
        <v>62</v>
      </c>
      <c r="D57" s="217">
        <v>59</v>
      </c>
      <c r="E57" s="457">
        <f t="shared" si="2"/>
        <v>95.16129032258065</v>
      </c>
      <c r="F57" s="441">
        <v>2</v>
      </c>
      <c r="G57" s="465">
        <f t="shared" si="3"/>
        <v>3.389830508474576</v>
      </c>
      <c r="H57" s="48">
        <v>8</v>
      </c>
      <c r="I57" s="468">
        <f t="shared" si="0"/>
        <v>13.559322033898304</v>
      </c>
      <c r="J57" s="200">
        <v>1</v>
      </c>
      <c r="K57" s="48">
        <v>1</v>
      </c>
      <c r="L57" s="46">
        <v>12</v>
      </c>
      <c r="M57" s="47">
        <v>1</v>
      </c>
      <c r="N57" s="46">
        <v>0</v>
      </c>
      <c r="O57" s="431">
        <v>15</v>
      </c>
      <c r="P57" s="477">
        <f t="shared" si="4"/>
        <v>20.33898305084746</v>
      </c>
      <c r="Q57" s="481">
        <f t="shared" si="5"/>
        <v>1.694915254237288</v>
      </c>
    </row>
    <row r="58" spans="1:17" s="54" customFormat="1" ht="12.75" customHeight="1">
      <c r="A58" s="1737"/>
      <c r="B58" s="196" t="s">
        <v>68</v>
      </c>
      <c r="C58" s="504">
        <v>64</v>
      </c>
      <c r="D58" s="217">
        <v>63</v>
      </c>
      <c r="E58" s="457">
        <f t="shared" si="2"/>
        <v>98.4375</v>
      </c>
      <c r="F58" s="441">
        <v>1</v>
      </c>
      <c r="G58" s="465">
        <f t="shared" si="3"/>
        <v>1.5873015873015872</v>
      </c>
      <c r="H58" s="48">
        <v>0</v>
      </c>
      <c r="I58" s="468">
        <f t="shared" si="0"/>
        <v>0</v>
      </c>
      <c r="J58" s="200">
        <v>0</v>
      </c>
      <c r="K58" s="48">
        <v>1</v>
      </c>
      <c r="L58" s="46">
        <v>4</v>
      </c>
      <c r="M58" s="47">
        <v>4</v>
      </c>
      <c r="N58" s="46">
        <v>0</v>
      </c>
      <c r="O58" s="431">
        <v>9</v>
      </c>
      <c r="P58" s="477">
        <f t="shared" si="4"/>
        <v>6.349206349206349</v>
      </c>
      <c r="Q58" s="481">
        <f t="shared" si="5"/>
        <v>6.349206349206349</v>
      </c>
    </row>
    <row r="59" spans="1:17" s="54" customFormat="1" ht="12.75" customHeight="1">
      <c r="A59" s="1737"/>
      <c r="B59" s="196" t="s">
        <v>69</v>
      </c>
      <c r="C59" s="504">
        <v>46</v>
      </c>
      <c r="D59" s="217">
        <v>45</v>
      </c>
      <c r="E59" s="457">
        <f t="shared" si="2"/>
        <v>97.82608695652173</v>
      </c>
      <c r="F59" s="441">
        <v>0</v>
      </c>
      <c r="G59" s="465">
        <f t="shared" si="3"/>
        <v>0</v>
      </c>
      <c r="H59" s="48">
        <v>2</v>
      </c>
      <c r="I59" s="468">
        <f t="shared" si="0"/>
        <v>4.444444444444445</v>
      </c>
      <c r="J59" s="200">
        <v>0</v>
      </c>
      <c r="K59" s="48">
        <v>1</v>
      </c>
      <c r="L59" s="46">
        <v>2</v>
      </c>
      <c r="M59" s="47">
        <v>2</v>
      </c>
      <c r="N59" s="46">
        <v>0</v>
      </c>
      <c r="O59" s="431">
        <v>5</v>
      </c>
      <c r="P59" s="477">
        <f t="shared" si="4"/>
        <v>4.444444444444445</v>
      </c>
      <c r="Q59" s="481">
        <f t="shared" si="5"/>
        <v>4.444444444444445</v>
      </c>
    </row>
    <row r="60" spans="1:17" s="54" customFormat="1" ht="12.75" customHeight="1">
      <c r="A60" s="1737"/>
      <c r="B60" s="196" t="s">
        <v>70</v>
      </c>
      <c r="C60" s="504">
        <v>63</v>
      </c>
      <c r="D60" s="217">
        <v>58</v>
      </c>
      <c r="E60" s="457">
        <f t="shared" si="2"/>
        <v>92.06349206349206</v>
      </c>
      <c r="F60" s="441">
        <v>2</v>
      </c>
      <c r="G60" s="465">
        <f>F60/D60*100</f>
        <v>3.4482758620689653</v>
      </c>
      <c r="H60" s="48">
        <v>6</v>
      </c>
      <c r="I60" s="468">
        <f t="shared" si="0"/>
        <v>10.344827586206897</v>
      </c>
      <c r="J60" s="200">
        <v>0</v>
      </c>
      <c r="K60" s="48">
        <v>0</v>
      </c>
      <c r="L60" s="46">
        <v>10</v>
      </c>
      <c r="M60" s="47">
        <v>5</v>
      </c>
      <c r="N60" s="46">
        <v>0</v>
      </c>
      <c r="O60" s="431">
        <v>15</v>
      </c>
      <c r="P60" s="477">
        <f t="shared" si="4"/>
        <v>17.24137931034483</v>
      </c>
      <c r="Q60" s="481">
        <f t="shared" si="5"/>
        <v>8.620689655172415</v>
      </c>
    </row>
    <row r="61" spans="1:17" s="54" customFormat="1" ht="12.75" customHeight="1" thickBot="1">
      <c r="A61" s="1738"/>
      <c r="B61" s="232" t="s">
        <v>50</v>
      </c>
      <c r="C61" s="505">
        <f>SUM(C55:C60)</f>
        <v>401</v>
      </c>
      <c r="D61" s="227">
        <f>SUM(D55:D60)</f>
        <v>368</v>
      </c>
      <c r="E61" s="458">
        <f>D61/C61*100</f>
        <v>91.77057356608479</v>
      </c>
      <c r="F61" s="442">
        <f>SUM(F55:F60)</f>
        <v>9</v>
      </c>
      <c r="G61" s="463">
        <f t="shared" si="3"/>
        <v>2.4456521739130435</v>
      </c>
      <c r="H61" s="443">
        <f>SUM(H55:H60)</f>
        <v>24</v>
      </c>
      <c r="I61" s="469">
        <f t="shared" si="0"/>
        <v>6.521739130434782</v>
      </c>
      <c r="J61" s="442">
        <f aca="true" t="shared" si="17" ref="J61:O61">SUM(J55:J60)</f>
        <v>1</v>
      </c>
      <c r="K61" s="444">
        <f t="shared" si="17"/>
        <v>7</v>
      </c>
      <c r="L61" s="444">
        <f t="shared" si="17"/>
        <v>90</v>
      </c>
      <c r="M61" s="444">
        <f t="shared" si="17"/>
        <v>24</v>
      </c>
      <c r="N61" s="444">
        <f t="shared" si="17"/>
        <v>2</v>
      </c>
      <c r="O61" s="443">
        <f t="shared" si="17"/>
        <v>124</v>
      </c>
      <c r="P61" s="480">
        <f t="shared" si="4"/>
        <v>24.456521739130434</v>
      </c>
      <c r="Q61" s="482">
        <f t="shared" si="5"/>
        <v>7.065217391304348</v>
      </c>
    </row>
    <row r="62" spans="1:17" s="139" customFormat="1" ht="12.75" customHeight="1" thickBot="1">
      <c r="A62" s="1735" t="s">
        <v>118</v>
      </c>
      <c r="B62" s="1736"/>
      <c r="C62" s="500">
        <f>SUM(C61,C54,C47,C45,C41,C34,C30,C26,C24,C20,C17,C12,C8)</f>
        <v>9424</v>
      </c>
      <c r="D62" s="501">
        <f>SUM(D61,D54,D47,D45,D41,D34,D30,D26,D24,D20,D17,D12,D8)</f>
        <v>8729</v>
      </c>
      <c r="E62" s="461">
        <f t="shared" si="2"/>
        <v>92.62521222410865</v>
      </c>
      <c r="F62" s="453">
        <f>SUM(F8,F12,F17,F20,F24,F26,F30,F34,F41,F45,F47,F54,F61,)</f>
        <v>262</v>
      </c>
      <c r="G62" s="467">
        <f t="shared" si="3"/>
        <v>3.001489288578302</v>
      </c>
      <c r="H62" s="454">
        <f>SUM(H61,H54,H47,H45,H41,H34,H30,H26,H24,H20,H17,H12,H8)</f>
        <v>490</v>
      </c>
      <c r="I62" s="472">
        <f t="shared" si="0"/>
        <v>5.613472333600641</v>
      </c>
      <c r="J62" s="455">
        <f aca="true" t="shared" si="18" ref="J62:O62">SUM(J61,J54,J47,J45,J41,J34,J30,J26,J24,J20,J17,J12,J8)</f>
        <v>501</v>
      </c>
      <c r="K62" s="456">
        <f t="shared" si="18"/>
        <v>304</v>
      </c>
      <c r="L62" s="220">
        <f t="shared" si="18"/>
        <v>2316</v>
      </c>
      <c r="M62" s="456">
        <f t="shared" si="18"/>
        <v>481</v>
      </c>
      <c r="N62" s="456">
        <f t="shared" si="18"/>
        <v>39</v>
      </c>
      <c r="O62" s="237">
        <f t="shared" si="18"/>
        <v>3641</v>
      </c>
      <c r="P62" s="483">
        <f t="shared" si="4"/>
        <v>26.532248825753236</v>
      </c>
      <c r="Q62" s="557">
        <f t="shared" si="5"/>
        <v>5.957154313208844</v>
      </c>
    </row>
    <row r="63" spans="1:27" ht="10.5" customHeight="1">
      <c r="A63" s="1886" t="s">
        <v>365</v>
      </c>
      <c r="B63" s="1887"/>
      <c r="C63" s="1887"/>
      <c r="D63" s="1887"/>
      <c r="E63" s="1887"/>
      <c r="F63" s="1887"/>
      <c r="G63" s="1887"/>
      <c r="H63" s="1887"/>
      <c r="I63" s="1887"/>
      <c r="J63" s="1887"/>
      <c r="K63" s="1887"/>
      <c r="L63" s="1887"/>
      <c r="M63" s="1887"/>
      <c r="N63" s="1887"/>
      <c r="O63" s="1887"/>
      <c r="P63" s="1887"/>
      <c r="Q63" s="1887"/>
      <c r="R63" s="558"/>
      <c r="S63" s="558"/>
      <c r="T63" s="558"/>
      <c r="U63" s="558"/>
      <c r="V63" s="558"/>
      <c r="W63" s="558"/>
      <c r="X63" s="558"/>
      <c r="Y63" s="558"/>
      <c r="Z63" s="558"/>
      <c r="AA63" s="558"/>
    </row>
    <row r="64" spans="1:17" ht="10.5" customHeight="1">
      <c r="A64" s="1888"/>
      <c r="B64" s="1888"/>
      <c r="C64" s="1888"/>
      <c r="D64" s="1888"/>
      <c r="E64" s="1888"/>
      <c r="F64" s="1888"/>
      <c r="G64" s="1888"/>
      <c r="H64" s="1888"/>
      <c r="I64" s="1888"/>
      <c r="J64" s="1888"/>
      <c r="K64" s="1888"/>
      <c r="L64" s="1888"/>
      <c r="M64" s="1888"/>
      <c r="N64" s="1888"/>
      <c r="O64" s="1888"/>
      <c r="P64" s="1888"/>
      <c r="Q64" s="1888"/>
    </row>
    <row r="65" spans="3:15" ht="13.5">
      <c r="C65" s="97"/>
      <c r="D65" s="97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</row>
    <row r="66" spans="3:15" ht="13.5">
      <c r="C66" s="97"/>
      <c r="D66" s="97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</row>
    <row r="67" spans="3:15" ht="13.5">
      <c r="C67" s="97"/>
      <c r="D67" s="97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</row>
    <row r="68" spans="3:15" ht="13.5">
      <c r="C68" s="97"/>
      <c r="D68" s="97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</row>
    <row r="69" spans="3:15" ht="13.5">
      <c r="C69" s="97"/>
      <c r="D69" s="97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</row>
    <row r="70" spans="3:15" ht="13.5">
      <c r="C70" s="97"/>
      <c r="D70" s="97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</row>
    <row r="71" spans="1:15" ht="13.5">
      <c r="A71" s="50"/>
      <c r="B71" s="51"/>
      <c r="C71" s="97"/>
      <c r="D71" s="98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</row>
    <row r="72" spans="1:15" ht="13.5">
      <c r="A72" s="50"/>
      <c r="B72" s="51"/>
      <c r="C72" s="97"/>
      <c r="D72" s="98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</row>
    <row r="73" spans="1:15" ht="13.5">
      <c r="A73" s="50"/>
      <c r="B73" s="51"/>
      <c r="C73" s="97"/>
      <c r="D73" s="98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</row>
    <row r="74" spans="3:15" ht="13.5">
      <c r="C74" s="97"/>
      <c r="D74" s="97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</row>
    <row r="75" spans="3:15" ht="13.5">
      <c r="C75" s="97"/>
      <c r="D75" s="97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3:15" ht="13.5">
      <c r="C76" s="97"/>
      <c r="D76" s="97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</row>
    <row r="77" spans="3:15" ht="13.5">
      <c r="C77" s="97"/>
      <c r="D77" s="97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</row>
    <row r="78" spans="3:15" ht="13.5">
      <c r="C78" s="97"/>
      <c r="D78" s="97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</row>
    <row r="79" spans="3:15" ht="13.5">
      <c r="C79" s="97"/>
      <c r="D79" s="97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</row>
    <row r="80" spans="3:15" ht="13.5">
      <c r="C80" s="97"/>
      <c r="D80" s="97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</row>
    <row r="81" spans="3:15" ht="13.5">
      <c r="C81" s="97"/>
      <c r="D81" s="97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</row>
    <row r="82" spans="3:15" ht="13.5">
      <c r="C82" s="97"/>
      <c r="D82" s="97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</row>
    <row r="83" spans="3:15" ht="13.5">
      <c r="C83" s="97"/>
      <c r="D83" s="97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</row>
    <row r="84" spans="3:15" ht="13.5">
      <c r="C84" s="97"/>
      <c r="D84" s="97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</row>
    <row r="85" spans="3:15" ht="13.5">
      <c r="C85" s="97"/>
      <c r="D85" s="97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</row>
    <row r="86" spans="3:15" ht="13.5">
      <c r="C86" s="97"/>
      <c r="D86" s="97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  <row r="87" spans="3:15" ht="13.5">
      <c r="C87" s="97"/>
      <c r="D87" s="97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</row>
    <row r="88" spans="3:15" ht="13.5">
      <c r="C88" s="97"/>
      <c r="D88" s="97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</row>
    <row r="89" spans="3:15" ht="13.5">
      <c r="C89" s="97"/>
      <c r="D89" s="97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</row>
    <row r="90" spans="3:15" ht="13.5">
      <c r="C90" s="97"/>
      <c r="D90" s="97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</row>
    <row r="91" spans="3:15" ht="13.5">
      <c r="C91" s="97"/>
      <c r="D91" s="97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</row>
    <row r="92" spans="3:15" ht="13.5">
      <c r="C92" s="97"/>
      <c r="D92" s="97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</row>
    <row r="93" spans="3:15" ht="13.5">
      <c r="C93" s="97"/>
      <c r="D93" s="97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</row>
    <row r="94" spans="3:15" ht="13.5">
      <c r="C94" s="97"/>
      <c r="D94" s="97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</row>
    <row r="95" spans="3:15" ht="13.5">
      <c r="C95" s="97"/>
      <c r="D95" s="97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</row>
    <row r="96" spans="3:15" ht="13.5">
      <c r="C96" s="97"/>
      <c r="D96" s="97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</row>
    <row r="97" spans="3:15" ht="13.5">
      <c r="C97" s="97"/>
      <c r="D97" s="97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</row>
    <row r="98" spans="3:15" ht="13.5">
      <c r="C98" s="97"/>
      <c r="D98" s="97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</row>
    <row r="99" spans="3:15" ht="13.5">
      <c r="C99" s="97"/>
      <c r="D99" s="97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</row>
    <row r="100" spans="3:15" ht="13.5">
      <c r="C100" s="97"/>
      <c r="D100" s="97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</row>
    <row r="101" spans="3:15" ht="13.5">
      <c r="C101" s="97"/>
      <c r="D101" s="97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</row>
    <row r="102" spans="3:15" ht="13.5">
      <c r="C102" s="97"/>
      <c r="D102" s="97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</row>
    <row r="103" spans="3:15" ht="13.5">
      <c r="C103" s="97"/>
      <c r="D103" s="97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</row>
    <row r="104" spans="3:15" ht="13.5">
      <c r="C104" s="97"/>
      <c r="D104" s="97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</row>
    <row r="105" spans="3:15" ht="13.5">
      <c r="C105" s="97"/>
      <c r="D105" s="97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</row>
    <row r="106" spans="3:15" ht="13.5">
      <c r="C106" s="97"/>
      <c r="D106" s="97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</row>
    <row r="107" spans="3:15" ht="13.5">
      <c r="C107" s="97"/>
      <c r="D107" s="97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</row>
    <row r="108" spans="3:15" ht="13.5">
      <c r="C108" s="97"/>
      <c r="D108" s="97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</row>
    <row r="109" spans="3:15" ht="13.5">
      <c r="C109" s="97"/>
      <c r="D109" s="97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</row>
    <row r="110" spans="3:15" ht="13.5">
      <c r="C110" s="97"/>
      <c r="D110" s="97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</row>
    <row r="111" spans="3:15" ht="13.5">
      <c r="C111" s="97"/>
      <c r="D111" s="97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</row>
    <row r="112" spans="3:15" ht="13.5">
      <c r="C112" s="97"/>
      <c r="D112" s="97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</row>
    <row r="113" spans="3:15" ht="13.5">
      <c r="C113" s="97"/>
      <c r="D113" s="97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</row>
    <row r="114" spans="3:15" ht="13.5">
      <c r="C114" s="97"/>
      <c r="D114" s="97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</row>
    <row r="115" spans="3:15" ht="13.5">
      <c r="C115" s="97"/>
      <c r="D115" s="97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</row>
    <row r="116" spans="3:15" ht="13.5">
      <c r="C116" s="97"/>
      <c r="D116" s="97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</row>
    <row r="117" spans="3:15" ht="13.5">
      <c r="C117" s="97"/>
      <c r="D117" s="97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</row>
    <row r="118" spans="3:15" ht="13.5">
      <c r="C118" s="97"/>
      <c r="D118" s="97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</row>
    <row r="119" spans="3:15" ht="13.5">
      <c r="C119" s="97"/>
      <c r="D119" s="97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</row>
    <row r="120" spans="3:15" ht="13.5">
      <c r="C120" s="97"/>
      <c r="D120" s="97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</row>
    <row r="121" spans="3:15" ht="13.5">
      <c r="C121" s="97"/>
      <c r="D121" s="97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</row>
    <row r="122" spans="3:15" ht="13.5">
      <c r="C122" s="97"/>
      <c r="D122" s="97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</row>
    <row r="123" spans="3:15" ht="13.5">
      <c r="C123" s="97"/>
      <c r="D123" s="97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</row>
    <row r="124" spans="3:15" ht="13.5">
      <c r="C124" s="97"/>
      <c r="D124" s="97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</row>
    <row r="125" spans="3:15" ht="13.5">
      <c r="C125" s="97"/>
      <c r="D125" s="97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</row>
    <row r="126" spans="3:15" ht="13.5">
      <c r="C126" s="97"/>
      <c r="D126" s="97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</row>
    <row r="127" spans="3:15" ht="13.5">
      <c r="C127" s="97"/>
      <c r="D127" s="97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</row>
    <row r="128" spans="3:15" ht="13.5">
      <c r="C128" s="97"/>
      <c r="D128" s="97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</row>
    <row r="129" spans="3:15" ht="13.5">
      <c r="C129" s="97"/>
      <c r="D129" s="97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</row>
    <row r="130" spans="3:15" ht="13.5">
      <c r="C130" s="97"/>
      <c r="D130" s="97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</row>
    <row r="131" spans="3:15" ht="13.5">
      <c r="C131" s="97"/>
      <c r="D131" s="97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</row>
    <row r="132" spans="3:15" ht="13.5">
      <c r="C132" s="97"/>
      <c r="D132" s="97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</row>
    <row r="133" spans="3:15" ht="13.5">
      <c r="C133" s="97"/>
      <c r="D133" s="97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</row>
    <row r="134" spans="3:15" ht="13.5">
      <c r="C134" s="97"/>
      <c r="D134" s="97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</row>
    <row r="135" spans="3:15" ht="13.5">
      <c r="C135" s="97"/>
      <c r="D135" s="97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</row>
    <row r="136" spans="3:15" ht="13.5">
      <c r="C136" s="97"/>
      <c r="D136" s="97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</row>
    <row r="137" spans="3:15" ht="13.5">
      <c r="C137" s="97"/>
      <c r="D137" s="97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</row>
    <row r="138" spans="3:15" ht="13.5">
      <c r="C138" s="97"/>
      <c r="D138" s="97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</row>
    <row r="139" spans="3:15" ht="13.5">
      <c r="C139" s="97"/>
      <c r="D139" s="97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</row>
    <row r="140" spans="3:15" ht="13.5">
      <c r="C140" s="97"/>
      <c r="D140" s="97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</row>
    <row r="141" spans="3:15" ht="13.5">
      <c r="C141" s="97"/>
      <c r="D141" s="97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</row>
    <row r="142" spans="3:15" ht="13.5">
      <c r="C142" s="97"/>
      <c r="D142" s="97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</row>
    <row r="143" spans="3:15" ht="13.5">
      <c r="C143" s="97"/>
      <c r="D143" s="97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</row>
    <row r="144" spans="3:15" ht="13.5">
      <c r="C144" s="97"/>
      <c r="D144" s="97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</row>
    <row r="145" spans="3:15" ht="13.5">
      <c r="C145" s="97"/>
      <c r="D145" s="97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</row>
    <row r="146" spans="3:15" ht="13.5">
      <c r="C146" s="97"/>
      <c r="D146" s="97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</row>
    <row r="147" spans="3:15" ht="13.5">
      <c r="C147" s="97"/>
      <c r="D147" s="97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</row>
    <row r="148" spans="3:15" ht="13.5">
      <c r="C148" s="97"/>
      <c r="D148" s="97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</row>
    <row r="149" spans="3:15" ht="13.5">
      <c r="C149" s="97"/>
      <c r="D149" s="97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</row>
    <row r="150" spans="3:15" ht="13.5">
      <c r="C150" s="97"/>
      <c r="D150" s="97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</row>
    <row r="151" spans="3:15" ht="13.5">
      <c r="C151" s="97"/>
      <c r="D151" s="97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</row>
    <row r="152" spans="3:15" ht="13.5">
      <c r="C152" s="97"/>
      <c r="D152" s="97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</row>
    <row r="153" spans="3:15" ht="13.5">
      <c r="C153" s="97"/>
      <c r="D153" s="97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</row>
    <row r="154" spans="3:15" ht="13.5">
      <c r="C154" s="97"/>
      <c r="D154" s="97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</row>
    <row r="155" spans="3:15" ht="13.5">
      <c r="C155" s="97"/>
      <c r="D155" s="97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</row>
    <row r="156" spans="3:15" ht="13.5">
      <c r="C156" s="97"/>
      <c r="D156" s="97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</row>
    <row r="157" spans="3:15" ht="13.5">
      <c r="C157" s="97"/>
      <c r="D157" s="97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</row>
    <row r="158" spans="3:15" ht="13.5">
      <c r="C158" s="97"/>
      <c r="D158" s="97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</row>
    <row r="159" spans="3:15" ht="13.5">
      <c r="C159" s="97"/>
      <c r="D159" s="97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</row>
    <row r="160" spans="3:15" ht="13.5">
      <c r="C160" s="97"/>
      <c r="D160" s="97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</row>
    <row r="161" spans="3:15" ht="13.5">
      <c r="C161" s="97"/>
      <c r="D161" s="97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</row>
    <row r="162" spans="3:15" ht="13.5">
      <c r="C162" s="97"/>
      <c r="D162" s="97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</row>
    <row r="163" spans="3:15" ht="13.5">
      <c r="C163" s="97"/>
      <c r="D163" s="97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</row>
    <row r="164" spans="3:15" ht="13.5">
      <c r="C164" s="97"/>
      <c r="D164" s="97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</row>
    <row r="165" spans="3:15" ht="13.5">
      <c r="C165" s="97"/>
      <c r="D165" s="97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</row>
    <row r="166" spans="3:15" ht="13.5">
      <c r="C166" s="97"/>
      <c r="D166" s="97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</row>
    <row r="167" spans="3:15" ht="13.5">
      <c r="C167" s="97"/>
      <c r="D167" s="97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</row>
    <row r="168" spans="3:15" ht="13.5">
      <c r="C168" s="97"/>
      <c r="D168" s="97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</row>
    <row r="169" spans="3:15" ht="13.5">
      <c r="C169" s="97"/>
      <c r="D169" s="97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</row>
    <row r="170" spans="3:15" ht="13.5">
      <c r="C170" s="97"/>
      <c r="D170" s="97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</row>
    <row r="171" spans="3:15" ht="13.5">
      <c r="C171" s="97"/>
      <c r="D171" s="97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</row>
    <row r="172" spans="3:15" ht="13.5">
      <c r="C172" s="97"/>
      <c r="D172" s="97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</row>
    <row r="173" spans="3:15" ht="13.5">
      <c r="C173" s="97"/>
      <c r="D173" s="97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</row>
    <row r="174" spans="3:15" ht="13.5">
      <c r="C174" s="97"/>
      <c r="D174" s="97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</row>
    <row r="175" spans="3:15" ht="13.5">
      <c r="C175" s="97"/>
      <c r="D175" s="97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</row>
    <row r="176" spans="3:15" ht="13.5">
      <c r="C176" s="97"/>
      <c r="D176" s="97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</row>
    <row r="177" spans="3:15" ht="13.5">
      <c r="C177" s="97"/>
      <c r="D177" s="97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</row>
    <row r="178" spans="3:15" ht="13.5">
      <c r="C178" s="97"/>
      <c r="D178" s="97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</row>
    <row r="179" spans="3:15" ht="13.5">
      <c r="C179" s="97"/>
      <c r="D179" s="97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</row>
    <row r="180" spans="3:15" ht="13.5">
      <c r="C180" s="97"/>
      <c r="D180" s="97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</row>
    <row r="181" spans="3:15" ht="13.5">
      <c r="C181" s="97"/>
      <c r="D181" s="97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</row>
    <row r="182" spans="3:15" ht="13.5">
      <c r="C182" s="97"/>
      <c r="D182" s="97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</row>
    <row r="183" spans="3:15" ht="13.5">
      <c r="C183" s="97"/>
      <c r="D183" s="97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</row>
    <row r="184" spans="3:15" ht="13.5">
      <c r="C184" s="97"/>
      <c r="D184" s="97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</row>
    <row r="185" spans="3:15" ht="13.5">
      <c r="C185" s="97"/>
      <c r="D185" s="97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</row>
    <row r="186" spans="3:15" ht="13.5">
      <c r="C186" s="97"/>
      <c r="D186" s="97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</row>
    <row r="187" spans="3:15" ht="13.5">
      <c r="C187" s="97"/>
      <c r="D187" s="97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</row>
    <row r="188" spans="3:15" ht="13.5">
      <c r="C188" s="97"/>
      <c r="D188" s="97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</row>
    <row r="189" spans="3:15" ht="13.5">
      <c r="C189" s="97"/>
      <c r="D189" s="97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</row>
    <row r="190" spans="3:15" ht="13.5">
      <c r="C190" s="97"/>
      <c r="D190" s="97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</row>
    <row r="191" spans="3:15" ht="13.5">
      <c r="C191" s="97"/>
      <c r="D191" s="97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</row>
    <row r="192" spans="3:15" ht="13.5">
      <c r="C192" s="97"/>
      <c r="D192" s="97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</row>
    <row r="193" spans="3:15" ht="13.5">
      <c r="C193" s="97"/>
      <c r="D193" s="97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</row>
    <row r="194" spans="3:15" ht="13.5">
      <c r="C194" s="97"/>
      <c r="D194" s="97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</row>
    <row r="195" spans="3:15" ht="13.5">
      <c r="C195" s="97"/>
      <c r="D195" s="97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</row>
    <row r="196" spans="3:15" ht="13.5">
      <c r="C196" s="97"/>
      <c r="D196" s="97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</row>
    <row r="197" spans="3:15" ht="13.5">
      <c r="C197" s="97"/>
      <c r="D197" s="97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</row>
    <row r="198" spans="3:15" ht="13.5">
      <c r="C198" s="97"/>
      <c r="D198" s="97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</row>
    <row r="199" spans="3:15" ht="13.5">
      <c r="C199" s="97"/>
      <c r="D199" s="97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</row>
    <row r="200" spans="3:15" ht="13.5">
      <c r="C200" s="97"/>
      <c r="D200" s="97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</row>
    <row r="201" spans="3:15" ht="13.5">
      <c r="C201" s="97"/>
      <c r="D201" s="97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</row>
    <row r="202" spans="3:15" ht="13.5">
      <c r="C202" s="97"/>
      <c r="D202" s="97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</row>
  </sheetData>
  <sheetProtection/>
  <protectedRanges>
    <protectedRange sqref="M2" name="範囲4"/>
    <protectedRange sqref="J21:N23 J18:N19 J13:N16 J9:N11 C7:N7" name="範囲6_1"/>
    <protectedRange sqref="C46:D46 F46 H46 J46:O46 J48:O53 H48:H53 F48:F53 C48:D53 C55:D60 F55:F60 H55:H60 J55:O60" name="範囲4_2"/>
    <protectedRange sqref="C27:D29 F27:F29 H27:H29 J27:O29 J31:O33 H31:H33 F31:F33 C31:D33 C35:D40 F35:F40 H35:H40 J35:O40 J42:O44 H42:H44 F42:F44 C42:D44 C46:D46 F46 H46 J46:O46" name="範囲3_2"/>
    <protectedRange sqref="C27:D29 F27:F29 H27:H29 J27:O29 J31:O33 H31:H33 F31:F33 C31:D33 C35:D40 F35:F40 H35:H40 J35:O40" name="範囲2_2"/>
    <protectedRange sqref="C7:D7 F7:H7 J7:O7 J9:O11 H9:H11 F9:F11 C9:D11 C13:D16 C18:D19 C21:D23 C25:D25 F13:F16 F18:F19 F21:F23 F25 H13:H16 H18:H19 H21:H23 H25 J13:O16 J18:O19" name="範囲1_2"/>
    <protectedRange sqref="J25:N25" name="範囲5_1"/>
  </protectedRanges>
  <mergeCells count="36">
    <mergeCell ref="A63:Q64"/>
    <mergeCell ref="M2:Q2"/>
    <mergeCell ref="A46:A47"/>
    <mergeCell ref="A48:A54"/>
    <mergeCell ref="A55:A61"/>
    <mergeCell ref="P3:Q3"/>
    <mergeCell ref="P4:P5"/>
    <mergeCell ref="Q4:Q5"/>
    <mergeCell ref="A7:A8"/>
    <mergeCell ref="L4:L5"/>
    <mergeCell ref="K4:K5"/>
    <mergeCell ref="A62:B62"/>
    <mergeCell ref="A27:A30"/>
    <mergeCell ref="A31:A34"/>
    <mergeCell ref="A35:A41"/>
    <mergeCell ref="A42:A45"/>
    <mergeCell ref="A25:A26"/>
    <mergeCell ref="A21:A24"/>
    <mergeCell ref="A1:F1"/>
    <mergeCell ref="J3:O3"/>
    <mergeCell ref="F3:I3"/>
    <mergeCell ref="F4:G4"/>
    <mergeCell ref="E4:E5"/>
    <mergeCell ref="N4:N5"/>
    <mergeCell ref="O4:O5"/>
    <mergeCell ref="H4:I4"/>
    <mergeCell ref="M4:M5"/>
    <mergeCell ref="J4:J5"/>
    <mergeCell ref="D3:E3"/>
    <mergeCell ref="D4:D5"/>
    <mergeCell ref="A18:A20"/>
    <mergeCell ref="A3:A5"/>
    <mergeCell ref="B3:B5"/>
    <mergeCell ref="C3:C5"/>
    <mergeCell ref="A9:A12"/>
    <mergeCell ref="A13:A17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r:id="rId1"/>
  <headerFooter alignWithMargins="0">
    <oddFooter>&amp;C&amp;"ＭＳ Ｐ明朝,標準"&amp;10&amp;A</oddFooter>
  </headerFooter>
  <colBreaks count="1" manualBreakCount="1">
    <brk id="17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4"/>
  </sheetPr>
  <dimension ref="B1:J62"/>
  <sheetViews>
    <sheetView view="pageBreakPreview" zoomScaleSheetLayoutView="100" workbookViewId="0" topLeftCell="A1">
      <selection activeCell="L14" sqref="L14"/>
    </sheetView>
  </sheetViews>
  <sheetFormatPr defaultColWidth="8.625" defaultRowHeight="13.5"/>
  <cols>
    <col min="1" max="1" width="5.375" style="1" customWidth="1"/>
    <col min="2" max="2" width="8.375" style="1" customWidth="1"/>
    <col min="3" max="4" width="10.50390625" style="5" customWidth="1"/>
    <col min="5" max="6" width="10.50390625" style="6" customWidth="1"/>
    <col min="7" max="7" width="10.50390625" style="5" customWidth="1"/>
    <col min="8" max="8" width="10.50390625" style="1" customWidth="1"/>
    <col min="9" max="9" width="3.625" style="1" customWidth="1"/>
    <col min="10" max="16384" width="8.625" style="1" customWidth="1"/>
  </cols>
  <sheetData>
    <row r="1" spans="2:7" ht="21" customHeight="1">
      <c r="B1" s="1934" t="s">
        <v>294</v>
      </c>
      <c r="C1" s="1934"/>
      <c r="D1" s="1934"/>
      <c r="E1" s="1934"/>
      <c r="F1" s="1934"/>
      <c r="G1" s="1934"/>
    </row>
    <row r="2" ht="12.75" customHeight="1" thickBot="1"/>
    <row r="3" spans="2:8" ht="20.25" customHeight="1">
      <c r="B3" s="223" t="s">
        <v>127</v>
      </c>
      <c r="C3" s="1938" t="s">
        <v>215</v>
      </c>
      <c r="D3" s="1936"/>
      <c r="E3" s="1935" t="s">
        <v>216</v>
      </c>
      <c r="F3" s="1936"/>
      <c r="G3" s="1935" t="s">
        <v>214</v>
      </c>
      <c r="H3" s="1937"/>
    </row>
    <row r="4" spans="2:8" ht="20.25" customHeight="1" thickBot="1">
      <c r="B4" s="1127" t="s">
        <v>131</v>
      </c>
      <c r="C4" s="1128" t="s">
        <v>392</v>
      </c>
      <c r="D4" s="1129" t="s">
        <v>393</v>
      </c>
      <c r="E4" s="1130" t="s">
        <v>392</v>
      </c>
      <c r="F4" s="1129" t="s">
        <v>393</v>
      </c>
      <c r="G4" s="1131" t="s">
        <v>392</v>
      </c>
      <c r="H4" s="1132" t="s">
        <v>393</v>
      </c>
    </row>
    <row r="5" spans="2:8" ht="13.5" hidden="1">
      <c r="B5" s="222"/>
      <c r="C5" s="1124" t="s">
        <v>132</v>
      </c>
      <c r="D5" s="1125" t="s">
        <v>48</v>
      </c>
      <c r="E5" s="1124" t="s">
        <v>132</v>
      </c>
      <c r="F5" s="1126" t="s">
        <v>48</v>
      </c>
      <c r="G5" s="1124" t="s">
        <v>132</v>
      </c>
      <c r="H5" s="1126" t="s">
        <v>48</v>
      </c>
    </row>
    <row r="6" spans="2:8" ht="22.5" customHeight="1">
      <c r="B6" s="157" t="s">
        <v>133</v>
      </c>
      <c r="C6" s="550">
        <v>15452</v>
      </c>
      <c r="D6" s="551">
        <v>95.6</v>
      </c>
      <c r="E6" s="565"/>
      <c r="F6" s="566"/>
      <c r="G6" s="550">
        <v>17062</v>
      </c>
      <c r="H6" s="158">
        <v>94.6</v>
      </c>
    </row>
    <row r="7" spans="2:8" ht="22.5" customHeight="1">
      <c r="B7" s="224" t="s">
        <v>134</v>
      </c>
      <c r="C7" s="550">
        <v>15520</v>
      </c>
      <c r="D7" s="552">
        <v>96.7</v>
      </c>
      <c r="E7" s="567"/>
      <c r="F7" s="568"/>
      <c r="G7" s="550">
        <v>16153</v>
      </c>
      <c r="H7" s="159">
        <v>96.5</v>
      </c>
    </row>
    <row r="8" spans="2:8" ht="22.5" customHeight="1">
      <c r="B8" s="225" t="s">
        <v>135</v>
      </c>
      <c r="C8" s="553">
        <v>15763</v>
      </c>
      <c r="D8" s="554">
        <v>96.9</v>
      </c>
      <c r="E8" s="553">
        <v>13571</v>
      </c>
      <c r="F8" s="547">
        <v>87.8</v>
      </c>
      <c r="G8" s="553">
        <v>16235</v>
      </c>
      <c r="H8" s="159">
        <v>96.1</v>
      </c>
    </row>
    <row r="9" spans="2:8" ht="22.5" customHeight="1">
      <c r="B9" s="225" t="s">
        <v>136</v>
      </c>
      <c r="C9" s="553">
        <v>16567</v>
      </c>
      <c r="D9" s="554">
        <v>97</v>
      </c>
      <c r="E9" s="553">
        <v>15157</v>
      </c>
      <c r="F9" s="547">
        <v>91.9</v>
      </c>
      <c r="G9" s="553">
        <v>17044</v>
      </c>
      <c r="H9" s="159">
        <v>96.2</v>
      </c>
    </row>
    <row r="10" spans="2:8" ht="13.5" customHeight="1">
      <c r="B10" s="1925" t="s">
        <v>372</v>
      </c>
      <c r="C10" s="1929">
        <v>12550</v>
      </c>
      <c r="D10" s="1927">
        <v>97.5</v>
      </c>
      <c r="E10" s="555">
        <v>18910</v>
      </c>
      <c r="F10" s="548">
        <v>94.5</v>
      </c>
      <c r="G10" s="555">
        <v>20265</v>
      </c>
      <c r="H10" s="548">
        <v>94.5</v>
      </c>
    </row>
    <row r="11" spans="2:8" ht="13.5" customHeight="1">
      <c r="B11" s="1926"/>
      <c r="C11" s="1930"/>
      <c r="D11" s="1928"/>
      <c r="E11" s="556">
        <v>12927</v>
      </c>
      <c r="F11" s="549">
        <v>94.5</v>
      </c>
      <c r="G11" s="556">
        <v>14755</v>
      </c>
      <c r="H11" s="549">
        <v>95.4</v>
      </c>
    </row>
    <row r="12" spans="2:8" ht="13.5" customHeight="1">
      <c r="B12" s="1925" t="s">
        <v>138</v>
      </c>
      <c r="C12" s="1929">
        <v>11996</v>
      </c>
      <c r="D12" s="1927">
        <v>98</v>
      </c>
      <c r="E12" s="555">
        <v>18093</v>
      </c>
      <c r="F12" s="548">
        <v>94</v>
      </c>
      <c r="G12" s="555">
        <v>19448</v>
      </c>
      <c r="H12" s="548">
        <v>94</v>
      </c>
    </row>
    <row r="13" spans="2:8" ht="13.5" customHeight="1">
      <c r="B13" s="1926"/>
      <c r="C13" s="1930"/>
      <c r="D13" s="1928"/>
      <c r="E13" s="556">
        <v>12458</v>
      </c>
      <c r="F13" s="549">
        <v>93.9</v>
      </c>
      <c r="G13" s="556">
        <v>13655</v>
      </c>
      <c r="H13" s="549">
        <v>95.7</v>
      </c>
    </row>
    <row r="14" spans="2:8" ht="13.5" customHeight="1">
      <c r="B14" s="1925" t="s">
        <v>139</v>
      </c>
      <c r="C14" s="1929">
        <v>11967</v>
      </c>
      <c r="D14" s="1927">
        <v>98.3</v>
      </c>
      <c r="E14" s="555">
        <v>17277</v>
      </c>
      <c r="F14" s="548">
        <v>93.4</v>
      </c>
      <c r="G14" s="555">
        <v>18515</v>
      </c>
      <c r="H14" s="548">
        <v>94.3</v>
      </c>
    </row>
    <row r="15" spans="2:8" ht="13.5" customHeight="1">
      <c r="B15" s="1926"/>
      <c r="C15" s="1930"/>
      <c r="D15" s="1928"/>
      <c r="E15" s="556">
        <v>11842</v>
      </c>
      <c r="F15" s="549">
        <v>93.5</v>
      </c>
      <c r="G15" s="556">
        <v>13155</v>
      </c>
      <c r="H15" s="549">
        <v>95.6</v>
      </c>
    </row>
    <row r="16" spans="2:8" ht="13.5" customHeight="1">
      <c r="B16" s="1925" t="s">
        <v>141</v>
      </c>
      <c r="C16" s="1929">
        <v>11439</v>
      </c>
      <c r="D16" s="1927">
        <v>98</v>
      </c>
      <c r="E16" s="555">
        <v>16859</v>
      </c>
      <c r="F16" s="548">
        <v>93.1</v>
      </c>
      <c r="G16" s="555">
        <v>17825</v>
      </c>
      <c r="H16" s="548">
        <v>94.1</v>
      </c>
    </row>
    <row r="17" spans="2:8" ht="13.5" customHeight="1">
      <c r="B17" s="1926"/>
      <c r="C17" s="1930"/>
      <c r="D17" s="1928"/>
      <c r="E17" s="556">
        <v>11603</v>
      </c>
      <c r="F17" s="549">
        <v>93.9</v>
      </c>
      <c r="G17" s="556">
        <v>12526</v>
      </c>
      <c r="H17" s="549">
        <v>95.2</v>
      </c>
    </row>
    <row r="18" spans="2:8" ht="13.5" customHeight="1">
      <c r="B18" s="1925" t="s">
        <v>142</v>
      </c>
      <c r="C18" s="1929">
        <v>11484</v>
      </c>
      <c r="D18" s="1927">
        <v>98.2</v>
      </c>
      <c r="E18" s="555">
        <v>16673</v>
      </c>
      <c r="F18" s="548">
        <v>92.7</v>
      </c>
      <c r="G18" s="555">
        <v>17370</v>
      </c>
      <c r="H18" s="548">
        <v>93.9</v>
      </c>
    </row>
    <row r="19" spans="2:8" ht="13.5" customHeight="1">
      <c r="B19" s="1926"/>
      <c r="C19" s="1930"/>
      <c r="D19" s="1928"/>
      <c r="E19" s="556">
        <v>11421</v>
      </c>
      <c r="F19" s="549">
        <v>92.6</v>
      </c>
      <c r="G19" s="556">
        <v>12180</v>
      </c>
      <c r="H19" s="549">
        <v>95.6</v>
      </c>
    </row>
    <row r="20" spans="2:8" ht="13.5" customHeight="1">
      <c r="B20" s="1925" t="s">
        <v>143</v>
      </c>
      <c r="C20" s="1929">
        <v>11210</v>
      </c>
      <c r="D20" s="1927">
        <v>98.3</v>
      </c>
      <c r="E20" s="555">
        <v>16432</v>
      </c>
      <c r="F20" s="548">
        <v>94.3</v>
      </c>
      <c r="G20" s="555">
        <v>16927</v>
      </c>
      <c r="H20" s="548">
        <v>93.5</v>
      </c>
    </row>
    <row r="21" spans="2:8" ht="13.5" customHeight="1">
      <c r="B21" s="1926"/>
      <c r="C21" s="1930"/>
      <c r="D21" s="1928"/>
      <c r="E21" s="556">
        <v>11233</v>
      </c>
      <c r="F21" s="549">
        <v>93.6</v>
      </c>
      <c r="G21" s="556">
        <v>11829</v>
      </c>
      <c r="H21" s="549">
        <v>94</v>
      </c>
    </row>
    <row r="22" spans="2:8" ht="13.5" customHeight="1">
      <c r="B22" s="1925" t="s">
        <v>144</v>
      </c>
      <c r="C22" s="1929">
        <v>10972</v>
      </c>
      <c r="D22" s="1927">
        <v>97.9</v>
      </c>
      <c r="E22" s="555">
        <v>15973</v>
      </c>
      <c r="F22" s="548">
        <v>95.7</v>
      </c>
      <c r="G22" s="555">
        <v>16507</v>
      </c>
      <c r="H22" s="548">
        <v>92.5</v>
      </c>
    </row>
    <row r="23" spans="2:8" ht="13.5" customHeight="1">
      <c r="B23" s="1926"/>
      <c r="C23" s="1930"/>
      <c r="D23" s="1928"/>
      <c r="E23" s="556">
        <v>10774</v>
      </c>
      <c r="F23" s="549">
        <v>96.5</v>
      </c>
      <c r="G23" s="556">
        <v>11516</v>
      </c>
      <c r="H23" s="549">
        <v>92.8</v>
      </c>
    </row>
    <row r="24" spans="2:8" ht="13.5" customHeight="1">
      <c r="B24" s="1925" t="s">
        <v>145</v>
      </c>
      <c r="C24" s="1929">
        <v>10201</v>
      </c>
      <c r="D24" s="569">
        <v>94.2</v>
      </c>
      <c r="E24" s="555">
        <v>15363</v>
      </c>
      <c r="F24" s="548">
        <v>92.1</v>
      </c>
      <c r="G24" s="555">
        <v>15512</v>
      </c>
      <c r="H24" s="548">
        <v>87.9</v>
      </c>
    </row>
    <row r="25" spans="2:8" ht="13.5" customHeight="1">
      <c r="B25" s="1926"/>
      <c r="C25" s="1930"/>
      <c r="D25" s="570"/>
      <c r="E25" s="556">
        <v>10478</v>
      </c>
      <c r="F25" s="549">
        <v>92.5</v>
      </c>
      <c r="G25" s="556">
        <v>10607</v>
      </c>
      <c r="H25" s="549">
        <v>88.3</v>
      </c>
    </row>
    <row r="26" spans="2:8" ht="13.5" customHeight="1">
      <c r="B26" s="1925" t="s">
        <v>146</v>
      </c>
      <c r="C26" s="1929">
        <v>10171</v>
      </c>
      <c r="D26" s="1927">
        <v>94.7</v>
      </c>
      <c r="E26" s="555">
        <v>15419</v>
      </c>
      <c r="F26" s="548">
        <v>92</v>
      </c>
      <c r="G26" s="555">
        <v>15249</v>
      </c>
      <c r="H26" s="548">
        <v>88.6</v>
      </c>
    </row>
    <row r="27" spans="2:8" ht="13.5" customHeight="1">
      <c r="B27" s="1926"/>
      <c r="C27" s="1930"/>
      <c r="D27" s="1928"/>
      <c r="E27" s="556">
        <v>10404</v>
      </c>
      <c r="F27" s="549">
        <v>92.1</v>
      </c>
      <c r="G27" s="556">
        <v>10457</v>
      </c>
      <c r="H27" s="549">
        <v>88</v>
      </c>
    </row>
    <row r="28" spans="2:8" ht="13.5" customHeight="1">
      <c r="B28" s="1925" t="s">
        <v>147</v>
      </c>
      <c r="C28" s="1929">
        <v>9939</v>
      </c>
      <c r="D28" s="1927">
        <v>95.7</v>
      </c>
      <c r="E28" s="555">
        <v>15244</v>
      </c>
      <c r="F28" s="548">
        <v>91.9</v>
      </c>
      <c r="G28" s="555">
        <v>14947</v>
      </c>
      <c r="H28" s="548">
        <v>87.3</v>
      </c>
    </row>
    <row r="29" spans="2:8" ht="13.5" customHeight="1">
      <c r="B29" s="1926"/>
      <c r="C29" s="1930"/>
      <c r="D29" s="1928"/>
      <c r="E29" s="556">
        <v>10242</v>
      </c>
      <c r="F29" s="549">
        <v>92.3</v>
      </c>
      <c r="G29" s="556">
        <v>10192</v>
      </c>
      <c r="H29" s="549">
        <v>88.3</v>
      </c>
    </row>
    <row r="30" spans="2:8" ht="13.5" customHeight="1">
      <c r="B30" s="1925" t="s">
        <v>148</v>
      </c>
      <c r="C30" s="1929">
        <v>10339</v>
      </c>
      <c r="D30" s="1927">
        <v>95.4</v>
      </c>
      <c r="E30" s="555">
        <v>14788</v>
      </c>
      <c r="F30" s="548">
        <v>92.8</v>
      </c>
      <c r="G30" s="555">
        <v>14748</v>
      </c>
      <c r="H30" s="548">
        <v>88.2</v>
      </c>
    </row>
    <row r="31" spans="2:8" ht="13.5" customHeight="1">
      <c r="B31" s="1926"/>
      <c r="C31" s="1930"/>
      <c r="D31" s="1928"/>
      <c r="E31" s="556">
        <v>10006</v>
      </c>
      <c r="F31" s="549">
        <v>92.9</v>
      </c>
      <c r="G31" s="556">
        <v>10010</v>
      </c>
      <c r="H31" s="549">
        <v>87.6</v>
      </c>
    </row>
    <row r="32" spans="2:8" ht="13.5" customHeight="1">
      <c r="B32" s="1925" t="s">
        <v>200</v>
      </c>
      <c r="C32" s="1929">
        <v>10160</v>
      </c>
      <c r="D32" s="1927">
        <v>95.9</v>
      </c>
      <c r="E32" s="555">
        <v>14987</v>
      </c>
      <c r="F32" s="548">
        <v>92.8</v>
      </c>
      <c r="G32" s="555">
        <v>14602</v>
      </c>
      <c r="H32" s="548">
        <v>88.5</v>
      </c>
    </row>
    <row r="33" spans="2:8" ht="13.5" customHeight="1">
      <c r="B33" s="1926"/>
      <c r="C33" s="1930"/>
      <c r="D33" s="1928"/>
      <c r="E33" s="556">
        <v>10069</v>
      </c>
      <c r="F33" s="549">
        <v>92.6</v>
      </c>
      <c r="G33" s="556">
        <v>9789</v>
      </c>
      <c r="H33" s="549">
        <v>87.4</v>
      </c>
    </row>
    <row r="34" spans="2:8" ht="13.5" customHeight="1">
      <c r="B34" s="1925" t="s">
        <v>189</v>
      </c>
      <c r="C34" s="1929">
        <v>9946</v>
      </c>
      <c r="D34" s="1927">
        <v>95.6</v>
      </c>
      <c r="E34" s="555">
        <v>15037</v>
      </c>
      <c r="F34" s="548">
        <v>93</v>
      </c>
      <c r="G34" s="555">
        <v>14200</v>
      </c>
      <c r="H34" s="548">
        <v>88.6</v>
      </c>
    </row>
    <row r="35" spans="2:8" ht="13.5" customHeight="1">
      <c r="B35" s="1926"/>
      <c r="C35" s="1930"/>
      <c r="D35" s="1941"/>
      <c r="E35" s="556">
        <v>10031</v>
      </c>
      <c r="F35" s="549">
        <v>92.8</v>
      </c>
      <c r="G35" s="556">
        <v>9628</v>
      </c>
      <c r="H35" s="549">
        <v>88.3</v>
      </c>
    </row>
    <row r="36" spans="2:8" ht="13.5" customHeight="1">
      <c r="B36" s="1925" t="s">
        <v>190</v>
      </c>
      <c r="C36" s="1929">
        <v>9719</v>
      </c>
      <c r="D36" s="1927">
        <v>95.5</v>
      </c>
      <c r="E36" s="555">
        <v>14872</v>
      </c>
      <c r="F36" s="548">
        <v>92.9</v>
      </c>
      <c r="G36" s="555">
        <v>14357</v>
      </c>
      <c r="H36" s="548">
        <v>88.8</v>
      </c>
    </row>
    <row r="37" spans="2:8" ht="13.5" customHeight="1">
      <c r="B37" s="1926"/>
      <c r="C37" s="1930"/>
      <c r="D37" s="1928"/>
      <c r="E37" s="556">
        <v>9932</v>
      </c>
      <c r="F37" s="549">
        <v>93.2</v>
      </c>
      <c r="G37" s="556">
        <v>9578</v>
      </c>
      <c r="H37" s="549">
        <v>87.8</v>
      </c>
    </row>
    <row r="38" spans="2:8" ht="13.5" customHeight="1">
      <c r="B38" s="1925" t="s">
        <v>191</v>
      </c>
      <c r="C38" s="1929">
        <v>9293</v>
      </c>
      <c r="D38" s="1927">
        <v>95.6</v>
      </c>
      <c r="E38" s="555">
        <v>14509</v>
      </c>
      <c r="F38" s="548">
        <v>92.4</v>
      </c>
      <c r="G38" s="555">
        <v>14461</v>
      </c>
      <c r="H38" s="548">
        <v>89.2</v>
      </c>
    </row>
    <row r="39" spans="2:8" ht="13.5" customHeight="1">
      <c r="B39" s="1926"/>
      <c r="C39" s="1930"/>
      <c r="D39" s="1928"/>
      <c r="E39" s="556">
        <v>9419</v>
      </c>
      <c r="F39" s="549">
        <v>92.8</v>
      </c>
      <c r="G39" s="556">
        <v>9524</v>
      </c>
      <c r="H39" s="549">
        <v>88.3</v>
      </c>
    </row>
    <row r="40" spans="2:8" ht="13.5" customHeight="1">
      <c r="B40" s="1925" t="s">
        <v>192</v>
      </c>
      <c r="C40" s="1929">
        <v>9112</v>
      </c>
      <c r="D40" s="1927">
        <v>95.8</v>
      </c>
      <c r="E40" s="555">
        <v>14190</v>
      </c>
      <c r="F40" s="548">
        <v>93.9</v>
      </c>
      <c r="G40" s="555">
        <v>14067</v>
      </c>
      <c r="H40" s="548">
        <v>88.9</v>
      </c>
    </row>
    <row r="41" spans="2:8" ht="13.5" customHeight="1">
      <c r="B41" s="1926"/>
      <c r="C41" s="1930"/>
      <c r="D41" s="1928"/>
      <c r="E41" s="556">
        <v>9105</v>
      </c>
      <c r="F41" s="549">
        <v>93.1</v>
      </c>
      <c r="G41" s="556">
        <v>9029</v>
      </c>
      <c r="H41" s="549">
        <v>87.7</v>
      </c>
    </row>
    <row r="42" spans="2:8" ht="13.5" customHeight="1">
      <c r="B42" s="1925" t="s">
        <v>193</v>
      </c>
      <c r="C42" s="1929">
        <v>9142</v>
      </c>
      <c r="D42" s="1927">
        <v>96.4</v>
      </c>
      <c r="E42" s="555">
        <v>14110</v>
      </c>
      <c r="F42" s="548">
        <v>92</v>
      </c>
      <c r="G42" s="555">
        <v>14044</v>
      </c>
      <c r="H42" s="548">
        <v>90</v>
      </c>
    </row>
    <row r="43" spans="2:8" ht="13.5" customHeight="1">
      <c r="B43" s="1926"/>
      <c r="C43" s="1930"/>
      <c r="D43" s="1928"/>
      <c r="E43" s="556">
        <v>8908</v>
      </c>
      <c r="F43" s="549">
        <v>92.9</v>
      </c>
      <c r="G43" s="556">
        <v>8878</v>
      </c>
      <c r="H43" s="549">
        <v>88.9</v>
      </c>
    </row>
    <row r="44" spans="2:8" ht="13.5" customHeight="1">
      <c r="B44" s="1925" t="s">
        <v>196</v>
      </c>
      <c r="C44" s="1929">
        <v>8996</v>
      </c>
      <c r="D44" s="1927">
        <v>96.7</v>
      </c>
      <c r="E44" s="555">
        <v>14078</v>
      </c>
      <c r="F44" s="548">
        <v>94.4</v>
      </c>
      <c r="G44" s="555">
        <v>13628</v>
      </c>
      <c r="H44" s="548">
        <v>90.5</v>
      </c>
    </row>
    <row r="45" spans="2:8" ht="13.5" customHeight="1">
      <c r="B45" s="1942"/>
      <c r="C45" s="1943"/>
      <c r="D45" s="1944"/>
      <c r="E45" s="556">
        <v>8953</v>
      </c>
      <c r="F45" s="549">
        <v>93.6</v>
      </c>
      <c r="G45" s="556">
        <v>8463</v>
      </c>
      <c r="H45" s="549">
        <v>88.9</v>
      </c>
    </row>
    <row r="46" spans="2:8" ht="13.5" customHeight="1">
      <c r="B46" s="1931" t="s">
        <v>318</v>
      </c>
      <c r="C46" s="1929">
        <v>9195</v>
      </c>
      <c r="D46" s="1927">
        <v>96.8</v>
      </c>
      <c r="E46" s="555">
        <v>14243</v>
      </c>
      <c r="F46" s="548">
        <v>94.5</v>
      </c>
      <c r="G46" s="555">
        <v>13696</v>
      </c>
      <c r="H46" s="548">
        <v>89.8</v>
      </c>
    </row>
    <row r="47" spans="2:8" ht="13.5" customHeight="1">
      <c r="B47" s="1932"/>
      <c r="C47" s="1943"/>
      <c r="D47" s="1944"/>
      <c r="E47" s="556">
        <v>8779</v>
      </c>
      <c r="F47" s="549">
        <v>94.1</v>
      </c>
      <c r="G47" s="556">
        <v>8484</v>
      </c>
      <c r="H47" s="549">
        <v>88.7</v>
      </c>
    </row>
    <row r="48" spans="2:8" ht="13.5" customHeight="1">
      <c r="B48" s="1925">
        <v>21</v>
      </c>
      <c r="C48" s="555">
        <v>14500</v>
      </c>
      <c r="D48" s="572">
        <v>97.7</v>
      </c>
      <c r="E48" s="555">
        <v>14476</v>
      </c>
      <c r="F48" s="548">
        <v>94.3</v>
      </c>
      <c r="G48" s="555">
        <v>13788</v>
      </c>
      <c r="H48" s="548">
        <v>91.2</v>
      </c>
    </row>
    <row r="49" spans="2:8" ht="13.5" customHeight="1">
      <c r="B49" s="1942"/>
      <c r="C49" s="671">
        <v>8878</v>
      </c>
      <c r="D49" s="672">
        <v>97</v>
      </c>
      <c r="E49" s="673">
        <v>9040</v>
      </c>
      <c r="F49" s="674">
        <v>94.5</v>
      </c>
      <c r="G49" s="673">
        <v>8568</v>
      </c>
      <c r="H49" s="674">
        <v>89.9</v>
      </c>
    </row>
    <row r="50" spans="2:8" ht="13.5" customHeight="1">
      <c r="B50" s="1931">
        <v>22</v>
      </c>
      <c r="C50" s="555">
        <v>14709</v>
      </c>
      <c r="D50" s="572">
        <v>97.3</v>
      </c>
      <c r="E50" s="555">
        <v>14415</v>
      </c>
      <c r="F50" s="548">
        <v>94.8</v>
      </c>
      <c r="G50" s="555">
        <v>13963</v>
      </c>
      <c r="H50" s="548">
        <v>92</v>
      </c>
    </row>
    <row r="51" spans="2:8" ht="13.5" customHeight="1">
      <c r="B51" s="1932"/>
      <c r="C51" s="671">
        <v>9092</v>
      </c>
      <c r="D51" s="672">
        <v>97.3</v>
      </c>
      <c r="E51" s="673">
        <v>8821</v>
      </c>
      <c r="F51" s="674">
        <v>94.3</v>
      </c>
      <c r="G51" s="673">
        <v>8598</v>
      </c>
      <c r="H51" s="674">
        <v>90.9</v>
      </c>
    </row>
    <row r="52" spans="2:8" ht="13.5" customHeight="1">
      <c r="B52" s="1925">
        <v>23</v>
      </c>
      <c r="C52" s="1009">
        <v>14877</v>
      </c>
      <c r="D52" s="1010">
        <v>98.1</v>
      </c>
      <c r="E52" s="1009">
        <v>14485</v>
      </c>
      <c r="F52" s="1011">
        <v>94.9</v>
      </c>
      <c r="G52" s="1009">
        <v>14319</v>
      </c>
      <c r="H52" s="1011">
        <v>92</v>
      </c>
    </row>
    <row r="53" spans="2:8" ht="13.5" customHeight="1">
      <c r="B53" s="1942"/>
      <c r="C53" s="671">
        <v>9177</v>
      </c>
      <c r="D53" s="672">
        <v>97.4</v>
      </c>
      <c r="E53" s="673">
        <v>8939</v>
      </c>
      <c r="F53" s="674">
        <v>94.1</v>
      </c>
      <c r="G53" s="673">
        <v>8746</v>
      </c>
      <c r="H53" s="674">
        <v>90.8</v>
      </c>
    </row>
    <row r="54" spans="2:8" ht="13.5" customHeight="1">
      <c r="B54" s="1925">
        <v>24</v>
      </c>
      <c r="C54" s="555">
        <v>14864</v>
      </c>
      <c r="D54" s="572">
        <v>98.1</v>
      </c>
      <c r="E54" s="555">
        <v>15342</v>
      </c>
      <c r="F54" s="548">
        <v>95.5</v>
      </c>
      <c r="G54" s="555">
        <v>15348</v>
      </c>
      <c r="H54" s="548">
        <v>91.9</v>
      </c>
    </row>
    <row r="55" spans="2:10" ht="13.5" customHeight="1">
      <c r="B55" s="1942"/>
      <c r="C55" s="1324">
        <v>8938</v>
      </c>
      <c r="D55" s="1325">
        <v>97.6</v>
      </c>
      <c r="E55" s="1326">
        <v>8900</v>
      </c>
      <c r="F55" s="1327">
        <v>94.6</v>
      </c>
      <c r="G55" s="1326">
        <v>8615</v>
      </c>
      <c r="H55" s="1327">
        <v>91.5</v>
      </c>
      <c r="J55" s="1149"/>
    </row>
    <row r="56" spans="2:8" ht="13.5" customHeight="1">
      <c r="B56" s="1939">
        <v>25</v>
      </c>
      <c r="C56" s="675">
        <f>'-59-'!C23</f>
        <v>14245</v>
      </c>
      <c r="D56" s="676">
        <f>'-59-'!D23</f>
        <v>97.93070259865256</v>
      </c>
      <c r="E56" s="675">
        <f>'-63-'!C23</f>
        <v>14601</v>
      </c>
      <c r="F56" s="677">
        <f>'-63-'!D23</f>
        <v>96.1604320337197</v>
      </c>
      <c r="G56" s="675">
        <f>'-67-'!C23</f>
        <v>14299</v>
      </c>
      <c r="H56" s="677">
        <f>'-67-'!D23</f>
        <v>93.25637513858996</v>
      </c>
    </row>
    <row r="57" spans="2:10" ht="13.5" customHeight="1" thickBot="1">
      <c r="B57" s="1940"/>
      <c r="C57" s="1266">
        <f>'-59-'!C21</f>
        <v>8766</v>
      </c>
      <c r="D57" s="1267">
        <f>'-59-'!D21</f>
        <v>97.4324774924975</v>
      </c>
      <c r="E57" s="1268">
        <f>'-63-'!C21</f>
        <v>8959</v>
      </c>
      <c r="F57" s="1269">
        <f>'-63-'!D21</f>
        <v>95.63407344150299</v>
      </c>
      <c r="G57" s="1268">
        <f>'-67-'!C21</f>
        <v>8729</v>
      </c>
      <c r="H57" s="1269">
        <f>'-67-'!D21</f>
        <v>92.62521222410865</v>
      </c>
      <c r="J57" s="1149"/>
    </row>
    <row r="58" spans="2:7" s="41" customFormat="1" ht="10.5">
      <c r="B58" s="1933" t="s">
        <v>187</v>
      </c>
      <c r="C58" s="1933"/>
      <c r="D58" s="1933"/>
      <c r="E58" s="74"/>
      <c r="F58" s="74"/>
      <c r="G58" s="57"/>
    </row>
    <row r="60" spans="5:6" ht="13.5">
      <c r="E60" s="7"/>
      <c r="F60" s="7"/>
    </row>
    <row r="61" spans="5:6" ht="13.5">
      <c r="E61" s="7"/>
      <c r="F61" s="7"/>
    </row>
    <row r="62" ht="13.5">
      <c r="E62" s="7"/>
    </row>
  </sheetData>
  <sheetProtection/>
  <mergeCells count="66">
    <mergeCell ref="B54:B55"/>
    <mergeCell ref="B52:B53"/>
    <mergeCell ref="C44:C45"/>
    <mergeCell ref="D44:D45"/>
    <mergeCell ref="C46:C47"/>
    <mergeCell ref="D46:D47"/>
    <mergeCell ref="B46:B47"/>
    <mergeCell ref="B48:B49"/>
    <mergeCell ref="B44:B45"/>
    <mergeCell ref="D36:D37"/>
    <mergeCell ref="C38:C39"/>
    <mergeCell ref="D38:D39"/>
    <mergeCell ref="C40:C41"/>
    <mergeCell ref="D40:D41"/>
    <mergeCell ref="C42:C43"/>
    <mergeCell ref="D42:D43"/>
    <mergeCell ref="C26:C27"/>
    <mergeCell ref="B38:B39"/>
    <mergeCell ref="B40:B41"/>
    <mergeCell ref="C30:C31"/>
    <mergeCell ref="D30:D31"/>
    <mergeCell ref="C32:C33"/>
    <mergeCell ref="D32:D33"/>
    <mergeCell ref="C34:C35"/>
    <mergeCell ref="D34:D35"/>
    <mergeCell ref="C36:C37"/>
    <mergeCell ref="C28:C29"/>
    <mergeCell ref="B16:B17"/>
    <mergeCell ref="D28:D29"/>
    <mergeCell ref="B56:B57"/>
    <mergeCell ref="C14:C15"/>
    <mergeCell ref="C16:C17"/>
    <mergeCell ref="C18:C19"/>
    <mergeCell ref="C20:C21"/>
    <mergeCell ref="C22:C23"/>
    <mergeCell ref="C24:C25"/>
    <mergeCell ref="C10:C11"/>
    <mergeCell ref="C3:D3"/>
    <mergeCell ref="D12:D13"/>
    <mergeCell ref="B32:B33"/>
    <mergeCell ref="B34:B35"/>
    <mergeCell ref="B36:B37"/>
    <mergeCell ref="D14:D15"/>
    <mergeCell ref="D16:D17"/>
    <mergeCell ref="D18:D19"/>
    <mergeCell ref="D20:D21"/>
    <mergeCell ref="D22:D23"/>
    <mergeCell ref="D26:D27"/>
    <mergeCell ref="B30:B31"/>
    <mergeCell ref="B42:B43"/>
    <mergeCell ref="B1:G1"/>
    <mergeCell ref="B10:B11"/>
    <mergeCell ref="B12:B13"/>
    <mergeCell ref="B14:B15"/>
    <mergeCell ref="E3:F3"/>
    <mergeCell ref="G3:H3"/>
    <mergeCell ref="B18:B19"/>
    <mergeCell ref="B20:B21"/>
    <mergeCell ref="D10:D11"/>
    <mergeCell ref="C12:C13"/>
    <mergeCell ref="B50:B51"/>
    <mergeCell ref="B58:D58"/>
    <mergeCell ref="B22:B23"/>
    <mergeCell ref="B24:B25"/>
    <mergeCell ref="B26:B27"/>
    <mergeCell ref="B28:B29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scale="98" r:id="rId2"/>
  <headerFooter alignWithMargins="0">
    <oddFooter>&amp;C&amp;"ＭＳ Ｐ明朝,標準"&amp;10&amp;A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R592"/>
  <sheetViews>
    <sheetView tabSelected="1" view="pageBreakPreview" zoomScaleSheetLayoutView="100" zoomScalePageLayoutView="0" workbookViewId="0" topLeftCell="A1">
      <pane xSplit="4" ySplit="7" topLeftCell="E4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58" sqref="Q58"/>
    </sheetView>
  </sheetViews>
  <sheetFormatPr defaultColWidth="9.00390625" defaultRowHeight="13.5"/>
  <cols>
    <col min="1" max="1" width="5.375" style="1" customWidth="1"/>
    <col min="2" max="2" width="1.12109375" style="1" customWidth="1"/>
    <col min="3" max="3" width="2.625" style="1" bestFit="1" customWidth="1"/>
    <col min="4" max="4" width="12.50390625" style="38" bestFit="1" customWidth="1"/>
    <col min="5" max="6" width="7.75390625" style="96" bestFit="1" customWidth="1"/>
    <col min="7" max="7" width="7.375" style="78" bestFit="1" customWidth="1"/>
    <col min="8" max="8" width="6.75390625" style="1" bestFit="1" customWidth="1"/>
    <col min="9" max="9" width="5.75390625" style="78" bestFit="1" customWidth="1"/>
    <col min="10" max="10" width="5.125" style="1" bestFit="1" customWidth="1"/>
    <col min="11" max="11" width="5.125" style="78" bestFit="1" customWidth="1"/>
    <col min="12" max="12" width="5.125" style="1" bestFit="1" customWidth="1"/>
    <col min="13" max="13" width="5.125" style="78" customWidth="1"/>
    <col min="14" max="14" width="6.375" style="1" bestFit="1" customWidth="1"/>
    <col min="15" max="15" width="3.125" style="1" bestFit="1" customWidth="1"/>
    <col min="16" max="16" width="5.125" style="78" customWidth="1"/>
    <col min="17" max="16384" width="9.00390625" style="1" customWidth="1"/>
  </cols>
  <sheetData>
    <row r="1" spans="3:16" s="101" customFormat="1" ht="14.25">
      <c r="C1" s="1382" t="s">
        <v>427</v>
      </c>
      <c r="D1" s="1382"/>
      <c r="E1" s="1382"/>
      <c r="F1" s="1382"/>
      <c r="G1" s="1382"/>
      <c r="H1" s="1382"/>
      <c r="I1" s="131"/>
      <c r="K1" s="131"/>
      <c r="M1" s="131"/>
      <c r="P1" s="131"/>
    </row>
    <row r="2" spans="3:16" ht="15" thickBot="1">
      <c r="C2" s="143"/>
      <c r="D2" s="43"/>
      <c r="E2" s="144"/>
      <c r="N2" s="1383" t="s">
        <v>395</v>
      </c>
      <c r="O2" s="1383"/>
      <c r="P2" s="1383"/>
    </row>
    <row r="3" spans="1:16" s="53" customFormat="1" ht="12">
      <c r="A3" s="1049"/>
      <c r="B3" s="1049"/>
      <c r="C3" s="1387" t="s">
        <v>72</v>
      </c>
      <c r="D3" s="1412" t="s">
        <v>73</v>
      </c>
      <c r="E3" s="1384" t="s">
        <v>124</v>
      </c>
      <c r="F3" s="1390" t="s">
        <v>119</v>
      </c>
      <c r="G3" s="1390"/>
      <c r="H3" s="1390"/>
      <c r="I3" s="1390"/>
      <c r="J3" s="1390"/>
      <c r="K3" s="1390"/>
      <c r="L3" s="1390"/>
      <c r="M3" s="1390"/>
      <c r="N3" s="1390"/>
      <c r="O3" s="1390"/>
      <c r="P3" s="1391"/>
    </row>
    <row r="4" spans="1:16" s="49" customFormat="1" ht="12">
      <c r="A4" s="50"/>
      <c r="B4" s="50"/>
      <c r="C4" s="1388"/>
      <c r="D4" s="1413"/>
      <c r="E4" s="1385"/>
      <c r="F4" s="1392"/>
      <c r="G4" s="1392"/>
      <c r="H4" s="1392"/>
      <c r="I4" s="1392"/>
      <c r="J4" s="1392"/>
      <c r="K4" s="1392"/>
      <c r="L4" s="1392"/>
      <c r="M4" s="1392"/>
      <c r="N4" s="1392"/>
      <c r="O4" s="1392"/>
      <c r="P4" s="1393"/>
    </row>
    <row r="5" spans="1:16" s="49" customFormat="1" ht="12">
      <c r="A5" s="50"/>
      <c r="B5" s="50"/>
      <c r="C5" s="1388"/>
      <c r="D5" s="1413"/>
      <c r="E5" s="1385"/>
      <c r="F5" s="1398" t="s">
        <v>206</v>
      </c>
      <c r="G5" s="1399"/>
      <c r="H5" s="1402" t="s">
        <v>207</v>
      </c>
      <c r="I5" s="1403"/>
      <c r="J5" s="1402" t="s">
        <v>208</v>
      </c>
      <c r="K5" s="1399"/>
      <c r="L5" s="1394" t="s">
        <v>209</v>
      </c>
      <c r="M5" s="1398"/>
      <c r="N5" s="251"/>
      <c r="O5" s="1394" t="s">
        <v>125</v>
      </c>
      <c r="P5" s="1395"/>
    </row>
    <row r="6" spans="1:16" s="49" customFormat="1" ht="36">
      <c r="A6" s="50"/>
      <c r="B6" s="50"/>
      <c r="C6" s="1388"/>
      <c r="D6" s="1413"/>
      <c r="E6" s="1385"/>
      <c r="F6" s="1400"/>
      <c r="G6" s="1401"/>
      <c r="H6" s="1404"/>
      <c r="I6" s="1405"/>
      <c r="J6" s="1396"/>
      <c r="K6" s="1401"/>
      <c r="L6" s="1396"/>
      <c r="M6" s="1400"/>
      <c r="N6" s="132" t="s">
        <v>321</v>
      </c>
      <c r="O6" s="1396"/>
      <c r="P6" s="1397"/>
    </row>
    <row r="7" spans="1:16" s="49" customFormat="1" ht="12">
      <c r="A7" s="50"/>
      <c r="B7" s="50"/>
      <c r="C7" s="1389"/>
      <c r="D7" s="1414"/>
      <c r="E7" s="1386"/>
      <c r="F7" s="252" t="s">
        <v>301</v>
      </c>
      <c r="G7" s="253" t="s">
        <v>302</v>
      </c>
      <c r="H7" s="254" t="s">
        <v>301</v>
      </c>
      <c r="I7" s="253" t="s">
        <v>302</v>
      </c>
      <c r="J7" s="254" t="s">
        <v>301</v>
      </c>
      <c r="K7" s="253" t="s">
        <v>302</v>
      </c>
      <c r="L7" s="254" t="s">
        <v>301</v>
      </c>
      <c r="M7" s="255" t="s">
        <v>302</v>
      </c>
      <c r="N7" s="256" t="s">
        <v>217</v>
      </c>
      <c r="O7" s="254" t="s">
        <v>271</v>
      </c>
      <c r="P7" s="257" t="s">
        <v>272</v>
      </c>
    </row>
    <row r="8" spans="1:16" s="54" customFormat="1" ht="12">
      <c r="A8" s="1150"/>
      <c r="B8" s="1151"/>
      <c r="C8" s="1415" t="s">
        <v>159</v>
      </c>
      <c r="D8" s="1152" t="s">
        <v>49</v>
      </c>
      <c r="E8" s="1153">
        <v>299</v>
      </c>
      <c r="F8" s="1154">
        <v>266</v>
      </c>
      <c r="G8" s="1155">
        <f>F8/$E8*100</f>
        <v>88.96321070234113</v>
      </c>
      <c r="H8" s="1156">
        <v>27</v>
      </c>
      <c r="I8" s="1155">
        <f>H8/$E8*100</f>
        <v>9.03010033444816</v>
      </c>
      <c r="J8" s="1156">
        <v>3</v>
      </c>
      <c r="K8" s="1155">
        <f aca="true" t="shared" si="0" ref="K8:K37">J8/$E8*100</f>
        <v>1.0033444816053512</v>
      </c>
      <c r="L8" s="1156">
        <v>3</v>
      </c>
      <c r="M8" s="1157">
        <f aca="true" t="shared" si="1" ref="M8:M37">L8/$E8*100</f>
        <v>1.0033444816053512</v>
      </c>
      <c r="N8" s="1154">
        <v>2</v>
      </c>
      <c r="O8" s="1156">
        <v>0</v>
      </c>
      <c r="P8" s="1158">
        <f aca="true" t="shared" si="2" ref="P8:P37">O8/$E8*100</f>
        <v>0</v>
      </c>
    </row>
    <row r="9" spans="1:16" s="54" customFormat="1" ht="12.75" thickBot="1">
      <c r="A9" s="1159"/>
      <c r="B9" s="1160"/>
      <c r="C9" s="1416"/>
      <c r="D9" s="1274" t="s">
        <v>50</v>
      </c>
      <c r="E9" s="1199">
        <f>SUM(E8:E8)</f>
        <v>299</v>
      </c>
      <c r="F9" s="1200">
        <f>SUM(F8:F8)</f>
        <v>266</v>
      </c>
      <c r="G9" s="1161">
        <f aca="true" t="shared" si="3" ref="G9:I65">F9/$E9*100</f>
        <v>88.96321070234113</v>
      </c>
      <c r="H9" s="1275">
        <f>SUM(H8:H8)</f>
        <v>27</v>
      </c>
      <c r="I9" s="1162">
        <f t="shared" si="3"/>
        <v>9.03010033444816</v>
      </c>
      <c r="J9" s="1275">
        <f>SUM(J8:J8)</f>
        <v>3</v>
      </c>
      <c r="K9" s="1162">
        <f t="shared" si="0"/>
        <v>1.0033444816053512</v>
      </c>
      <c r="L9" s="1275">
        <f>SUM(L8:L8)</f>
        <v>3</v>
      </c>
      <c r="M9" s="1163">
        <f t="shared" si="1"/>
        <v>1.0033444816053512</v>
      </c>
      <c r="N9" s="1276">
        <f>SUM(N8:N8)</f>
        <v>2</v>
      </c>
      <c r="O9" s="1275">
        <f>SUM(O8:O8)</f>
        <v>0</v>
      </c>
      <c r="P9" s="1164">
        <f t="shared" si="2"/>
        <v>0</v>
      </c>
    </row>
    <row r="10" spans="1:16" s="54" customFormat="1" ht="12">
      <c r="A10" s="1165"/>
      <c r="B10" s="1165"/>
      <c r="C10" s="1410" t="s">
        <v>89</v>
      </c>
      <c r="D10" s="1152" t="s">
        <v>51</v>
      </c>
      <c r="E10" s="1166">
        <v>128</v>
      </c>
      <c r="F10" s="1167">
        <v>117</v>
      </c>
      <c r="G10" s="1168">
        <f t="shared" si="3"/>
        <v>91.40625</v>
      </c>
      <c r="H10" s="1169">
        <v>8</v>
      </c>
      <c r="I10" s="1168">
        <f t="shared" si="3"/>
        <v>6.25</v>
      </c>
      <c r="J10" s="1169">
        <v>3</v>
      </c>
      <c r="K10" s="1168">
        <f t="shared" si="0"/>
        <v>2.34375</v>
      </c>
      <c r="L10" s="1169">
        <v>0</v>
      </c>
      <c r="M10" s="1170">
        <f t="shared" si="1"/>
        <v>0</v>
      </c>
      <c r="N10" s="1167">
        <v>0</v>
      </c>
      <c r="O10" s="1169">
        <v>0</v>
      </c>
      <c r="P10" s="1171">
        <f t="shared" si="2"/>
        <v>0</v>
      </c>
    </row>
    <row r="11" spans="1:16" s="54" customFormat="1" ht="12">
      <c r="A11" s="1151"/>
      <c r="B11" s="1151"/>
      <c r="C11" s="1407"/>
      <c r="D11" s="1172" t="s">
        <v>90</v>
      </c>
      <c r="E11" s="1173">
        <v>281</v>
      </c>
      <c r="F11" s="1154">
        <v>252</v>
      </c>
      <c r="G11" s="1155">
        <f t="shared" si="3"/>
        <v>89.6797153024911</v>
      </c>
      <c r="H11" s="1156">
        <v>23</v>
      </c>
      <c r="I11" s="1155">
        <f t="shared" si="3"/>
        <v>8.185053380782918</v>
      </c>
      <c r="J11" s="1156">
        <v>3</v>
      </c>
      <c r="K11" s="1155">
        <f t="shared" si="0"/>
        <v>1.0676156583629894</v>
      </c>
      <c r="L11" s="1156">
        <v>3</v>
      </c>
      <c r="M11" s="1157">
        <f t="shared" si="1"/>
        <v>1.0676156583629894</v>
      </c>
      <c r="N11" s="1154">
        <v>0</v>
      </c>
      <c r="O11" s="1156">
        <v>0</v>
      </c>
      <c r="P11" s="1158">
        <f t="shared" si="2"/>
        <v>0</v>
      </c>
    </row>
    <row r="12" spans="1:16" s="54" customFormat="1" ht="12">
      <c r="A12" s="1151"/>
      <c r="B12" s="1151"/>
      <c r="C12" s="1407"/>
      <c r="D12" s="1174" t="s">
        <v>194</v>
      </c>
      <c r="E12" s="1173">
        <v>240</v>
      </c>
      <c r="F12" s="1154">
        <v>207</v>
      </c>
      <c r="G12" s="1155">
        <f>F12/$E12*100</f>
        <v>86.25</v>
      </c>
      <c r="H12" s="1156">
        <v>31</v>
      </c>
      <c r="I12" s="1155">
        <f>H12/$E12*100</f>
        <v>12.916666666666668</v>
      </c>
      <c r="J12" s="1156">
        <v>1</v>
      </c>
      <c r="K12" s="1155">
        <f>J12/$E12*100</f>
        <v>0.4166666666666667</v>
      </c>
      <c r="L12" s="1156">
        <v>1</v>
      </c>
      <c r="M12" s="1157">
        <f>L12/$E12*100</f>
        <v>0.4166666666666667</v>
      </c>
      <c r="N12" s="1154">
        <v>0</v>
      </c>
      <c r="O12" s="1156">
        <v>0</v>
      </c>
      <c r="P12" s="1158">
        <f>O12/$E12*100</f>
        <v>0</v>
      </c>
    </row>
    <row r="13" spans="1:16" s="54" customFormat="1" ht="12.75" thickBot="1">
      <c r="A13" s="1175"/>
      <c r="B13" s="1175"/>
      <c r="C13" s="1417"/>
      <c r="D13" s="1198" t="s">
        <v>50</v>
      </c>
      <c r="E13" s="1218">
        <f>SUM(E10:E12)</f>
        <v>649</v>
      </c>
      <c r="F13" s="1219">
        <f>SUM(F10:F12)</f>
        <v>576</v>
      </c>
      <c r="G13" s="1161">
        <f t="shared" si="3"/>
        <v>88.75192604006163</v>
      </c>
      <c r="H13" s="1220">
        <f>SUM(H10:H12)</f>
        <v>62</v>
      </c>
      <c r="I13" s="1161">
        <f t="shared" si="3"/>
        <v>9.553158705701078</v>
      </c>
      <c r="J13" s="1220">
        <f>SUM(J10:J12)</f>
        <v>7</v>
      </c>
      <c r="K13" s="1161">
        <f t="shared" si="0"/>
        <v>1.078582434514638</v>
      </c>
      <c r="L13" s="1220">
        <f>SUM(L10:L12)</f>
        <v>4</v>
      </c>
      <c r="M13" s="1176">
        <f t="shared" si="1"/>
        <v>0.6163328197226503</v>
      </c>
      <c r="N13" s="1219">
        <f>SUM(N10:N12)</f>
        <v>0</v>
      </c>
      <c r="O13" s="1220">
        <f>SUM(O10:O12)</f>
        <v>0</v>
      </c>
      <c r="P13" s="1177">
        <f t="shared" si="2"/>
        <v>0</v>
      </c>
    </row>
    <row r="14" spans="1:16" s="54" customFormat="1" ht="12">
      <c r="A14" s="1151"/>
      <c r="B14" s="1151"/>
      <c r="C14" s="1409" t="s">
        <v>91</v>
      </c>
      <c r="D14" s="1178" t="s">
        <v>92</v>
      </c>
      <c r="E14" s="1179">
        <v>342</v>
      </c>
      <c r="F14" s="1180">
        <v>309</v>
      </c>
      <c r="G14" s="1181">
        <f t="shared" si="3"/>
        <v>90.35087719298247</v>
      </c>
      <c r="H14" s="1182">
        <v>29</v>
      </c>
      <c r="I14" s="1181">
        <f t="shared" si="3"/>
        <v>8.47953216374269</v>
      </c>
      <c r="J14" s="1182">
        <v>2</v>
      </c>
      <c r="K14" s="1181">
        <f t="shared" si="0"/>
        <v>0.5847953216374269</v>
      </c>
      <c r="L14" s="1182">
        <v>2</v>
      </c>
      <c r="M14" s="1183">
        <f t="shared" si="1"/>
        <v>0.5847953216374269</v>
      </c>
      <c r="N14" s="1180">
        <v>0</v>
      </c>
      <c r="O14" s="1182">
        <v>0</v>
      </c>
      <c r="P14" s="1184">
        <f t="shared" si="2"/>
        <v>0</v>
      </c>
    </row>
    <row r="15" spans="1:16" s="54" customFormat="1" ht="12">
      <c r="A15" s="1151"/>
      <c r="B15" s="1151"/>
      <c r="C15" s="1407"/>
      <c r="D15" s="1172" t="s">
        <v>93</v>
      </c>
      <c r="E15" s="1173">
        <v>184</v>
      </c>
      <c r="F15" s="1154">
        <v>157</v>
      </c>
      <c r="G15" s="1155">
        <f t="shared" si="3"/>
        <v>85.32608695652173</v>
      </c>
      <c r="H15" s="1156">
        <v>22</v>
      </c>
      <c r="I15" s="1155">
        <f t="shared" si="3"/>
        <v>11.956521739130435</v>
      </c>
      <c r="J15" s="1156">
        <v>3</v>
      </c>
      <c r="K15" s="1155">
        <f t="shared" si="0"/>
        <v>1.6304347826086956</v>
      </c>
      <c r="L15" s="1156">
        <v>2</v>
      </c>
      <c r="M15" s="1157">
        <f t="shared" si="1"/>
        <v>1.0869565217391304</v>
      </c>
      <c r="N15" s="1154">
        <v>0</v>
      </c>
      <c r="O15" s="1156">
        <v>0</v>
      </c>
      <c r="P15" s="1158">
        <f t="shared" si="2"/>
        <v>0</v>
      </c>
    </row>
    <row r="16" spans="1:16" s="54" customFormat="1" ht="12">
      <c r="A16" s="1165"/>
      <c r="B16" s="1165"/>
      <c r="C16" s="1407"/>
      <c r="D16" s="1172" t="s">
        <v>101</v>
      </c>
      <c r="E16" s="1185">
        <v>0</v>
      </c>
      <c r="F16" s="1315" t="s">
        <v>398</v>
      </c>
      <c r="G16" s="1316" t="s">
        <v>398</v>
      </c>
      <c r="H16" s="1317" t="s">
        <v>398</v>
      </c>
      <c r="I16" s="1316" t="s">
        <v>398</v>
      </c>
      <c r="J16" s="1317" t="s">
        <v>398</v>
      </c>
      <c r="K16" s="1316" t="s">
        <v>398</v>
      </c>
      <c r="L16" s="1317" t="s">
        <v>398</v>
      </c>
      <c r="M16" s="1318" t="s">
        <v>398</v>
      </c>
      <c r="N16" s="1319" t="s">
        <v>398</v>
      </c>
      <c r="O16" s="1317" t="s">
        <v>398</v>
      </c>
      <c r="P16" s="1320" t="s">
        <v>398</v>
      </c>
    </row>
    <row r="17" spans="1:16" s="54" customFormat="1" ht="12">
      <c r="A17" s="1165"/>
      <c r="B17" s="1165"/>
      <c r="C17" s="1407"/>
      <c r="D17" s="1172" t="s">
        <v>102</v>
      </c>
      <c r="E17" s="1185">
        <v>5</v>
      </c>
      <c r="F17" s="1154">
        <v>5</v>
      </c>
      <c r="G17" s="1155">
        <f t="shared" si="3"/>
        <v>100</v>
      </c>
      <c r="H17" s="1156">
        <v>0</v>
      </c>
      <c r="I17" s="1155">
        <f t="shared" si="3"/>
        <v>0</v>
      </c>
      <c r="J17" s="1156">
        <v>0</v>
      </c>
      <c r="K17" s="1155">
        <f t="shared" si="0"/>
        <v>0</v>
      </c>
      <c r="L17" s="1156">
        <v>0</v>
      </c>
      <c r="M17" s="1157">
        <f t="shared" si="1"/>
        <v>0</v>
      </c>
      <c r="N17" s="1186">
        <v>0</v>
      </c>
      <c r="O17" s="1156">
        <v>0</v>
      </c>
      <c r="P17" s="1158">
        <f t="shared" si="2"/>
        <v>0</v>
      </c>
    </row>
    <row r="18" spans="1:16" s="54" customFormat="1" ht="12.75" thickBot="1">
      <c r="A18" s="1175"/>
      <c r="B18" s="1175"/>
      <c r="C18" s="1408"/>
      <c r="D18" s="1198" t="s">
        <v>50</v>
      </c>
      <c r="E18" s="1218">
        <f>SUM(E14:E17)</f>
        <v>531</v>
      </c>
      <c r="F18" s="1219">
        <f>SUM(F14:F17)</f>
        <v>471</v>
      </c>
      <c r="G18" s="1161">
        <f t="shared" si="3"/>
        <v>88.70056497175142</v>
      </c>
      <c r="H18" s="1220">
        <f>SUM(H14:H17)</f>
        <v>51</v>
      </c>
      <c r="I18" s="1161">
        <f t="shared" si="3"/>
        <v>9.6045197740113</v>
      </c>
      <c r="J18" s="1220">
        <f>SUM(J14:J17)</f>
        <v>5</v>
      </c>
      <c r="K18" s="1161">
        <f t="shared" si="0"/>
        <v>0.9416195856873822</v>
      </c>
      <c r="L18" s="1220">
        <f>SUM(L14:L17)</f>
        <v>4</v>
      </c>
      <c r="M18" s="1176">
        <f t="shared" si="1"/>
        <v>0.7532956685499058</v>
      </c>
      <c r="N18" s="1219">
        <f>SUM(N14:N17)</f>
        <v>0</v>
      </c>
      <c r="O18" s="1220">
        <f>SUM(O14:O17)</f>
        <v>0</v>
      </c>
      <c r="P18" s="1177">
        <f t="shared" si="2"/>
        <v>0</v>
      </c>
    </row>
    <row r="19" spans="1:16" s="54" customFormat="1" ht="12">
      <c r="A19" s="1165"/>
      <c r="B19" s="1165"/>
      <c r="C19" s="1406" t="s">
        <v>46</v>
      </c>
      <c r="D19" s="1187" t="s">
        <v>95</v>
      </c>
      <c r="E19" s="1166">
        <v>856</v>
      </c>
      <c r="F19" s="1167">
        <v>748</v>
      </c>
      <c r="G19" s="1168">
        <f t="shared" si="3"/>
        <v>87.38317757009347</v>
      </c>
      <c r="H19" s="1169">
        <v>93</v>
      </c>
      <c r="I19" s="1168">
        <f t="shared" si="3"/>
        <v>10.86448598130841</v>
      </c>
      <c r="J19" s="1169">
        <v>12</v>
      </c>
      <c r="K19" s="1168">
        <f t="shared" si="0"/>
        <v>1.4018691588785046</v>
      </c>
      <c r="L19" s="1169">
        <v>3</v>
      </c>
      <c r="M19" s="1170">
        <f t="shared" si="1"/>
        <v>0.35046728971962615</v>
      </c>
      <c r="N19" s="1167">
        <v>3</v>
      </c>
      <c r="O19" s="1169">
        <v>0</v>
      </c>
      <c r="P19" s="1171">
        <f t="shared" si="2"/>
        <v>0</v>
      </c>
    </row>
    <row r="20" spans="1:16" s="54" customFormat="1" ht="12">
      <c r="A20" s="1165"/>
      <c r="B20" s="1165"/>
      <c r="C20" s="1407"/>
      <c r="D20" s="1172" t="s">
        <v>96</v>
      </c>
      <c r="E20" s="1185">
        <v>147</v>
      </c>
      <c r="F20" s="1154">
        <v>122</v>
      </c>
      <c r="G20" s="1155">
        <f t="shared" si="3"/>
        <v>82.99319727891157</v>
      </c>
      <c r="H20" s="1156">
        <v>18</v>
      </c>
      <c r="I20" s="1155">
        <f t="shared" si="3"/>
        <v>12.244897959183673</v>
      </c>
      <c r="J20" s="1156">
        <v>6</v>
      </c>
      <c r="K20" s="1155">
        <f t="shared" si="0"/>
        <v>4.081632653061225</v>
      </c>
      <c r="L20" s="1156">
        <v>1</v>
      </c>
      <c r="M20" s="1157">
        <f t="shared" si="1"/>
        <v>0.6802721088435374</v>
      </c>
      <c r="N20" s="1154">
        <v>0</v>
      </c>
      <c r="O20" s="1156">
        <v>0</v>
      </c>
      <c r="P20" s="1158">
        <f t="shared" si="2"/>
        <v>0</v>
      </c>
    </row>
    <row r="21" spans="1:16" s="54" customFormat="1" ht="12.75" thickBot="1">
      <c r="A21" s="1160"/>
      <c r="B21" s="1160"/>
      <c r="C21" s="1408"/>
      <c r="D21" s="1202" t="s">
        <v>50</v>
      </c>
      <c r="E21" s="1203">
        <f>SUM(E19:E20)</f>
        <v>1003</v>
      </c>
      <c r="F21" s="1204">
        <f>SUM(F19:F20)</f>
        <v>870</v>
      </c>
      <c r="G21" s="1188">
        <f t="shared" si="3"/>
        <v>86.73978065802592</v>
      </c>
      <c r="H21" s="1205">
        <f>SUM(H19:H20)</f>
        <v>111</v>
      </c>
      <c r="I21" s="1188">
        <f t="shared" si="3"/>
        <v>11.06679960119641</v>
      </c>
      <c r="J21" s="1205">
        <f>SUM(J19:J20)</f>
        <v>18</v>
      </c>
      <c r="K21" s="1188">
        <f t="shared" si="0"/>
        <v>1.794616151545364</v>
      </c>
      <c r="L21" s="1205">
        <f>SUM(L19:L20)</f>
        <v>4</v>
      </c>
      <c r="M21" s="1189">
        <f t="shared" si="1"/>
        <v>0.3988035892323031</v>
      </c>
      <c r="N21" s="1204">
        <f>SUM(N19:N20)</f>
        <v>3</v>
      </c>
      <c r="O21" s="1205">
        <f>SUM(O19:O20)</f>
        <v>0</v>
      </c>
      <c r="P21" s="1190">
        <f t="shared" si="2"/>
        <v>0</v>
      </c>
    </row>
    <row r="22" spans="1:16" s="54" customFormat="1" ht="12">
      <c r="A22" s="1165"/>
      <c r="B22" s="1165"/>
      <c r="C22" s="1410" t="s">
        <v>268</v>
      </c>
      <c r="D22" s="1152" t="s">
        <v>52</v>
      </c>
      <c r="E22" s="1191">
        <v>129</v>
      </c>
      <c r="F22" s="1192">
        <v>124</v>
      </c>
      <c r="G22" s="1193">
        <f t="shared" si="3"/>
        <v>96.12403100775194</v>
      </c>
      <c r="H22" s="1194">
        <v>3</v>
      </c>
      <c r="I22" s="1193">
        <f t="shared" si="3"/>
        <v>2.3255813953488373</v>
      </c>
      <c r="J22" s="1194">
        <v>2</v>
      </c>
      <c r="K22" s="1193">
        <f t="shared" si="0"/>
        <v>1.550387596899225</v>
      </c>
      <c r="L22" s="1194">
        <v>0</v>
      </c>
      <c r="M22" s="1195">
        <f t="shared" si="1"/>
        <v>0</v>
      </c>
      <c r="N22" s="1192">
        <v>0</v>
      </c>
      <c r="O22" s="1194">
        <v>0</v>
      </c>
      <c r="P22" s="1196">
        <f t="shared" si="2"/>
        <v>0</v>
      </c>
    </row>
    <row r="23" spans="1:16" s="54" customFormat="1" ht="12">
      <c r="A23" s="1151"/>
      <c r="B23" s="1151"/>
      <c r="C23" s="1407"/>
      <c r="D23" s="1172" t="s">
        <v>98</v>
      </c>
      <c r="E23" s="1173">
        <v>499</v>
      </c>
      <c r="F23" s="1154">
        <v>461</v>
      </c>
      <c r="G23" s="1155">
        <f t="shared" si="3"/>
        <v>92.38476953907816</v>
      </c>
      <c r="H23" s="1156">
        <v>31</v>
      </c>
      <c r="I23" s="1155">
        <f t="shared" si="3"/>
        <v>6.212424849699398</v>
      </c>
      <c r="J23" s="1156">
        <v>2</v>
      </c>
      <c r="K23" s="1155">
        <f t="shared" si="0"/>
        <v>0.4008016032064128</v>
      </c>
      <c r="L23" s="1156">
        <v>4</v>
      </c>
      <c r="M23" s="1157">
        <f t="shared" si="1"/>
        <v>0.8016032064128256</v>
      </c>
      <c r="N23" s="1154">
        <v>0</v>
      </c>
      <c r="O23" s="1156">
        <v>1</v>
      </c>
      <c r="P23" s="1158">
        <f t="shared" si="2"/>
        <v>0.2004008016032064</v>
      </c>
    </row>
    <row r="24" spans="1:16" s="54" customFormat="1" ht="12">
      <c r="A24" s="1151"/>
      <c r="B24" s="1151"/>
      <c r="C24" s="1407"/>
      <c r="D24" s="1172" t="s">
        <v>53</v>
      </c>
      <c r="E24" s="1173">
        <v>91</v>
      </c>
      <c r="F24" s="1154">
        <v>80</v>
      </c>
      <c r="G24" s="1155">
        <f t="shared" si="3"/>
        <v>87.91208791208791</v>
      </c>
      <c r="H24" s="1156">
        <v>9</v>
      </c>
      <c r="I24" s="1155">
        <f t="shared" si="3"/>
        <v>9.89010989010989</v>
      </c>
      <c r="J24" s="1156">
        <v>1</v>
      </c>
      <c r="K24" s="1155">
        <f t="shared" si="0"/>
        <v>1.098901098901099</v>
      </c>
      <c r="L24" s="1156">
        <v>1</v>
      </c>
      <c r="M24" s="1157">
        <f t="shared" si="1"/>
        <v>1.098901098901099</v>
      </c>
      <c r="N24" s="1154">
        <v>0</v>
      </c>
      <c r="O24" s="1156">
        <v>0</v>
      </c>
      <c r="P24" s="1158">
        <f t="shared" si="2"/>
        <v>0</v>
      </c>
    </row>
    <row r="25" spans="1:16" s="54" customFormat="1" ht="12.75" thickBot="1">
      <c r="A25" s="1197"/>
      <c r="B25" s="1197"/>
      <c r="C25" s="1417"/>
      <c r="D25" s="1198" t="s">
        <v>50</v>
      </c>
      <c r="E25" s="1199">
        <f>SUM(E22:E24)</f>
        <v>719</v>
      </c>
      <c r="F25" s="1200">
        <f>SUM(F22:F24)</f>
        <v>665</v>
      </c>
      <c r="G25" s="1161">
        <f t="shared" si="3"/>
        <v>92.48956884561892</v>
      </c>
      <c r="H25" s="1201">
        <f>SUM(H22:H24)</f>
        <v>43</v>
      </c>
      <c r="I25" s="1161">
        <f t="shared" si="3"/>
        <v>5.980528511821975</v>
      </c>
      <c r="J25" s="1201">
        <f>SUM(J22:J24)</f>
        <v>5</v>
      </c>
      <c r="K25" s="1161">
        <f t="shared" si="0"/>
        <v>0.6954102920723227</v>
      </c>
      <c r="L25" s="1201">
        <f>SUM(L22:L24)</f>
        <v>5</v>
      </c>
      <c r="M25" s="1176">
        <f t="shared" si="1"/>
        <v>0.6954102920723227</v>
      </c>
      <c r="N25" s="1200">
        <f>SUM(N22:N24)</f>
        <v>0</v>
      </c>
      <c r="O25" s="1201">
        <f>SUM(O22:O24)</f>
        <v>1</v>
      </c>
      <c r="P25" s="1177">
        <f t="shared" si="2"/>
        <v>0.13908205841446453</v>
      </c>
    </row>
    <row r="26" spans="1:16" s="54" customFormat="1" ht="12">
      <c r="A26" s="1165"/>
      <c r="B26" s="1165"/>
      <c r="C26" s="1406" t="s">
        <v>219</v>
      </c>
      <c r="D26" s="1187" t="s">
        <v>218</v>
      </c>
      <c r="E26" s="1166">
        <v>231</v>
      </c>
      <c r="F26" s="1167">
        <v>212</v>
      </c>
      <c r="G26" s="1168">
        <f t="shared" si="3"/>
        <v>91.77489177489177</v>
      </c>
      <c r="H26" s="1169">
        <v>17</v>
      </c>
      <c r="I26" s="1168">
        <f t="shared" si="3"/>
        <v>7.35930735930736</v>
      </c>
      <c r="J26" s="1169">
        <v>1</v>
      </c>
      <c r="K26" s="1168">
        <v>2</v>
      </c>
      <c r="L26" s="1169">
        <v>1</v>
      </c>
      <c r="M26" s="1170">
        <f t="shared" si="1"/>
        <v>0.4329004329004329</v>
      </c>
      <c r="N26" s="1167">
        <v>0</v>
      </c>
      <c r="O26" s="1169">
        <v>0</v>
      </c>
      <c r="P26" s="1171">
        <f t="shared" si="2"/>
        <v>0</v>
      </c>
    </row>
    <row r="27" spans="1:16" s="54" customFormat="1" ht="12.75" thickBot="1">
      <c r="A27" s="1197"/>
      <c r="B27" s="1197"/>
      <c r="C27" s="1408"/>
      <c r="D27" s="1202" t="s">
        <v>50</v>
      </c>
      <c r="E27" s="1203">
        <f>SUM(E26:E26)</f>
        <v>231</v>
      </c>
      <c r="F27" s="1204">
        <f>SUM(F26:F26)</f>
        <v>212</v>
      </c>
      <c r="G27" s="1188">
        <f t="shared" si="3"/>
        <v>91.77489177489177</v>
      </c>
      <c r="H27" s="1205">
        <f>SUM(H26:H26)</f>
        <v>17</v>
      </c>
      <c r="I27" s="1188">
        <f t="shared" si="3"/>
        <v>7.35930735930736</v>
      </c>
      <c r="J27" s="1205">
        <f>SUM(J26:J26)</f>
        <v>1</v>
      </c>
      <c r="K27" s="1188">
        <f t="shared" si="0"/>
        <v>0.4329004329004329</v>
      </c>
      <c r="L27" s="1205">
        <f>SUM(L26:L26)</f>
        <v>1</v>
      </c>
      <c r="M27" s="1189">
        <f t="shared" si="1"/>
        <v>0.4329004329004329</v>
      </c>
      <c r="N27" s="1204">
        <f>SUM(N26:N26)</f>
        <v>0</v>
      </c>
      <c r="O27" s="1205">
        <f>SUM(O26:O26)</f>
        <v>0</v>
      </c>
      <c r="P27" s="1190">
        <f t="shared" si="2"/>
        <v>0</v>
      </c>
    </row>
    <row r="28" spans="1:16" s="54" customFormat="1" ht="12">
      <c r="A28" s="1151"/>
      <c r="B28" s="1151"/>
      <c r="C28" s="1410" t="s">
        <v>27</v>
      </c>
      <c r="D28" s="1152" t="s">
        <v>100</v>
      </c>
      <c r="E28" s="1153">
        <v>1218</v>
      </c>
      <c r="F28" s="1192">
        <v>1103</v>
      </c>
      <c r="G28" s="1193">
        <f t="shared" si="3"/>
        <v>90.5582922824302</v>
      </c>
      <c r="H28" s="1194">
        <v>102</v>
      </c>
      <c r="I28" s="1193">
        <f t="shared" si="3"/>
        <v>8.374384236453201</v>
      </c>
      <c r="J28" s="1194">
        <v>7</v>
      </c>
      <c r="K28" s="1193">
        <f t="shared" si="0"/>
        <v>0.5747126436781609</v>
      </c>
      <c r="L28" s="1194">
        <v>5</v>
      </c>
      <c r="M28" s="1195">
        <f t="shared" si="1"/>
        <v>0.41050903119868637</v>
      </c>
      <c r="N28" s="1192">
        <v>1</v>
      </c>
      <c r="O28" s="1194">
        <v>1</v>
      </c>
      <c r="P28" s="1196">
        <f t="shared" si="2"/>
        <v>0.08210180623973727</v>
      </c>
    </row>
    <row r="29" spans="1:16" s="54" customFormat="1" ht="12">
      <c r="A29" s="1165"/>
      <c r="B29" s="1165"/>
      <c r="C29" s="1407"/>
      <c r="D29" s="1172" t="s">
        <v>251</v>
      </c>
      <c r="E29" s="1185">
        <v>631</v>
      </c>
      <c r="F29" s="1154">
        <v>569</v>
      </c>
      <c r="G29" s="1155">
        <f t="shared" si="3"/>
        <v>90.1743264659271</v>
      </c>
      <c r="H29" s="1156">
        <v>56</v>
      </c>
      <c r="I29" s="1155">
        <f t="shared" si="3"/>
        <v>8.874801901743265</v>
      </c>
      <c r="J29" s="1156">
        <v>3</v>
      </c>
      <c r="K29" s="1155">
        <f t="shared" si="0"/>
        <v>0.4754358161648178</v>
      </c>
      <c r="L29" s="1156">
        <v>3</v>
      </c>
      <c r="M29" s="1157">
        <f t="shared" si="1"/>
        <v>0.4754358161648178</v>
      </c>
      <c r="N29" s="1154">
        <v>0</v>
      </c>
      <c r="O29" s="1156">
        <v>0</v>
      </c>
      <c r="P29" s="1158">
        <f t="shared" si="2"/>
        <v>0</v>
      </c>
    </row>
    <row r="30" spans="1:16" s="54" customFormat="1" ht="12">
      <c r="A30" s="1165"/>
      <c r="B30" s="1165"/>
      <c r="C30" s="1407"/>
      <c r="D30" s="1172" t="s">
        <v>103</v>
      </c>
      <c r="E30" s="1185">
        <v>59</v>
      </c>
      <c r="F30" s="1154">
        <v>52</v>
      </c>
      <c r="G30" s="1155">
        <f t="shared" si="3"/>
        <v>88.13559322033898</v>
      </c>
      <c r="H30" s="1156">
        <v>6</v>
      </c>
      <c r="I30" s="1155">
        <f t="shared" si="3"/>
        <v>10.16949152542373</v>
      </c>
      <c r="J30" s="1156">
        <v>1</v>
      </c>
      <c r="K30" s="1155">
        <f t="shared" si="0"/>
        <v>1.694915254237288</v>
      </c>
      <c r="L30" s="1156">
        <v>0</v>
      </c>
      <c r="M30" s="1157">
        <f t="shared" si="1"/>
        <v>0</v>
      </c>
      <c r="N30" s="1154">
        <v>0</v>
      </c>
      <c r="O30" s="1156">
        <v>0</v>
      </c>
      <c r="P30" s="1158">
        <f t="shared" si="2"/>
        <v>0</v>
      </c>
    </row>
    <row r="31" spans="1:16" s="54" customFormat="1" ht="12.75" thickBot="1">
      <c r="A31" s="1197"/>
      <c r="B31" s="1197"/>
      <c r="C31" s="1411"/>
      <c r="D31" s="1206" t="s">
        <v>50</v>
      </c>
      <c r="E31" s="1207">
        <f>SUM(E28:E30)</f>
        <v>1908</v>
      </c>
      <c r="F31" s="1208">
        <f>SUM(F28:F30)</f>
        <v>1724</v>
      </c>
      <c r="G31" s="1209">
        <f t="shared" si="3"/>
        <v>90.35639412997904</v>
      </c>
      <c r="H31" s="1210">
        <f>SUM(H28:H30)</f>
        <v>164</v>
      </c>
      <c r="I31" s="1209">
        <f t="shared" si="3"/>
        <v>8.59538784067086</v>
      </c>
      <c r="J31" s="1210">
        <f>SUM(J28:J30)</f>
        <v>11</v>
      </c>
      <c r="K31" s="1209">
        <f t="shared" si="0"/>
        <v>0.5765199161425576</v>
      </c>
      <c r="L31" s="1210">
        <f>SUM(L28:L30)</f>
        <v>8</v>
      </c>
      <c r="M31" s="1211">
        <f t="shared" si="1"/>
        <v>0.41928721174004197</v>
      </c>
      <c r="N31" s="1208">
        <f>SUM(N28:N30)</f>
        <v>1</v>
      </c>
      <c r="O31" s="1210">
        <f>SUM(O28:O30)</f>
        <v>1</v>
      </c>
      <c r="P31" s="1212">
        <f t="shared" si="2"/>
        <v>0.052410901467505246</v>
      </c>
    </row>
    <row r="32" spans="1:16" s="54" customFormat="1" ht="12">
      <c r="A32" s="1165"/>
      <c r="B32" s="1165"/>
      <c r="C32" s="1410" t="s">
        <v>104</v>
      </c>
      <c r="D32" s="1152" t="s">
        <v>105</v>
      </c>
      <c r="E32" s="1191">
        <v>232</v>
      </c>
      <c r="F32" s="1192">
        <v>201</v>
      </c>
      <c r="G32" s="1193">
        <f t="shared" si="3"/>
        <v>86.63793103448276</v>
      </c>
      <c r="H32" s="1194">
        <v>25</v>
      </c>
      <c r="I32" s="1193">
        <f t="shared" si="3"/>
        <v>10.775862068965516</v>
      </c>
      <c r="J32" s="1194">
        <v>4</v>
      </c>
      <c r="K32" s="1193">
        <f t="shared" si="0"/>
        <v>1.7241379310344827</v>
      </c>
      <c r="L32" s="1194">
        <v>2</v>
      </c>
      <c r="M32" s="1195">
        <f t="shared" si="1"/>
        <v>0.8620689655172413</v>
      </c>
      <c r="N32" s="1192">
        <v>1</v>
      </c>
      <c r="O32" s="1194">
        <v>0</v>
      </c>
      <c r="P32" s="1196">
        <f t="shared" si="2"/>
        <v>0</v>
      </c>
    </row>
    <row r="33" spans="1:16" s="54" customFormat="1" ht="12">
      <c r="A33" s="1165"/>
      <c r="B33" s="1165"/>
      <c r="C33" s="1407"/>
      <c r="D33" s="1172" t="s">
        <v>106</v>
      </c>
      <c r="E33" s="1185">
        <v>285</v>
      </c>
      <c r="F33" s="1154">
        <v>258</v>
      </c>
      <c r="G33" s="1155">
        <f t="shared" si="3"/>
        <v>90.52631578947368</v>
      </c>
      <c r="H33" s="1156">
        <v>24</v>
      </c>
      <c r="I33" s="1155">
        <f t="shared" si="3"/>
        <v>8.421052631578947</v>
      </c>
      <c r="J33" s="1156">
        <v>1</v>
      </c>
      <c r="K33" s="1155">
        <f t="shared" si="0"/>
        <v>0.3508771929824561</v>
      </c>
      <c r="L33" s="1156">
        <v>2</v>
      </c>
      <c r="M33" s="1157">
        <f t="shared" si="1"/>
        <v>0.7017543859649122</v>
      </c>
      <c r="N33" s="1154">
        <v>0</v>
      </c>
      <c r="O33" s="1156">
        <v>0</v>
      </c>
      <c r="P33" s="1158">
        <f t="shared" si="2"/>
        <v>0</v>
      </c>
    </row>
    <row r="34" spans="1:16" s="54" customFormat="1" ht="12">
      <c r="A34" s="1165"/>
      <c r="B34" s="1165"/>
      <c r="C34" s="1407"/>
      <c r="D34" s="1172" t="s">
        <v>107</v>
      </c>
      <c r="E34" s="1185">
        <v>102</v>
      </c>
      <c r="F34" s="1154">
        <v>92</v>
      </c>
      <c r="G34" s="1155">
        <f t="shared" si="3"/>
        <v>90.19607843137256</v>
      </c>
      <c r="H34" s="1156">
        <v>8</v>
      </c>
      <c r="I34" s="1155">
        <f t="shared" si="3"/>
        <v>7.8431372549019605</v>
      </c>
      <c r="J34" s="1156">
        <v>2</v>
      </c>
      <c r="K34" s="1155">
        <f t="shared" si="0"/>
        <v>1.9607843137254901</v>
      </c>
      <c r="L34" s="1156">
        <v>0</v>
      </c>
      <c r="M34" s="1157">
        <f t="shared" si="1"/>
        <v>0</v>
      </c>
      <c r="N34" s="1154">
        <v>0</v>
      </c>
      <c r="O34" s="1156">
        <v>0</v>
      </c>
      <c r="P34" s="1158">
        <f t="shared" si="2"/>
        <v>0</v>
      </c>
    </row>
    <row r="35" spans="1:16" s="54" customFormat="1" ht="12.75" thickBot="1">
      <c r="A35" s="1213"/>
      <c r="B35" s="1213"/>
      <c r="C35" s="1408"/>
      <c r="D35" s="1202" t="s">
        <v>108</v>
      </c>
      <c r="E35" s="1214">
        <f>SUM(E32:E34)</f>
        <v>619</v>
      </c>
      <c r="F35" s="1215">
        <f>SUM(F32:F34)</f>
        <v>551</v>
      </c>
      <c r="G35" s="1188">
        <f t="shared" si="3"/>
        <v>89.01453957996769</v>
      </c>
      <c r="H35" s="1216">
        <f>SUM(H32:H34)</f>
        <v>57</v>
      </c>
      <c r="I35" s="1188">
        <f t="shared" si="3"/>
        <v>9.208400646203554</v>
      </c>
      <c r="J35" s="1216">
        <f>SUM(J32:J34)</f>
        <v>7</v>
      </c>
      <c r="K35" s="1188">
        <f t="shared" si="0"/>
        <v>1.1308562197092082</v>
      </c>
      <c r="L35" s="1216">
        <f>SUM(L32:L34)</f>
        <v>4</v>
      </c>
      <c r="M35" s="1189">
        <f t="shared" si="1"/>
        <v>0.6462035541195477</v>
      </c>
      <c r="N35" s="1215">
        <f>SUM(N32:N34)</f>
        <v>1</v>
      </c>
      <c r="O35" s="1216">
        <f>SUM(O32:O34)</f>
        <v>0</v>
      </c>
      <c r="P35" s="1190">
        <f t="shared" si="2"/>
        <v>0</v>
      </c>
    </row>
    <row r="36" spans="1:16" s="54" customFormat="1" ht="12">
      <c r="A36" s="1151"/>
      <c r="B36" s="1151"/>
      <c r="C36" s="1406" t="s">
        <v>269</v>
      </c>
      <c r="D36" s="1187" t="s">
        <v>54</v>
      </c>
      <c r="E36" s="1217">
        <v>1136</v>
      </c>
      <c r="F36" s="1167">
        <v>1064</v>
      </c>
      <c r="G36" s="1168">
        <f t="shared" si="3"/>
        <v>93.66197183098592</v>
      </c>
      <c r="H36" s="1169">
        <v>52</v>
      </c>
      <c r="I36" s="1168">
        <f t="shared" si="3"/>
        <v>4.577464788732395</v>
      </c>
      <c r="J36" s="1169">
        <v>12</v>
      </c>
      <c r="K36" s="1168">
        <f t="shared" si="0"/>
        <v>1.056338028169014</v>
      </c>
      <c r="L36" s="1169">
        <v>8</v>
      </c>
      <c r="M36" s="1170">
        <f t="shared" si="1"/>
        <v>0.7042253521126761</v>
      </c>
      <c r="N36" s="1167">
        <v>1</v>
      </c>
      <c r="O36" s="1169">
        <v>0</v>
      </c>
      <c r="P36" s="1171">
        <f t="shared" si="2"/>
        <v>0</v>
      </c>
    </row>
    <row r="37" spans="1:16" s="54" customFormat="1" ht="12">
      <c r="A37" s="1165"/>
      <c r="B37" s="1165"/>
      <c r="C37" s="1407"/>
      <c r="D37" s="1172" t="s">
        <v>55</v>
      </c>
      <c r="E37" s="1185">
        <v>104</v>
      </c>
      <c r="F37" s="1154">
        <v>90</v>
      </c>
      <c r="G37" s="1155">
        <f t="shared" si="3"/>
        <v>86.53846153846155</v>
      </c>
      <c r="H37" s="1156">
        <v>11</v>
      </c>
      <c r="I37" s="1155">
        <f t="shared" si="3"/>
        <v>10.576923076923077</v>
      </c>
      <c r="J37" s="1156">
        <v>3</v>
      </c>
      <c r="K37" s="1155">
        <f t="shared" si="0"/>
        <v>2.8846153846153846</v>
      </c>
      <c r="L37" s="1156">
        <v>0</v>
      </c>
      <c r="M37" s="1157">
        <f t="shared" si="1"/>
        <v>0</v>
      </c>
      <c r="N37" s="1154">
        <v>0</v>
      </c>
      <c r="O37" s="1156">
        <v>0</v>
      </c>
      <c r="P37" s="1158">
        <f t="shared" si="2"/>
        <v>0</v>
      </c>
    </row>
    <row r="38" spans="1:16" s="54" customFormat="1" ht="12">
      <c r="A38" s="1165"/>
      <c r="B38" s="1165"/>
      <c r="C38" s="1407"/>
      <c r="D38" s="1174" t="s">
        <v>56</v>
      </c>
      <c r="E38" s="1185">
        <v>52</v>
      </c>
      <c r="F38" s="1154">
        <v>48</v>
      </c>
      <c r="G38" s="1155">
        <f t="shared" si="3"/>
        <v>92.3076923076923</v>
      </c>
      <c r="H38" s="1156">
        <v>2</v>
      </c>
      <c r="I38" s="1155">
        <f t="shared" si="3"/>
        <v>3.8461538461538463</v>
      </c>
      <c r="J38" s="1156">
        <v>1</v>
      </c>
      <c r="K38" s="1155">
        <f aca="true" t="shared" si="4" ref="K38:K65">J38/$E38*100</f>
        <v>1.9230769230769231</v>
      </c>
      <c r="L38" s="1156">
        <v>1</v>
      </c>
      <c r="M38" s="1157">
        <f aca="true" t="shared" si="5" ref="M38:M65">L38/$E38*100</f>
        <v>1.9230769230769231</v>
      </c>
      <c r="N38" s="1154">
        <v>0</v>
      </c>
      <c r="O38" s="1156">
        <v>0</v>
      </c>
      <c r="P38" s="1158">
        <f aca="true" t="shared" si="6" ref="P38:P65">O38/$E38*100</f>
        <v>0</v>
      </c>
    </row>
    <row r="39" spans="1:16" s="54" customFormat="1" ht="12">
      <c r="A39" s="1165"/>
      <c r="B39" s="1165"/>
      <c r="C39" s="1407"/>
      <c r="D39" s="1172" t="s">
        <v>110</v>
      </c>
      <c r="E39" s="1185">
        <v>46</v>
      </c>
      <c r="F39" s="1154">
        <v>42</v>
      </c>
      <c r="G39" s="1155">
        <f t="shared" si="3"/>
        <v>91.30434782608695</v>
      </c>
      <c r="H39" s="1156">
        <v>3</v>
      </c>
      <c r="I39" s="1155">
        <f t="shared" si="3"/>
        <v>6.521739130434782</v>
      </c>
      <c r="J39" s="1156">
        <v>1</v>
      </c>
      <c r="K39" s="1155">
        <f t="shared" si="4"/>
        <v>2.1739130434782608</v>
      </c>
      <c r="L39" s="1156">
        <v>0</v>
      </c>
      <c r="M39" s="1157">
        <f t="shared" si="5"/>
        <v>0</v>
      </c>
      <c r="N39" s="1154">
        <v>0</v>
      </c>
      <c r="O39" s="1156">
        <v>0</v>
      </c>
      <c r="P39" s="1158">
        <f t="shared" si="6"/>
        <v>0</v>
      </c>
    </row>
    <row r="40" spans="1:16" s="54" customFormat="1" ht="12">
      <c r="A40" s="1165"/>
      <c r="B40" s="1165"/>
      <c r="C40" s="1407"/>
      <c r="D40" s="1172" t="s">
        <v>111</v>
      </c>
      <c r="E40" s="1185">
        <v>28</v>
      </c>
      <c r="F40" s="1154">
        <v>24</v>
      </c>
      <c r="G40" s="1155">
        <f t="shared" si="3"/>
        <v>85.71428571428571</v>
      </c>
      <c r="H40" s="1156">
        <v>4</v>
      </c>
      <c r="I40" s="1155">
        <f t="shared" si="3"/>
        <v>14.285714285714285</v>
      </c>
      <c r="J40" s="1156">
        <v>0</v>
      </c>
      <c r="K40" s="1155">
        <f t="shared" si="4"/>
        <v>0</v>
      </c>
      <c r="L40" s="1156">
        <v>0</v>
      </c>
      <c r="M40" s="1157">
        <f t="shared" si="5"/>
        <v>0</v>
      </c>
      <c r="N40" s="1154">
        <v>0</v>
      </c>
      <c r="O40" s="1156">
        <v>0</v>
      </c>
      <c r="P40" s="1158">
        <f t="shared" si="6"/>
        <v>0</v>
      </c>
    </row>
    <row r="41" spans="1:16" s="54" customFormat="1" ht="12">
      <c r="A41" s="1151"/>
      <c r="B41" s="1151"/>
      <c r="C41" s="1407"/>
      <c r="D41" s="1172" t="s">
        <v>112</v>
      </c>
      <c r="E41" s="1173">
        <v>98</v>
      </c>
      <c r="F41" s="1154">
        <v>92</v>
      </c>
      <c r="G41" s="1155">
        <f t="shared" si="3"/>
        <v>93.87755102040816</v>
      </c>
      <c r="H41" s="1156">
        <v>1</v>
      </c>
      <c r="I41" s="1155">
        <f t="shared" si="3"/>
        <v>1.0204081632653061</v>
      </c>
      <c r="J41" s="1156">
        <v>2</v>
      </c>
      <c r="K41" s="1155">
        <f t="shared" si="4"/>
        <v>2.0408163265306123</v>
      </c>
      <c r="L41" s="1156">
        <v>3</v>
      </c>
      <c r="M41" s="1157">
        <f t="shared" si="5"/>
        <v>3.061224489795918</v>
      </c>
      <c r="N41" s="1154">
        <v>0</v>
      </c>
      <c r="O41" s="1156">
        <v>0</v>
      </c>
      <c r="P41" s="1158">
        <f t="shared" si="6"/>
        <v>0</v>
      </c>
    </row>
    <row r="42" spans="1:16" s="54" customFormat="1" ht="12.75" thickBot="1">
      <c r="A42" s="1213"/>
      <c r="B42" s="1213"/>
      <c r="C42" s="1417"/>
      <c r="D42" s="1198" t="s">
        <v>50</v>
      </c>
      <c r="E42" s="1218">
        <f>SUM(E36:E41)</f>
        <v>1464</v>
      </c>
      <c r="F42" s="1219">
        <f>SUM(F36:F41)</f>
        <v>1360</v>
      </c>
      <c r="G42" s="1161">
        <f t="shared" si="3"/>
        <v>92.89617486338798</v>
      </c>
      <c r="H42" s="1220">
        <f>SUM(H36:H41)</f>
        <v>73</v>
      </c>
      <c r="I42" s="1161">
        <f t="shared" si="3"/>
        <v>4.9863387978142075</v>
      </c>
      <c r="J42" s="1220">
        <f>SUM(J36:J41)</f>
        <v>19</v>
      </c>
      <c r="K42" s="1161">
        <f t="shared" si="4"/>
        <v>1.2978142076502732</v>
      </c>
      <c r="L42" s="1220">
        <f>SUM(L36:L41)</f>
        <v>12</v>
      </c>
      <c r="M42" s="1176">
        <f t="shared" si="5"/>
        <v>0.819672131147541</v>
      </c>
      <c r="N42" s="1219">
        <f>SUM(N36:N41)</f>
        <v>1</v>
      </c>
      <c r="O42" s="1220">
        <f>SUM(O36:O41)</f>
        <v>0</v>
      </c>
      <c r="P42" s="1177">
        <f t="shared" si="6"/>
        <v>0</v>
      </c>
    </row>
    <row r="43" spans="1:16" s="54" customFormat="1" ht="12">
      <c r="A43" s="1165"/>
      <c r="B43" s="1165"/>
      <c r="C43" s="1406" t="s">
        <v>113</v>
      </c>
      <c r="D43" s="1187" t="s">
        <v>57</v>
      </c>
      <c r="E43" s="1166">
        <v>138</v>
      </c>
      <c r="F43" s="1167">
        <v>99</v>
      </c>
      <c r="G43" s="1168">
        <f t="shared" si="3"/>
        <v>71.73913043478261</v>
      </c>
      <c r="H43" s="1169">
        <v>36</v>
      </c>
      <c r="I43" s="1168">
        <f t="shared" si="3"/>
        <v>26.08695652173913</v>
      </c>
      <c r="J43" s="1169">
        <v>2</v>
      </c>
      <c r="K43" s="1168">
        <f t="shared" si="4"/>
        <v>1.4492753623188406</v>
      </c>
      <c r="L43" s="1169">
        <v>1</v>
      </c>
      <c r="M43" s="1170">
        <f t="shared" si="5"/>
        <v>0.7246376811594203</v>
      </c>
      <c r="N43" s="1167">
        <v>1</v>
      </c>
      <c r="O43" s="1169">
        <v>0</v>
      </c>
      <c r="P43" s="1171">
        <f t="shared" si="6"/>
        <v>0</v>
      </c>
    </row>
    <row r="44" spans="1:16" s="54" customFormat="1" ht="12">
      <c r="A44" s="1165"/>
      <c r="B44" s="1165"/>
      <c r="C44" s="1407"/>
      <c r="D44" s="1172" t="s">
        <v>58</v>
      </c>
      <c r="E44" s="1185">
        <v>54</v>
      </c>
      <c r="F44" s="1154">
        <v>39</v>
      </c>
      <c r="G44" s="1155">
        <f t="shared" si="3"/>
        <v>72.22222222222221</v>
      </c>
      <c r="H44" s="1156">
        <v>15</v>
      </c>
      <c r="I44" s="1155">
        <f t="shared" si="3"/>
        <v>27.77777777777778</v>
      </c>
      <c r="J44" s="1156">
        <v>0</v>
      </c>
      <c r="K44" s="1155">
        <f t="shared" si="4"/>
        <v>0</v>
      </c>
      <c r="L44" s="1156">
        <v>0</v>
      </c>
      <c r="M44" s="1157">
        <f t="shared" si="5"/>
        <v>0</v>
      </c>
      <c r="N44" s="1154">
        <v>0</v>
      </c>
      <c r="O44" s="1156">
        <v>0</v>
      </c>
      <c r="P44" s="1158">
        <f t="shared" si="6"/>
        <v>0</v>
      </c>
    </row>
    <row r="45" spans="1:16" s="54" customFormat="1" ht="12">
      <c r="A45" s="1165"/>
      <c r="B45" s="1165"/>
      <c r="C45" s="1407"/>
      <c r="D45" s="1172" t="s">
        <v>59</v>
      </c>
      <c r="E45" s="1185">
        <v>45</v>
      </c>
      <c r="F45" s="1154">
        <v>31</v>
      </c>
      <c r="G45" s="1155">
        <f t="shared" si="3"/>
        <v>68.88888888888889</v>
      </c>
      <c r="H45" s="1156">
        <v>12</v>
      </c>
      <c r="I45" s="1155">
        <f t="shared" si="3"/>
        <v>26.666666666666668</v>
      </c>
      <c r="J45" s="1156">
        <v>1</v>
      </c>
      <c r="K45" s="1155">
        <f t="shared" si="4"/>
        <v>2.2222222222222223</v>
      </c>
      <c r="L45" s="1156">
        <v>1</v>
      </c>
      <c r="M45" s="1157">
        <f t="shared" si="5"/>
        <v>2.2222222222222223</v>
      </c>
      <c r="N45" s="1154">
        <v>0</v>
      </c>
      <c r="O45" s="1156">
        <v>0</v>
      </c>
      <c r="P45" s="1158">
        <f t="shared" si="6"/>
        <v>0</v>
      </c>
    </row>
    <row r="46" spans="1:16" s="54" customFormat="1" ht="12.75" thickBot="1">
      <c r="A46" s="1197"/>
      <c r="B46" s="1197"/>
      <c r="C46" s="1408"/>
      <c r="D46" s="1202" t="s">
        <v>50</v>
      </c>
      <c r="E46" s="1203">
        <f>SUM(E43:E45)</f>
        <v>237</v>
      </c>
      <c r="F46" s="1204">
        <f>SUM(F43:F45)</f>
        <v>169</v>
      </c>
      <c r="G46" s="1188">
        <f t="shared" si="3"/>
        <v>71.30801687763713</v>
      </c>
      <c r="H46" s="1205">
        <f>SUM(H43:H45)</f>
        <v>63</v>
      </c>
      <c r="I46" s="1188">
        <f t="shared" si="3"/>
        <v>26.582278481012654</v>
      </c>
      <c r="J46" s="1205">
        <f>SUM(J43:J45)</f>
        <v>3</v>
      </c>
      <c r="K46" s="1188">
        <f t="shared" si="4"/>
        <v>1.2658227848101267</v>
      </c>
      <c r="L46" s="1205">
        <f>SUM(L43:L45)</f>
        <v>2</v>
      </c>
      <c r="M46" s="1189">
        <f t="shared" si="5"/>
        <v>0.8438818565400843</v>
      </c>
      <c r="N46" s="1204">
        <f>SUM(N43:N45)</f>
        <v>1</v>
      </c>
      <c r="O46" s="1205">
        <f>SUM(O43:O45)</f>
        <v>0</v>
      </c>
      <c r="P46" s="1190">
        <f t="shared" si="6"/>
        <v>0</v>
      </c>
    </row>
    <row r="47" spans="1:16" s="54" customFormat="1" ht="12">
      <c r="A47" s="1151"/>
      <c r="B47" s="1151"/>
      <c r="C47" s="1410" t="s">
        <v>114</v>
      </c>
      <c r="D47" s="1221" t="s">
        <v>195</v>
      </c>
      <c r="E47" s="1153">
        <v>110</v>
      </c>
      <c r="F47" s="1192">
        <v>91</v>
      </c>
      <c r="G47" s="1193">
        <f t="shared" si="3"/>
        <v>82.72727272727273</v>
      </c>
      <c r="H47" s="1194">
        <v>15</v>
      </c>
      <c r="I47" s="1193">
        <f t="shared" si="3"/>
        <v>13.636363636363635</v>
      </c>
      <c r="J47" s="1194">
        <v>2</v>
      </c>
      <c r="K47" s="1193">
        <f t="shared" si="4"/>
        <v>1.8181818181818181</v>
      </c>
      <c r="L47" s="1194">
        <v>2</v>
      </c>
      <c r="M47" s="1195">
        <f t="shared" si="5"/>
        <v>1.8181818181818181</v>
      </c>
      <c r="N47" s="1192">
        <v>0</v>
      </c>
      <c r="O47" s="1194">
        <v>0</v>
      </c>
      <c r="P47" s="1196">
        <f t="shared" si="6"/>
        <v>0</v>
      </c>
    </row>
    <row r="48" spans="1:16" s="54" customFormat="1" ht="12.75" thickBot="1">
      <c r="A48" s="1197"/>
      <c r="B48" s="1197"/>
      <c r="C48" s="1408"/>
      <c r="D48" s="1202" t="s">
        <v>50</v>
      </c>
      <c r="E48" s="1203">
        <f>E47</f>
        <v>110</v>
      </c>
      <c r="F48" s="1204">
        <f>F47</f>
        <v>91</v>
      </c>
      <c r="G48" s="1188">
        <f t="shared" si="3"/>
        <v>82.72727272727273</v>
      </c>
      <c r="H48" s="1205">
        <f>H47</f>
        <v>15</v>
      </c>
      <c r="I48" s="1188">
        <f t="shared" si="3"/>
        <v>13.636363636363635</v>
      </c>
      <c r="J48" s="1205">
        <f>J47</f>
        <v>2</v>
      </c>
      <c r="K48" s="1188">
        <f t="shared" si="4"/>
        <v>1.8181818181818181</v>
      </c>
      <c r="L48" s="1205">
        <f>L47</f>
        <v>2</v>
      </c>
      <c r="M48" s="1189">
        <f t="shared" si="5"/>
        <v>1.8181818181818181</v>
      </c>
      <c r="N48" s="1204">
        <f>N47</f>
        <v>0</v>
      </c>
      <c r="O48" s="1205">
        <f>O47</f>
        <v>0</v>
      </c>
      <c r="P48" s="1190">
        <f t="shared" si="6"/>
        <v>0</v>
      </c>
    </row>
    <row r="49" spans="1:16" s="54" customFormat="1" ht="12">
      <c r="A49" s="1151"/>
      <c r="B49" s="1151"/>
      <c r="C49" s="1410" t="s">
        <v>270</v>
      </c>
      <c r="D49" s="1152" t="s">
        <v>116</v>
      </c>
      <c r="E49" s="1153">
        <v>411</v>
      </c>
      <c r="F49" s="1192">
        <v>363</v>
      </c>
      <c r="G49" s="1193">
        <f t="shared" si="3"/>
        <v>88.32116788321169</v>
      </c>
      <c r="H49" s="1194">
        <v>39</v>
      </c>
      <c r="I49" s="1193">
        <f t="shared" si="3"/>
        <v>9.48905109489051</v>
      </c>
      <c r="J49" s="1194">
        <v>4</v>
      </c>
      <c r="K49" s="1193">
        <f t="shared" si="4"/>
        <v>0.9732360097323601</v>
      </c>
      <c r="L49" s="1194">
        <v>5</v>
      </c>
      <c r="M49" s="1195">
        <f t="shared" si="5"/>
        <v>1.2165450121654502</v>
      </c>
      <c r="N49" s="1192">
        <v>0</v>
      </c>
      <c r="O49" s="1194">
        <v>0</v>
      </c>
      <c r="P49" s="1196">
        <f t="shared" si="6"/>
        <v>0</v>
      </c>
    </row>
    <row r="50" spans="1:16" s="54" customFormat="1" ht="12">
      <c r="A50" s="1165"/>
      <c r="B50" s="1165"/>
      <c r="C50" s="1407"/>
      <c r="D50" s="1172" t="s">
        <v>60</v>
      </c>
      <c r="E50" s="1185">
        <v>9</v>
      </c>
      <c r="F50" s="1154">
        <v>8</v>
      </c>
      <c r="G50" s="1155">
        <f t="shared" si="3"/>
        <v>88.88888888888889</v>
      </c>
      <c r="H50" s="1156">
        <v>1</v>
      </c>
      <c r="I50" s="1155">
        <f t="shared" si="3"/>
        <v>11.11111111111111</v>
      </c>
      <c r="J50" s="1156">
        <v>0</v>
      </c>
      <c r="K50" s="1155">
        <f t="shared" si="4"/>
        <v>0</v>
      </c>
      <c r="L50" s="1156">
        <v>0</v>
      </c>
      <c r="M50" s="1157">
        <f t="shared" si="5"/>
        <v>0</v>
      </c>
      <c r="N50" s="1154">
        <v>0</v>
      </c>
      <c r="O50" s="1156">
        <v>0</v>
      </c>
      <c r="P50" s="1158">
        <f t="shared" si="6"/>
        <v>0</v>
      </c>
    </row>
    <row r="51" spans="1:16" s="54" customFormat="1" ht="12">
      <c r="A51" s="1165"/>
      <c r="B51" s="1165"/>
      <c r="C51" s="1407"/>
      <c r="D51" s="1172" t="s">
        <v>61</v>
      </c>
      <c r="E51" s="1185">
        <v>14</v>
      </c>
      <c r="F51" s="1154">
        <v>11</v>
      </c>
      <c r="G51" s="1155">
        <f t="shared" si="3"/>
        <v>78.57142857142857</v>
      </c>
      <c r="H51" s="1156">
        <v>2</v>
      </c>
      <c r="I51" s="1155">
        <f t="shared" si="3"/>
        <v>14.285714285714285</v>
      </c>
      <c r="J51" s="1156">
        <v>0</v>
      </c>
      <c r="K51" s="1155">
        <f t="shared" si="4"/>
        <v>0</v>
      </c>
      <c r="L51" s="1156">
        <v>1</v>
      </c>
      <c r="M51" s="1157">
        <f t="shared" si="5"/>
        <v>7.142857142857142</v>
      </c>
      <c r="N51" s="1154">
        <v>0</v>
      </c>
      <c r="O51" s="1156">
        <v>0</v>
      </c>
      <c r="P51" s="1158">
        <f t="shared" si="6"/>
        <v>0</v>
      </c>
    </row>
    <row r="52" spans="1:16" s="54" customFormat="1" ht="12">
      <c r="A52" s="1165"/>
      <c r="B52" s="1165"/>
      <c r="C52" s="1407"/>
      <c r="D52" s="1172" t="s">
        <v>62</v>
      </c>
      <c r="E52" s="1185">
        <v>64</v>
      </c>
      <c r="F52" s="1154">
        <v>61</v>
      </c>
      <c r="G52" s="1155">
        <f t="shared" si="3"/>
        <v>95.3125</v>
      </c>
      <c r="H52" s="1156">
        <v>2</v>
      </c>
      <c r="I52" s="1155">
        <f t="shared" si="3"/>
        <v>3.125</v>
      </c>
      <c r="J52" s="1156">
        <v>1</v>
      </c>
      <c r="K52" s="1155">
        <f t="shared" si="4"/>
        <v>1.5625</v>
      </c>
      <c r="L52" s="1156">
        <v>0</v>
      </c>
      <c r="M52" s="1157">
        <f t="shared" si="5"/>
        <v>0</v>
      </c>
      <c r="N52" s="1154">
        <v>0</v>
      </c>
      <c r="O52" s="1156">
        <v>0</v>
      </c>
      <c r="P52" s="1158">
        <f t="shared" si="6"/>
        <v>0</v>
      </c>
    </row>
    <row r="53" spans="1:16" s="54" customFormat="1" ht="12">
      <c r="A53" s="1165"/>
      <c r="B53" s="1165"/>
      <c r="C53" s="1407"/>
      <c r="D53" s="1172" t="s">
        <v>63</v>
      </c>
      <c r="E53" s="1185">
        <v>65</v>
      </c>
      <c r="F53" s="1154">
        <v>62</v>
      </c>
      <c r="G53" s="1155">
        <f t="shared" si="3"/>
        <v>95.38461538461539</v>
      </c>
      <c r="H53" s="1156">
        <v>3</v>
      </c>
      <c r="I53" s="1155">
        <f t="shared" si="3"/>
        <v>4.615384615384616</v>
      </c>
      <c r="J53" s="1156">
        <v>0</v>
      </c>
      <c r="K53" s="1155">
        <f t="shared" si="4"/>
        <v>0</v>
      </c>
      <c r="L53" s="1156">
        <v>0</v>
      </c>
      <c r="M53" s="1157">
        <f t="shared" si="5"/>
        <v>0</v>
      </c>
      <c r="N53" s="1154">
        <v>0</v>
      </c>
      <c r="O53" s="1156">
        <v>0</v>
      </c>
      <c r="P53" s="1158">
        <f t="shared" si="6"/>
        <v>0</v>
      </c>
    </row>
    <row r="54" spans="1:16" s="54" customFormat="1" ht="12">
      <c r="A54" s="1165"/>
      <c r="B54" s="1165"/>
      <c r="C54" s="1407"/>
      <c r="D54" s="1172" t="s">
        <v>64</v>
      </c>
      <c r="E54" s="1185">
        <v>62</v>
      </c>
      <c r="F54" s="1154">
        <v>48</v>
      </c>
      <c r="G54" s="1155">
        <f t="shared" si="3"/>
        <v>77.41935483870968</v>
      </c>
      <c r="H54" s="1156">
        <v>13</v>
      </c>
      <c r="I54" s="1155">
        <f t="shared" si="3"/>
        <v>20.967741935483872</v>
      </c>
      <c r="J54" s="1156">
        <v>1</v>
      </c>
      <c r="K54" s="1155">
        <f t="shared" si="4"/>
        <v>1.6129032258064515</v>
      </c>
      <c r="L54" s="1156">
        <v>0</v>
      </c>
      <c r="M54" s="1157">
        <f t="shared" si="5"/>
        <v>0</v>
      </c>
      <c r="N54" s="1154">
        <v>0</v>
      </c>
      <c r="O54" s="1156">
        <v>0</v>
      </c>
      <c r="P54" s="1158">
        <f t="shared" si="6"/>
        <v>0</v>
      </c>
    </row>
    <row r="55" spans="1:16" s="54" customFormat="1" ht="12.75" thickBot="1">
      <c r="A55" s="1197"/>
      <c r="B55" s="1197"/>
      <c r="C55" s="1417"/>
      <c r="D55" s="1198" t="s">
        <v>50</v>
      </c>
      <c r="E55" s="1199">
        <f>SUM(E49:E54)</f>
        <v>625</v>
      </c>
      <c r="F55" s="1200">
        <f>SUM(F49:F54)</f>
        <v>553</v>
      </c>
      <c r="G55" s="1161">
        <f t="shared" si="3"/>
        <v>88.48</v>
      </c>
      <c r="H55" s="1201">
        <f>SUM(H49:H54)</f>
        <v>60</v>
      </c>
      <c r="I55" s="1161">
        <f t="shared" si="3"/>
        <v>9.6</v>
      </c>
      <c r="J55" s="1201">
        <f>SUM(J49:J54)</f>
        <v>6</v>
      </c>
      <c r="K55" s="1161">
        <f t="shared" si="4"/>
        <v>0.96</v>
      </c>
      <c r="L55" s="1201">
        <f>SUM(L49:L54)</f>
        <v>6</v>
      </c>
      <c r="M55" s="1176">
        <f t="shared" si="5"/>
        <v>0.96</v>
      </c>
      <c r="N55" s="1200">
        <f>SUM(N49:N54)</f>
        <v>0</v>
      </c>
      <c r="O55" s="1201">
        <f>SUM(O49:O54)</f>
        <v>0</v>
      </c>
      <c r="P55" s="1177">
        <f t="shared" si="6"/>
        <v>0</v>
      </c>
    </row>
    <row r="56" spans="1:16" s="54" customFormat="1" ht="12">
      <c r="A56" s="1165"/>
      <c r="B56" s="1165"/>
      <c r="C56" s="1406" t="s">
        <v>117</v>
      </c>
      <c r="D56" s="1222" t="s">
        <v>65</v>
      </c>
      <c r="E56" s="1166">
        <v>111</v>
      </c>
      <c r="F56" s="1167">
        <v>79</v>
      </c>
      <c r="G56" s="1168">
        <f t="shared" si="3"/>
        <v>71.17117117117117</v>
      </c>
      <c r="H56" s="1169">
        <v>29</v>
      </c>
      <c r="I56" s="1168">
        <f t="shared" si="3"/>
        <v>26.126126126126124</v>
      </c>
      <c r="J56" s="1169">
        <v>2</v>
      </c>
      <c r="K56" s="1168">
        <f t="shared" si="4"/>
        <v>1.8018018018018018</v>
      </c>
      <c r="L56" s="1169">
        <v>1</v>
      </c>
      <c r="M56" s="1170">
        <f t="shared" si="5"/>
        <v>0.9009009009009009</v>
      </c>
      <c r="N56" s="1167">
        <v>0</v>
      </c>
      <c r="O56" s="1169">
        <v>0</v>
      </c>
      <c r="P56" s="1171">
        <v>0</v>
      </c>
    </row>
    <row r="57" spans="1:16" s="54" customFormat="1" ht="12">
      <c r="A57" s="1165"/>
      <c r="B57" s="1165"/>
      <c r="C57" s="1407"/>
      <c r="D57" s="1223" t="s">
        <v>66</v>
      </c>
      <c r="E57" s="1185">
        <v>49</v>
      </c>
      <c r="F57" s="1154">
        <v>36</v>
      </c>
      <c r="G57" s="1155">
        <f t="shared" si="3"/>
        <v>73.46938775510205</v>
      </c>
      <c r="H57" s="1156">
        <v>10</v>
      </c>
      <c r="I57" s="1155">
        <f t="shared" si="3"/>
        <v>20.408163265306122</v>
      </c>
      <c r="J57" s="1156">
        <v>3</v>
      </c>
      <c r="K57" s="1155">
        <f t="shared" si="4"/>
        <v>6.122448979591836</v>
      </c>
      <c r="L57" s="1156">
        <v>0</v>
      </c>
      <c r="M57" s="1157">
        <f t="shared" si="5"/>
        <v>0</v>
      </c>
      <c r="N57" s="1154">
        <v>0</v>
      </c>
      <c r="O57" s="1156">
        <v>0</v>
      </c>
      <c r="P57" s="1158">
        <v>0</v>
      </c>
    </row>
    <row r="58" spans="1:16" s="54" customFormat="1" ht="12">
      <c r="A58" s="1165"/>
      <c r="B58" s="1165"/>
      <c r="C58" s="1407"/>
      <c r="D58" s="1223" t="s">
        <v>67</v>
      </c>
      <c r="E58" s="1185">
        <v>66</v>
      </c>
      <c r="F58" s="1154">
        <v>51</v>
      </c>
      <c r="G58" s="1155">
        <f t="shared" si="3"/>
        <v>77.27272727272727</v>
      </c>
      <c r="H58" s="1156">
        <v>13</v>
      </c>
      <c r="I58" s="1155">
        <f t="shared" si="3"/>
        <v>19.696969696969695</v>
      </c>
      <c r="J58" s="1156">
        <v>2</v>
      </c>
      <c r="K58" s="1155">
        <f t="shared" si="4"/>
        <v>3.0303030303030303</v>
      </c>
      <c r="L58" s="1156">
        <v>0</v>
      </c>
      <c r="M58" s="1157">
        <f t="shared" si="5"/>
        <v>0</v>
      </c>
      <c r="N58" s="1154">
        <v>0</v>
      </c>
      <c r="O58" s="1156">
        <v>0</v>
      </c>
      <c r="P58" s="1158">
        <v>0</v>
      </c>
    </row>
    <row r="59" spans="1:16" s="54" customFormat="1" ht="12">
      <c r="A59" s="1165"/>
      <c r="B59" s="1165"/>
      <c r="C59" s="1407"/>
      <c r="D59" s="1223" t="s">
        <v>68</v>
      </c>
      <c r="E59" s="1185">
        <v>66</v>
      </c>
      <c r="F59" s="1154">
        <v>55</v>
      </c>
      <c r="G59" s="1155">
        <f t="shared" si="3"/>
        <v>83.33333333333334</v>
      </c>
      <c r="H59" s="1156">
        <v>11</v>
      </c>
      <c r="I59" s="1155">
        <f t="shared" si="3"/>
        <v>16.666666666666664</v>
      </c>
      <c r="J59" s="1156">
        <v>0</v>
      </c>
      <c r="K59" s="1155">
        <f t="shared" si="4"/>
        <v>0</v>
      </c>
      <c r="L59" s="1156">
        <v>0</v>
      </c>
      <c r="M59" s="1157">
        <f t="shared" si="5"/>
        <v>0</v>
      </c>
      <c r="N59" s="1154">
        <v>0</v>
      </c>
      <c r="O59" s="1156">
        <v>0</v>
      </c>
      <c r="P59" s="1158">
        <v>0</v>
      </c>
    </row>
    <row r="60" spans="1:16" s="54" customFormat="1" ht="12">
      <c r="A60" s="1165"/>
      <c r="B60" s="1165"/>
      <c r="C60" s="1407"/>
      <c r="D60" s="1223" t="s">
        <v>69</v>
      </c>
      <c r="E60" s="1185">
        <v>63</v>
      </c>
      <c r="F60" s="1154">
        <v>49</v>
      </c>
      <c r="G60" s="1155">
        <f t="shared" si="3"/>
        <v>77.77777777777779</v>
      </c>
      <c r="H60" s="1156">
        <v>12</v>
      </c>
      <c r="I60" s="1155">
        <f t="shared" si="3"/>
        <v>19.047619047619047</v>
      </c>
      <c r="J60" s="1156">
        <v>2</v>
      </c>
      <c r="K60" s="1155">
        <f t="shared" si="4"/>
        <v>3.1746031746031744</v>
      </c>
      <c r="L60" s="1156">
        <v>0</v>
      </c>
      <c r="M60" s="1157">
        <f t="shared" si="5"/>
        <v>0</v>
      </c>
      <c r="N60" s="1154">
        <v>0</v>
      </c>
      <c r="O60" s="1156">
        <v>0</v>
      </c>
      <c r="P60" s="1158">
        <v>0</v>
      </c>
    </row>
    <row r="61" spans="1:16" s="54" customFormat="1" ht="12">
      <c r="A61" s="1165"/>
      <c r="B61" s="1165"/>
      <c r="C61" s="1407"/>
      <c r="D61" s="1223" t="s">
        <v>70</v>
      </c>
      <c r="E61" s="1185">
        <v>53</v>
      </c>
      <c r="F61" s="1154">
        <v>46</v>
      </c>
      <c r="G61" s="1155">
        <f t="shared" si="3"/>
        <v>86.79245283018868</v>
      </c>
      <c r="H61" s="1156">
        <v>5</v>
      </c>
      <c r="I61" s="1155">
        <f t="shared" si="3"/>
        <v>9.433962264150944</v>
      </c>
      <c r="J61" s="1156">
        <v>2</v>
      </c>
      <c r="K61" s="1155">
        <f t="shared" si="4"/>
        <v>3.7735849056603774</v>
      </c>
      <c r="L61" s="1156">
        <v>0</v>
      </c>
      <c r="M61" s="1157">
        <f t="shared" si="5"/>
        <v>0</v>
      </c>
      <c r="N61" s="1154">
        <v>0</v>
      </c>
      <c r="O61" s="1156">
        <v>0</v>
      </c>
      <c r="P61" s="1158">
        <v>0</v>
      </c>
    </row>
    <row r="62" spans="1:16" s="54" customFormat="1" ht="12.75" thickBot="1">
      <c r="A62" s="1197"/>
      <c r="B62" s="1197"/>
      <c r="C62" s="1408"/>
      <c r="D62" s="1224" t="s">
        <v>50</v>
      </c>
      <c r="E62" s="1203">
        <f>SUM(E56:E61)</f>
        <v>408</v>
      </c>
      <c r="F62" s="1204">
        <f>SUM(F56:F61)</f>
        <v>316</v>
      </c>
      <c r="G62" s="1188">
        <f t="shared" si="3"/>
        <v>77.45098039215686</v>
      </c>
      <c r="H62" s="1205">
        <f>SUM(H56:H61)</f>
        <v>80</v>
      </c>
      <c r="I62" s="1188">
        <f t="shared" si="3"/>
        <v>19.607843137254903</v>
      </c>
      <c r="J62" s="1205">
        <f>SUM(J56:J61)</f>
        <v>11</v>
      </c>
      <c r="K62" s="1188">
        <f t="shared" si="4"/>
        <v>2.696078431372549</v>
      </c>
      <c r="L62" s="1205">
        <f>SUM(L56:L61)</f>
        <v>1</v>
      </c>
      <c r="M62" s="1189">
        <f t="shared" si="5"/>
        <v>0.24509803921568626</v>
      </c>
      <c r="N62" s="1204">
        <f>SUM(N56:N61)</f>
        <v>0</v>
      </c>
      <c r="O62" s="1205">
        <f>SUM(O56:O61)</f>
        <v>0</v>
      </c>
      <c r="P62" s="1190">
        <f t="shared" si="6"/>
        <v>0</v>
      </c>
    </row>
    <row r="63" spans="1:16" s="54" customFormat="1" ht="12.75" thickBot="1">
      <c r="A63" s="1225"/>
      <c r="B63" s="1225"/>
      <c r="C63" s="1226" t="s">
        <v>149</v>
      </c>
      <c r="D63" s="1227"/>
      <c r="E63" s="1228">
        <f>E9+E13+E18+E21+E25+E27+E31+E35+E42+E46+E48+E55+E62</f>
        <v>8803</v>
      </c>
      <c r="F63" s="1229">
        <f>F9+F13+F18+F21+F25+F27+F31+F35+F42+F46+F48+F55+F62</f>
        <v>7824</v>
      </c>
      <c r="G63" s="1230">
        <f t="shared" si="3"/>
        <v>88.87879132114051</v>
      </c>
      <c r="H63" s="1231">
        <f>H9+H13+H18+H21+H25+H27+H31+H35+H42+H46+H48+H55+H62</f>
        <v>823</v>
      </c>
      <c r="I63" s="1230">
        <f t="shared" si="3"/>
        <v>9.349085539020788</v>
      </c>
      <c r="J63" s="1231">
        <f>J9+J13+J18+J21+J25+J27+J31+J35+J42+J46+J48+J55+J62</f>
        <v>98</v>
      </c>
      <c r="K63" s="1230">
        <f t="shared" si="4"/>
        <v>1.1132568442576394</v>
      </c>
      <c r="L63" s="1231">
        <f>L9+L13+L18+L21+L25+L27+L31+L35+L42+L46+L48+L55+L62</f>
        <v>56</v>
      </c>
      <c r="M63" s="1232">
        <f t="shared" si="5"/>
        <v>0.6361467681472225</v>
      </c>
      <c r="N63" s="1229">
        <f>N9+N13+N18+N21+N25+N27+N31+N35+N42+N46+N48+N55+N62</f>
        <v>9</v>
      </c>
      <c r="O63" s="1231">
        <f>O9+O13+O18+O21+O25+O27+O31+O35+O42+O46+O48+O55+O62</f>
        <v>2</v>
      </c>
      <c r="P63" s="1233">
        <f t="shared" si="6"/>
        <v>0.02271952743382938</v>
      </c>
    </row>
    <row r="64" spans="1:17" s="56" customFormat="1" ht="12.75" thickBot="1">
      <c r="A64" s="1165"/>
      <c r="B64" s="1165"/>
      <c r="C64" s="1420" t="s">
        <v>157</v>
      </c>
      <c r="D64" s="1421"/>
      <c r="E64" s="1277">
        <v>5700</v>
      </c>
      <c r="F64" s="1261">
        <v>5061</v>
      </c>
      <c r="G64" s="1262">
        <f>F64/E64*100</f>
        <v>88.78947368421053</v>
      </c>
      <c r="H64" s="1262">
        <v>566</v>
      </c>
      <c r="I64" s="1263">
        <f>H64/E64*100</f>
        <v>9.929824561403509</v>
      </c>
      <c r="J64" s="1263">
        <v>47</v>
      </c>
      <c r="K64" s="1263">
        <f>J64/E64*100</f>
        <v>0.8245614035087719</v>
      </c>
      <c r="L64" s="1263">
        <v>26</v>
      </c>
      <c r="M64" s="1264">
        <f>L64/E64*100</f>
        <v>0.45614035087719296</v>
      </c>
      <c r="N64" s="1261">
        <v>5</v>
      </c>
      <c r="O64" s="1263">
        <v>0</v>
      </c>
      <c r="P64" s="1265">
        <f>O64/E64*100</f>
        <v>0</v>
      </c>
      <c r="Q64" s="54"/>
    </row>
    <row r="65" spans="1:18" s="54" customFormat="1" ht="12.75" thickBot="1">
      <c r="A65" s="1234"/>
      <c r="B65" s="1234"/>
      <c r="C65" s="1418" t="s">
        <v>303</v>
      </c>
      <c r="D65" s="1419"/>
      <c r="E65" s="1235">
        <f>SUM(E63:E64)</f>
        <v>14503</v>
      </c>
      <c r="F65" s="1236">
        <f>SUM(F63:F64)</f>
        <v>12885</v>
      </c>
      <c r="G65" s="1237">
        <f>F65/$E65*100</f>
        <v>88.84368751292835</v>
      </c>
      <c r="H65" s="1238">
        <f>SUM(H63:H64)</f>
        <v>1389</v>
      </c>
      <c r="I65" s="1237">
        <f t="shared" si="3"/>
        <v>9.577328828518237</v>
      </c>
      <c r="J65" s="1238">
        <f>SUM(J63:J64)</f>
        <v>145</v>
      </c>
      <c r="K65" s="1237">
        <f t="shared" si="4"/>
        <v>0.9997931462456043</v>
      </c>
      <c r="L65" s="1238">
        <f>SUM(L63:L64)</f>
        <v>82</v>
      </c>
      <c r="M65" s="1239">
        <f t="shared" si="5"/>
        <v>0.5654002620147556</v>
      </c>
      <c r="N65" s="1236">
        <f>SUM(N63:N64)</f>
        <v>14</v>
      </c>
      <c r="O65" s="1238">
        <f>SUM(O63:O64)</f>
        <v>2</v>
      </c>
      <c r="P65" s="1240">
        <f t="shared" si="6"/>
        <v>0.013790250293042818</v>
      </c>
      <c r="Q65" s="56"/>
      <c r="R65" s="982"/>
    </row>
    <row r="66" spans="2:5" ht="13.5">
      <c r="B66" s="114"/>
      <c r="E66" s="97"/>
    </row>
    <row r="67" ht="13.5">
      <c r="E67" s="97"/>
    </row>
    <row r="68" ht="13.5">
      <c r="E68" s="97"/>
    </row>
    <row r="69" ht="13.5">
      <c r="E69" s="97"/>
    </row>
    <row r="70" ht="13.5">
      <c r="E70" s="97"/>
    </row>
    <row r="71" ht="13.5">
      <c r="E71" s="97"/>
    </row>
    <row r="72" ht="13.5">
      <c r="E72" s="97"/>
    </row>
    <row r="73" ht="13.5">
      <c r="E73" s="97"/>
    </row>
    <row r="74" spans="3:5" ht="13.5">
      <c r="C74" s="114"/>
      <c r="D74" s="51"/>
      <c r="E74" s="98"/>
    </row>
    <row r="75" spans="3:5" ht="13.5">
      <c r="C75" s="114"/>
      <c r="D75" s="51"/>
      <c r="E75" s="98"/>
    </row>
    <row r="76" spans="3:5" ht="13.5">
      <c r="C76" s="114"/>
      <c r="D76" s="51"/>
      <c r="E76" s="98"/>
    </row>
    <row r="77" ht="13.5">
      <c r="E77" s="97"/>
    </row>
    <row r="78" ht="13.5">
      <c r="E78" s="97"/>
    </row>
    <row r="79" ht="13.5">
      <c r="E79" s="97"/>
    </row>
    <row r="80" ht="13.5">
      <c r="E80" s="97"/>
    </row>
    <row r="81" ht="13.5">
      <c r="E81" s="97"/>
    </row>
    <row r="82" ht="13.5">
      <c r="E82" s="97"/>
    </row>
    <row r="83" ht="13.5">
      <c r="E83" s="97"/>
    </row>
    <row r="84" ht="13.5">
      <c r="E84" s="97"/>
    </row>
    <row r="85" ht="13.5">
      <c r="E85" s="97"/>
    </row>
    <row r="86" ht="13.5">
      <c r="E86" s="97"/>
    </row>
    <row r="87" ht="13.5">
      <c r="E87" s="97"/>
    </row>
    <row r="88" ht="13.5">
      <c r="E88" s="97"/>
    </row>
    <row r="89" ht="13.5">
      <c r="E89" s="97"/>
    </row>
    <row r="90" ht="13.5">
      <c r="E90" s="97"/>
    </row>
    <row r="91" ht="13.5">
      <c r="E91" s="97"/>
    </row>
    <row r="92" ht="13.5">
      <c r="E92" s="97"/>
    </row>
    <row r="93" ht="13.5">
      <c r="E93" s="97"/>
    </row>
    <row r="94" ht="13.5">
      <c r="E94" s="97"/>
    </row>
    <row r="95" ht="13.5">
      <c r="E95" s="97"/>
    </row>
    <row r="96" ht="13.5">
      <c r="E96" s="97"/>
    </row>
    <row r="97" ht="13.5">
      <c r="E97" s="97"/>
    </row>
    <row r="98" ht="13.5">
      <c r="E98" s="97"/>
    </row>
    <row r="99" ht="13.5">
      <c r="E99" s="97"/>
    </row>
    <row r="100" ht="13.5">
      <c r="E100" s="97"/>
    </row>
    <row r="101" ht="13.5">
      <c r="E101" s="97"/>
    </row>
    <row r="102" ht="13.5">
      <c r="E102" s="97"/>
    </row>
    <row r="103" ht="13.5">
      <c r="E103" s="97"/>
    </row>
    <row r="104" ht="13.5">
      <c r="E104" s="97"/>
    </row>
    <row r="105" ht="13.5">
      <c r="E105" s="97"/>
    </row>
    <row r="106" ht="13.5">
      <c r="E106" s="97"/>
    </row>
    <row r="107" ht="13.5">
      <c r="E107" s="97"/>
    </row>
    <row r="108" ht="13.5">
      <c r="E108" s="97"/>
    </row>
    <row r="109" ht="13.5">
      <c r="E109" s="97"/>
    </row>
    <row r="110" ht="13.5">
      <c r="E110" s="97"/>
    </row>
    <row r="111" ht="13.5">
      <c r="E111" s="97"/>
    </row>
    <row r="112" ht="13.5">
      <c r="E112" s="97"/>
    </row>
    <row r="113" ht="13.5">
      <c r="E113" s="97"/>
    </row>
    <row r="114" ht="13.5">
      <c r="E114" s="97"/>
    </row>
    <row r="115" ht="13.5">
      <c r="E115" s="97"/>
    </row>
    <row r="116" ht="13.5">
      <c r="E116" s="97"/>
    </row>
    <row r="117" ht="13.5">
      <c r="E117" s="97"/>
    </row>
    <row r="118" ht="13.5">
      <c r="E118" s="97"/>
    </row>
    <row r="119" ht="13.5">
      <c r="E119" s="97"/>
    </row>
    <row r="120" ht="13.5">
      <c r="E120" s="97"/>
    </row>
    <row r="121" ht="13.5">
      <c r="E121" s="97"/>
    </row>
    <row r="122" ht="13.5">
      <c r="E122" s="97"/>
    </row>
    <row r="123" ht="13.5">
      <c r="E123" s="97"/>
    </row>
    <row r="124" ht="13.5">
      <c r="E124" s="97"/>
    </row>
    <row r="125" ht="13.5">
      <c r="E125" s="97"/>
    </row>
    <row r="126" ht="13.5">
      <c r="E126" s="97"/>
    </row>
    <row r="127" ht="13.5">
      <c r="E127" s="97"/>
    </row>
    <row r="128" ht="13.5">
      <c r="E128" s="97"/>
    </row>
    <row r="129" ht="13.5">
      <c r="E129" s="97"/>
    </row>
    <row r="130" ht="13.5">
      <c r="E130" s="97"/>
    </row>
    <row r="131" ht="13.5">
      <c r="E131" s="97"/>
    </row>
    <row r="132" ht="13.5">
      <c r="E132" s="97"/>
    </row>
    <row r="133" ht="13.5">
      <c r="E133" s="97"/>
    </row>
    <row r="134" ht="13.5">
      <c r="E134" s="97"/>
    </row>
    <row r="135" ht="13.5">
      <c r="E135" s="97"/>
    </row>
    <row r="136" ht="13.5">
      <c r="E136" s="97"/>
    </row>
    <row r="137" ht="13.5">
      <c r="E137" s="97"/>
    </row>
    <row r="138" ht="13.5">
      <c r="E138" s="97"/>
    </row>
    <row r="139" ht="13.5">
      <c r="E139" s="97"/>
    </row>
    <row r="140" ht="13.5">
      <c r="E140" s="97"/>
    </row>
    <row r="141" ht="13.5">
      <c r="E141" s="97"/>
    </row>
    <row r="142" ht="13.5">
      <c r="E142" s="97"/>
    </row>
    <row r="143" ht="13.5">
      <c r="E143" s="97"/>
    </row>
    <row r="144" ht="13.5">
      <c r="E144" s="97"/>
    </row>
    <row r="145" ht="13.5">
      <c r="E145" s="97"/>
    </row>
    <row r="146" ht="13.5">
      <c r="E146" s="97"/>
    </row>
    <row r="147" ht="13.5">
      <c r="E147" s="97"/>
    </row>
    <row r="148" ht="13.5">
      <c r="E148" s="97"/>
    </row>
    <row r="149" ht="13.5">
      <c r="E149" s="97"/>
    </row>
    <row r="150" ht="13.5">
      <c r="E150" s="97"/>
    </row>
    <row r="151" ht="13.5">
      <c r="E151" s="97"/>
    </row>
    <row r="152" ht="13.5">
      <c r="E152" s="97"/>
    </row>
    <row r="153" ht="13.5">
      <c r="E153" s="97"/>
    </row>
    <row r="154" ht="13.5">
      <c r="E154" s="97"/>
    </row>
    <row r="155" ht="13.5">
      <c r="E155" s="97"/>
    </row>
    <row r="156" ht="13.5">
      <c r="E156" s="97"/>
    </row>
    <row r="157" ht="13.5">
      <c r="E157" s="97"/>
    </row>
    <row r="158" ht="13.5">
      <c r="E158" s="97"/>
    </row>
    <row r="159" ht="13.5">
      <c r="E159" s="97"/>
    </row>
    <row r="160" ht="13.5">
      <c r="E160" s="97"/>
    </row>
    <row r="161" ht="13.5">
      <c r="E161" s="97"/>
    </row>
    <row r="162" ht="13.5">
      <c r="E162" s="97"/>
    </row>
    <row r="163" ht="13.5">
      <c r="E163" s="97"/>
    </row>
    <row r="164" ht="13.5">
      <c r="E164" s="97"/>
    </row>
    <row r="165" ht="13.5">
      <c r="E165" s="97"/>
    </row>
    <row r="166" ht="13.5">
      <c r="E166" s="97"/>
    </row>
    <row r="167" ht="13.5">
      <c r="E167" s="97"/>
    </row>
    <row r="168" ht="13.5">
      <c r="E168" s="97"/>
    </row>
    <row r="169" ht="13.5">
      <c r="E169" s="97"/>
    </row>
    <row r="170" ht="13.5">
      <c r="E170" s="97"/>
    </row>
    <row r="171" ht="13.5">
      <c r="E171" s="97"/>
    </row>
    <row r="172" ht="13.5">
      <c r="E172" s="97"/>
    </row>
    <row r="173" ht="13.5">
      <c r="E173" s="97"/>
    </row>
    <row r="174" ht="13.5">
      <c r="E174" s="97"/>
    </row>
    <row r="175" ht="13.5">
      <c r="E175" s="97"/>
    </row>
    <row r="176" ht="13.5">
      <c r="E176" s="97"/>
    </row>
    <row r="177" ht="13.5">
      <c r="E177" s="97"/>
    </row>
    <row r="178" ht="13.5">
      <c r="E178" s="97"/>
    </row>
    <row r="179" ht="13.5">
      <c r="E179" s="97"/>
    </row>
    <row r="180" ht="13.5">
      <c r="E180" s="97"/>
    </row>
    <row r="181" ht="13.5">
      <c r="E181" s="97"/>
    </row>
    <row r="182" ht="13.5">
      <c r="E182" s="97"/>
    </row>
    <row r="183" ht="13.5">
      <c r="E183" s="97"/>
    </row>
    <row r="184" ht="13.5">
      <c r="E184" s="97"/>
    </row>
    <row r="185" ht="13.5">
      <c r="E185" s="97"/>
    </row>
    <row r="186" ht="13.5">
      <c r="E186" s="97"/>
    </row>
    <row r="187" ht="13.5">
      <c r="E187" s="97"/>
    </row>
    <row r="188" ht="13.5">
      <c r="E188" s="97"/>
    </row>
    <row r="189" ht="13.5">
      <c r="E189" s="97"/>
    </row>
    <row r="190" ht="13.5">
      <c r="E190" s="97"/>
    </row>
    <row r="191" ht="13.5">
      <c r="E191" s="97"/>
    </row>
    <row r="192" ht="13.5">
      <c r="E192" s="97"/>
    </row>
    <row r="193" ht="13.5">
      <c r="E193" s="97"/>
    </row>
    <row r="194" ht="13.5">
      <c r="E194" s="97"/>
    </row>
    <row r="195" ht="13.5">
      <c r="E195" s="97"/>
    </row>
    <row r="196" ht="13.5">
      <c r="E196" s="97"/>
    </row>
    <row r="197" ht="13.5">
      <c r="E197" s="97"/>
    </row>
    <row r="198" ht="13.5">
      <c r="E198" s="97"/>
    </row>
    <row r="199" ht="13.5">
      <c r="E199" s="97"/>
    </row>
    <row r="200" ht="13.5">
      <c r="E200" s="97"/>
    </row>
    <row r="201" ht="13.5">
      <c r="E201" s="97"/>
    </row>
    <row r="202" ht="13.5">
      <c r="E202" s="97"/>
    </row>
    <row r="203" ht="13.5">
      <c r="E203" s="97"/>
    </row>
    <row r="204" ht="13.5">
      <c r="E204" s="97"/>
    </row>
    <row r="205" ht="13.5">
      <c r="E205" s="97"/>
    </row>
    <row r="206" ht="13.5">
      <c r="E206" s="97"/>
    </row>
    <row r="207" ht="13.5">
      <c r="E207" s="97"/>
    </row>
    <row r="208" ht="13.5">
      <c r="E208" s="97"/>
    </row>
    <row r="209" ht="13.5">
      <c r="E209" s="97"/>
    </row>
    <row r="210" ht="13.5">
      <c r="E210" s="97"/>
    </row>
    <row r="211" ht="13.5">
      <c r="E211" s="97"/>
    </row>
    <row r="212" ht="13.5">
      <c r="E212" s="97"/>
    </row>
    <row r="213" ht="13.5">
      <c r="E213" s="97"/>
    </row>
    <row r="214" ht="13.5">
      <c r="E214" s="97"/>
    </row>
    <row r="215" ht="13.5">
      <c r="E215" s="97"/>
    </row>
    <row r="216" ht="13.5">
      <c r="E216" s="97"/>
    </row>
    <row r="217" ht="13.5">
      <c r="E217" s="97"/>
    </row>
    <row r="218" ht="13.5">
      <c r="E218" s="97"/>
    </row>
    <row r="219" ht="13.5">
      <c r="E219" s="97"/>
    </row>
    <row r="220" ht="13.5">
      <c r="E220" s="97"/>
    </row>
    <row r="221" ht="13.5">
      <c r="E221" s="97"/>
    </row>
    <row r="222" ht="13.5">
      <c r="E222" s="97"/>
    </row>
    <row r="223" ht="13.5">
      <c r="E223" s="97"/>
    </row>
    <row r="224" ht="13.5">
      <c r="E224" s="97"/>
    </row>
    <row r="225" ht="13.5">
      <c r="E225" s="97"/>
    </row>
    <row r="226" ht="13.5">
      <c r="E226" s="97"/>
    </row>
    <row r="227" ht="13.5">
      <c r="E227" s="97"/>
    </row>
    <row r="228" ht="13.5">
      <c r="E228" s="97"/>
    </row>
    <row r="229" ht="13.5">
      <c r="E229" s="97"/>
    </row>
    <row r="230" ht="13.5">
      <c r="E230" s="97"/>
    </row>
    <row r="231" ht="13.5">
      <c r="E231" s="97"/>
    </row>
    <row r="232" ht="13.5">
      <c r="E232" s="97"/>
    </row>
    <row r="233" ht="13.5">
      <c r="E233" s="97"/>
    </row>
    <row r="234" ht="13.5">
      <c r="E234" s="97"/>
    </row>
    <row r="235" ht="13.5">
      <c r="E235" s="97"/>
    </row>
    <row r="236" ht="13.5">
      <c r="E236" s="97"/>
    </row>
    <row r="237" ht="13.5">
      <c r="E237" s="97"/>
    </row>
    <row r="238" ht="13.5">
      <c r="E238" s="97"/>
    </row>
    <row r="239" ht="13.5">
      <c r="E239" s="97"/>
    </row>
    <row r="240" ht="13.5">
      <c r="E240" s="97"/>
    </row>
    <row r="241" ht="13.5">
      <c r="E241" s="97"/>
    </row>
    <row r="242" ht="13.5">
      <c r="E242" s="97"/>
    </row>
    <row r="243" ht="13.5">
      <c r="E243" s="97"/>
    </row>
    <row r="244" ht="13.5">
      <c r="E244" s="97"/>
    </row>
    <row r="245" ht="13.5">
      <c r="E245" s="97"/>
    </row>
    <row r="246" ht="13.5">
      <c r="E246" s="97"/>
    </row>
    <row r="247" ht="13.5">
      <c r="E247" s="97"/>
    </row>
    <row r="248" ht="13.5">
      <c r="E248" s="97"/>
    </row>
    <row r="249" ht="13.5">
      <c r="E249" s="97"/>
    </row>
    <row r="250" ht="13.5">
      <c r="E250" s="97"/>
    </row>
    <row r="251" ht="13.5">
      <c r="E251" s="97"/>
    </row>
    <row r="252" ht="13.5">
      <c r="E252" s="97"/>
    </row>
    <row r="253" ht="13.5">
      <c r="E253" s="97"/>
    </row>
    <row r="254" ht="13.5">
      <c r="E254" s="97"/>
    </row>
    <row r="255" ht="13.5">
      <c r="E255" s="97"/>
    </row>
    <row r="256" ht="13.5">
      <c r="E256" s="97"/>
    </row>
    <row r="257" ht="13.5">
      <c r="E257" s="97"/>
    </row>
    <row r="258" ht="13.5">
      <c r="E258" s="97"/>
    </row>
    <row r="259" ht="13.5">
      <c r="E259" s="97"/>
    </row>
    <row r="260" ht="13.5">
      <c r="E260" s="97"/>
    </row>
    <row r="261" ht="13.5">
      <c r="E261" s="97"/>
    </row>
    <row r="262" ht="13.5">
      <c r="E262" s="97"/>
    </row>
    <row r="263" ht="13.5">
      <c r="E263" s="97"/>
    </row>
    <row r="264" ht="13.5">
      <c r="E264" s="97"/>
    </row>
    <row r="265" ht="13.5">
      <c r="E265" s="97"/>
    </row>
    <row r="266" ht="13.5">
      <c r="E266" s="97"/>
    </row>
    <row r="267" ht="13.5">
      <c r="E267" s="97"/>
    </row>
    <row r="268" ht="13.5">
      <c r="E268" s="97"/>
    </row>
    <row r="269" ht="13.5">
      <c r="E269" s="97"/>
    </row>
    <row r="270" ht="13.5">
      <c r="E270" s="97"/>
    </row>
    <row r="271" ht="13.5">
      <c r="E271" s="97"/>
    </row>
    <row r="272" ht="13.5">
      <c r="E272" s="97"/>
    </row>
    <row r="273" ht="13.5">
      <c r="E273" s="97"/>
    </row>
    <row r="274" ht="13.5">
      <c r="E274" s="97"/>
    </row>
    <row r="275" ht="13.5">
      <c r="E275" s="97"/>
    </row>
    <row r="276" ht="13.5">
      <c r="E276" s="97"/>
    </row>
    <row r="277" ht="13.5">
      <c r="E277" s="97"/>
    </row>
    <row r="278" ht="13.5">
      <c r="E278" s="97"/>
    </row>
    <row r="279" ht="13.5">
      <c r="E279" s="97"/>
    </row>
    <row r="280" ht="13.5">
      <c r="E280" s="97"/>
    </row>
    <row r="281" ht="13.5">
      <c r="E281" s="97"/>
    </row>
    <row r="282" ht="13.5">
      <c r="E282" s="97"/>
    </row>
    <row r="283" ht="13.5">
      <c r="E283" s="97"/>
    </row>
    <row r="284" ht="13.5">
      <c r="E284" s="97"/>
    </row>
    <row r="285" ht="13.5">
      <c r="E285" s="97"/>
    </row>
    <row r="286" ht="13.5">
      <c r="E286" s="97"/>
    </row>
    <row r="287" ht="13.5">
      <c r="E287" s="97"/>
    </row>
    <row r="288" ht="13.5">
      <c r="E288" s="97"/>
    </row>
    <row r="289" ht="13.5">
      <c r="E289" s="97"/>
    </row>
    <row r="290" ht="13.5">
      <c r="E290" s="97"/>
    </row>
    <row r="291" ht="13.5">
      <c r="E291" s="97"/>
    </row>
    <row r="292" ht="13.5">
      <c r="E292" s="97"/>
    </row>
    <row r="293" ht="13.5">
      <c r="E293" s="97"/>
    </row>
    <row r="294" ht="13.5">
      <c r="E294" s="97"/>
    </row>
    <row r="295" ht="13.5">
      <c r="E295" s="97"/>
    </row>
    <row r="296" ht="13.5">
      <c r="E296" s="97"/>
    </row>
    <row r="297" ht="13.5">
      <c r="E297" s="97"/>
    </row>
    <row r="298" ht="13.5">
      <c r="E298" s="97"/>
    </row>
    <row r="299" ht="13.5">
      <c r="E299" s="97"/>
    </row>
    <row r="300" ht="13.5">
      <c r="E300" s="97"/>
    </row>
    <row r="301" ht="13.5">
      <c r="E301" s="97"/>
    </row>
    <row r="302" ht="13.5">
      <c r="E302" s="97"/>
    </row>
    <row r="303" ht="13.5">
      <c r="E303" s="97"/>
    </row>
    <row r="304" ht="13.5">
      <c r="E304" s="97"/>
    </row>
    <row r="305" ht="13.5">
      <c r="E305" s="97"/>
    </row>
    <row r="306" ht="13.5">
      <c r="E306" s="97"/>
    </row>
    <row r="307" ht="13.5">
      <c r="E307" s="97"/>
    </row>
    <row r="308" ht="13.5">
      <c r="E308" s="97"/>
    </row>
    <row r="309" ht="13.5">
      <c r="E309" s="97"/>
    </row>
    <row r="310" ht="13.5">
      <c r="E310" s="97"/>
    </row>
    <row r="311" ht="13.5">
      <c r="E311" s="97"/>
    </row>
    <row r="312" ht="13.5">
      <c r="E312" s="97"/>
    </row>
    <row r="313" ht="13.5">
      <c r="E313" s="97"/>
    </row>
    <row r="314" ht="13.5">
      <c r="E314" s="97"/>
    </row>
    <row r="315" ht="13.5">
      <c r="E315" s="97"/>
    </row>
    <row r="316" ht="13.5">
      <c r="E316" s="97"/>
    </row>
    <row r="317" ht="13.5">
      <c r="E317" s="97"/>
    </row>
    <row r="318" ht="13.5">
      <c r="E318" s="97"/>
    </row>
    <row r="319" ht="13.5">
      <c r="E319" s="97"/>
    </row>
    <row r="320" ht="13.5">
      <c r="E320" s="97"/>
    </row>
    <row r="321" ht="13.5">
      <c r="E321" s="97"/>
    </row>
    <row r="322" ht="13.5">
      <c r="E322" s="97"/>
    </row>
    <row r="323" ht="13.5">
      <c r="E323" s="97"/>
    </row>
    <row r="324" ht="13.5">
      <c r="E324" s="97"/>
    </row>
    <row r="325" ht="13.5">
      <c r="E325" s="97"/>
    </row>
    <row r="326" ht="13.5">
      <c r="E326" s="97"/>
    </row>
    <row r="327" ht="13.5">
      <c r="E327" s="97"/>
    </row>
    <row r="328" ht="13.5">
      <c r="E328" s="97"/>
    </row>
    <row r="329" ht="13.5">
      <c r="E329" s="97"/>
    </row>
    <row r="330" ht="13.5">
      <c r="E330" s="97"/>
    </row>
    <row r="331" ht="13.5">
      <c r="E331" s="97"/>
    </row>
    <row r="332" ht="13.5">
      <c r="E332" s="97"/>
    </row>
    <row r="333" ht="13.5">
      <c r="E333" s="97"/>
    </row>
    <row r="334" ht="13.5">
      <c r="E334" s="97"/>
    </row>
    <row r="335" ht="13.5">
      <c r="E335" s="97"/>
    </row>
    <row r="336" ht="13.5">
      <c r="E336" s="97"/>
    </row>
    <row r="337" ht="13.5">
      <c r="E337" s="97"/>
    </row>
    <row r="338" ht="13.5">
      <c r="E338" s="97"/>
    </row>
    <row r="339" ht="13.5">
      <c r="E339" s="97"/>
    </row>
    <row r="340" ht="13.5">
      <c r="E340" s="97"/>
    </row>
    <row r="341" ht="13.5">
      <c r="E341" s="97"/>
    </row>
    <row r="342" ht="13.5">
      <c r="E342" s="97"/>
    </row>
    <row r="343" ht="13.5">
      <c r="E343" s="97"/>
    </row>
    <row r="344" ht="13.5">
      <c r="E344" s="97"/>
    </row>
    <row r="345" ht="13.5">
      <c r="E345" s="97"/>
    </row>
    <row r="346" ht="13.5">
      <c r="E346" s="97"/>
    </row>
    <row r="347" ht="13.5">
      <c r="E347" s="97"/>
    </row>
    <row r="348" ht="13.5">
      <c r="E348" s="97"/>
    </row>
    <row r="349" ht="13.5">
      <c r="E349" s="97"/>
    </row>
    <row r="350" ht="13.5">
      <c r="E350" s="97"/>
    </row>
    <row r="351" ht="13.5">
      <c r="E351" s="97"/>
    </row>
    <row r="352" ht="13.5">
      <c r="E352" s="97"/>
    </row>
    <row r="353" ht="13.5">
      <c r="E353" s="97"/>
    </row>
    <row r="354" ht="13.5">
      <c r="E354" s="97"/>
    </row>
    <row r="355" ht="13.5">
      <c r="E355" s="97"/>
    </row>
    <row r="356" ht="13.5">
      <c r="E356" s="97"/>
    </row>
    <row r="357" ht="13.5">
      <c r="E357" s="97"/>
    </row>
    <row r="358" ht="13.5">
      <c r="E358" s="97"/>
    </row>
    <row r="359" ht="13.5">
      <c r="E359" s="97"/>
    </row>
    <row r="360" ht="13.5">
      <c r="E360" s="97"/>
    </row>
    <row r="361" ht="13.5">
      <c r="E361" s="97"/>
    </row>
    <row r="362" ht="13.5">
      <c r="E362" s="97"/>
    </row>
    <row r="363" ht="13.5">
      <c r="E363" s="97"/>
    </row>
    <row r="364" ht="13.5">
      <c r="E364" s="97"/>
    </row>
    <row r="365" ht="13.5">
      <c r="E365" s="97"/>
    </row>
    <row r="366" ht="13.5">
      <c r="E366" s="97"/>
    </row>
    <row r="367" ht="13.5">
      <c r="E367" s="97"/>
    </row>
    <row r="368" ht="13.5">
      <c r="E368" s="97"/>
    </row>
    <row r="369" ht="13.5">
      <c r="E369" s="97"/>
    </row>
    <row r="370" ht="13.5">
      <c r="E370" s="97"/>
    </row>
    <row r="371" ht="13.5">
      <c r="E371" s="97"/>
    </row>
    <row r="372" ht="13.5">
      <c r="E372" s="97"/>
    </row>
    <row r="373" ht="13.5">
      <c r="E373" s="97"/>
    </row>
    <row r="374" ht="13.5">
      <c r="E374" s="97"/>
    </row>
    <row r="375" ht="13.5">
      <c r="E375" s="97"/>
    </row>
    <row r="376" ht="13.5">
      <c r="E376" s="97"/>
    </row>
    <row r="377" ht="13.5">
      <c r="E377" s="97"/>
    </row>
    <row r="378" ht="13.5">
      <c r="E378" s="97"/>
    </row>
    <row r="379" ht="13.5">
      <c r="E379" s="97"/>
    </row>
    <row r="380" ht="13.5">
      <c r="E380" s="97"/>
    </row>
    <row r="381" ht="13.5">
      <c r="E381" s="97"/>
    </row>
    <row r="382" ht="13.5">
      <c r="E382" s="97"/>
    </row>
    <row r="383" ht="13.5">
      <c r="E383" s="97"/>
    </row>
    <row r="384" ht="13.5">
      <c r="E384" s="97"/>
    </row>
    <row r="385" ht="13.5">
      <c r="E385" s="97"/>
    </row>
    <row r="386" ht="13.5">
      <c r="E386" s="97"/>
    </row>
    <row r="387" ht="13.5">
      <c r="E387" s="97"/>
    </row>
    <row r="388" ht="13.5">
      <c r="E388" s="97"/>
    </row>
    <row r="389" ht="13.5">
      <c r="E389" s="97"/>
    </row>
    <row r="390" ht="13.5">
      <c r="E390" s="97"/>
    </row>
    <row r="391" ht="13.5">
      <c r="E391" s="97"/>
    </row>
    <row r="392" ht="13.5">
      <c r="E392" s="97"/>
    </row>
    <row r="393" ht="13.5">
      <c r="E393" s="97"/>
    </row>
    <row r="394" ht="13.5">
      <c r="E394" s="97"/>
    </row>
    <row r="395" ht="13.5">
      <c r="E395" s="97"/>
    </row>
    <row r="396" ht="13.5">
      <c r="E396" s="97"/>
    </row>
    <row r="397" ht="13.5">
      <c r="E397" s="97"/>
    </row>
    <row r="398" ht="13.5">
      <c r="E398" s="97"/>
    </row>
    <row r="399" ht="13.5">
      <c r="E399" s="97"/>
    </row>
    <row r="400" ht="13.5">
      <c r="E400" s="97"/>
    </row>
    <row r="401" ht="13.5">
      <c r="E401" s="97"/>
    </row>
    <row r="402" ht="13.5">
      <c r="E402" s="97"/>
    </row>
    <row r="403" ht="13.5">
      <c r="E403" s="97"/>
    </row>
    <row r="404" ht="13.5">
      <c r="E404" s="97"/>
    </row>
    <row r="405" ht="13.5">
      <c r="E405" s="97"/>
    </row>
    <row r="406" ht="13.5">
      <c r="E406" s="97"/>
    </row>
    <row r="407" ht="13.5">
      <c r="E407" s="97"/>
    </row>
    <row r="408" ht="13.5">
      <c r="E408" s="97"/>
    </row>
    <row r="409" ht="13.5">
      <c r="E409" s="97"/>
    </row>
    <row r="410" ht="13.5">
      <c r="E410" s="97"/>
    </row>
    <row r="411" ht="13.5">
      <c r="E411" s="97"/>
    </row>
    <row r="412" ht="13.5">
      <c r="E412" s="97"/>
    </row>
    <row r="413" ht="13.5">
      <c r="E413" s="97"/>
    </row>
    <row r="414" ht="13.5">
      <c r="E414" s="97"/>
    </row>
    <row r="415" ht="13.5">
      <c r="E415" s="97"/>
    </row>
    <row r="416" ht="13.5">
      <c r="E416" s="97"/>
    </row>
    <row r="417" ht="13.5">
      <c r="E417" s="97"/>
    </row>
    <row r="418" ht="13.5">
      <c r="E418" s="97"/>
    </row>
    <row r="419" ht="13.5">
      <c r="E419" s="97"/>
    </row>
    <row r="420" ht="13.5">
      <c r="E420" s="97"/>
    </row>
    <row r="421" ht="13.5">
      <c r="E421" s="97"/>
    </row>
    <row r="422" ht="13.5">
      <c r="E422" s="97"/>
    </row>
    <row r="423" ht="13.5">
      <c r="E423" s="97"/>
    </row>
    <row r="424" ht="13.5">
      <c r="E424" s="97"/>
    </row>
    <row r="425" ht="13.5">
      <c r="E425" s="97"/>
    </row>
    <row r="426" ht="13.5">
      <c r="E426" s="97"/>
    </row>
    <row r="427" ht="13.5">
      <c r="E427" s="97"/>
    </row>
    <row r="428" ht="13.5">
      <c r="E428" s="97"/>
    </row>
    <row r="429" ht="13.5">
      <c r="E429" s="97"/>
    </row>
    <row r="430" ht="13.5">
      <c r="E430" s="97"/>
    </row>
    <row r="431" ht="13.5">
      <c r="E431" s="97"/>
    </row>
    <row r="432" ht="13.5">
      <c r="E432" s="97"/>
    </row>
    <row r="433" ht="13.5">
      <c r="E433" s="97"/>
    </row>
    <row r="434" ht="13.5">
      <c r="E434" s="97"/>
    </row>
    <row r="435" ht="13.5">
      <c r="E435" s="97"/>
    </row>
    <row r="436" ht="13.5">
      <c r="E436" s="97"/>
    </row>
    <row r="437" ht="13.5">
      <c r="E437" s="97"/>
    </row>
    <row r="438" ht="13.5">
      <c r="E438" s="97"/>
    </row>
    <row r="439" ht="13.5">
      <c r="E439" s="97"/>
    </row>
    <row r="440" ht="13.5">
      <c r="E440" s="97"/>
    </row>
    <row r="441" ht="13.5">
      <c r="E441" s="97"/>
    </row>
    <row r="442" ht="13.5">
      <c r="E442" s="97"/>
    </row>
    <row r="443" ht="13.5">
      <c r="E443" s="97"/>
    </row>
    <row r="444" ht="13.5">
      <c r="E444" s="97"/>
    </row>
    <row r="445" ht="13.5">
      <c r="E445" s="97"/>
    </row>
    <row r="446" ht="13.5">
      <c r="E446" s="97"/>
    </row>
    <row r="447" ht="13.5">
      <c r="E447" s="97"/>
    </row>
    <row r="448" ht="13.5">
      <c r="E448" s="97"/>
    </row>
    <row r="449" ht="13.5">
      <c r="E449" s="97"/>
    </row>
    <row r="450" ht="13.5">
      <c r="E450" s="97"/>
    </row>
    <row r="451" ht="13.5">
      <c r="E451" s="97"/>
    </row>
    <row r="452" ht="13.5">
      <c r="E452" s="97"/>
    </row>
    <row r="453" ht="13.5">
      <c r="E453" s="97"/>
    </row>
    <row r="454" ht="13.5">
      <c r="E454" s="97"/>
    </row>
    <row r="455" ht="13.5">
      <c r="E455" s="97"/>
    </row>
    <row r="456" ht="13.5">
      <c r="E456" s="97"/>
    </row>
    <row r="457" ht="13.5">
      <c r="E457" s="97"/>
    </row>
    <row r="458" ht="13.5">
      <c r="E458" s="97"/>
    </row>
    <row r="459" ht="13.5">
      <c r="E459" s="97"/>
    </row>
    <row r="460" ht="13.5">
      <c r="E460" s="97"/>
    </row>
    <row r="461" ht="13.5">
      <c r="E461" s="97"/>
    </row>
    <row r="462" ht="13.5">
      <c r="E462" s="97"/>
    </row>
    <row r="463" ht="13.5">
      <c r="E463" s="97"/>
    </row>
    <row r="464" ht="13.5">
      <c r="E464" s="97"/>
    </row>
    <row r="465" ht="13.5">
      <c r="E465" s="97"/>
    </row>
    <row r="466" ht="13.5">
      <c r="E466" s="97"/>
    </row>
    <row r="467" ht="13.5">
      <c r="E467" s="97"/>
    </row>
    <row r="468" ht="13.5">
      <c r="E468" s="97"/>
    </row>
    <row r="469" ht="13.5">
      <c r="E469" s="97"/>
    </row>
    <row r="470" ht="13.5">
      <c r="E470" s="97"/>
    </row>
    <row r="471" ht="13.5">
      <c r="E471" s="97"/>
    </row>
    <row r="472" ht="13.5">
      <c r="E472" s="97"/>
    </row>
    <row r="473" ht="13.5">
      <c r="E473" s="97"/>
    </row>
    <row r="474" ht="13.5">
      <c r="E474" s="97"/>
    </row>
    <row r="475" ht="13.5">
      <c r="E475" s="97"/>
    </row>
    <row r="476" ht="13.5">
      <c r="E476" s="97"/>
    </row>
    <row r="477" ht="13.5">
      <c r="E477" s="97"/>
    </row>
    <row r="478" ht="13.5">
      <c r="E478" s="97"/>
    </row>
    <row r="479" ht="13.5">
      <c r="E479" s="97"/>
    </row>
    <row r="480" ht="13.5">
      <c r="E480" s="97"/>
    </row>
    <row r="481" ht="13.5">
      <c r="E481" s="97"/>
    </row>
    <row r="482" ht="13.5">
      <c r="E482" s="97"/>
    </row>
    <row r="483" ht="13.5">
      <c r="E483" s="97"/>
    </row>
    <row r="484" ht="13.5">
      <c r="E484" s="97"/>
    </row>
    <row r="485" ht="13.5">
      <c r="E485" s="97"/>
    </row>
    <row r="486" ht="13.5">
      <c r="E486" s="97"/>
    </row>
    <row r="487" ht="13.5">
      <c r="E487" s="97"/>
    </row>
    <row r="488" ht="13.5">
      <c r="E488" s="97"/>
    </row>
    <row r="489" ht="13.5">
      <c r="E489" s="97"/>
    </row>
    <row r="490" ht="13.5">
      <c r="E490" s="97"/>
    </row>
    <row r="491" ht="13.5">
      <c r="E491" s="97"/>
    </row>
    <row r="492" ht="13.5">
      <c r="E492" s="97"/>
    </row>
    <row r="493" ht="13.5">
      <c r="E493" s="97"/>
    </row>
    <row r="494" ht="13.5">
      <c r="E494" s="97"/>
    </row>
    <row r="495" ht="13.5">
      <c r="E495" s="97"/>
    </row>
    <row r="496" ht="13.5">
      <c r="E496" s="97"/>
    </row>
    <row r="497" ht="13.5">
      <c r="E497" s="97"/>
    </row>
    <row r="498" ht="13.5">
      <c r="E498" s="97"/>
    </row>
    <row r="499" ht="13.5">
      <c r="E499" s="97"/>
    </row>
    <row r="500" ht="13.5">
      <c r="E500" s="97"/>
    </row>
    <row r="501" ht="13.5">
      <c r="E501" s="97"/>
    </row>
    <row r="502" ht="13.5">
      <c r="E502" s="97"/>
    </row>
    <row r="503" ht="13.5">
      <c r="E503" s="97"/>
    </row>
    <row r="504" ht="13.5">
      <c r="E504" s="97"/>
    </row>
    <row r="505" ht="13.5">
      <c r="E505" s="97"/>
    </row>
    <row r="506" ht="13.5">
      <c r="E506" s="97"/>
    </row>
    <row r="507" ht="13.5">
      <c r="E507" s="97"/>
    </row>
    <row r="508" ht="13.5">
      <c r="E508" s="97"/>
    </row>
    <row r="509" ht="13.5">
      <c r="E509" s="97"/>
    </row>
    <row r="510" ht="13.5">
      <c r="E510" s="97"/>
    </row>
    <row r="511" ht="13.5">
      <c r="E511" s="97"/>
    </row>
    <row r="512" ht="13.5">
      <c r="E512" s="97"/>
    </row>
    <row r="513" ht="13.5">
      <c r="E513" s="97"/>
    </row>
    <row r="514" ht="13.5">
      <c r="E514" s="97"/>
    </row>
    <row r="515" ht="13.5">
      <c r="E515" s="97"/>
    </row>
    <row r="516" ht="13.5">
      <c r="E516" s="97"/>
    </row>
    <row r="517" ht="13.5">
      <c r="E517" s="97"/>
    </row>
    <row r="518" ht="13.5">
      <c r="E518" s="97"/>
    </row>
    <row r="519" ht="13.5">
      <c r="E519" s="97"/>
    </row>
    <row r="520" ht="13.5">
      <c r="E520" s="97"/>
    </row>
    <row r="521" ht="13.5">
      <c r="E521" s="97"/>
    </row>
    <row r="522" ht="13.5">
      <c r="E522" s="97"/>
    </row>
    <row r="523" ht="13.5">
      <c r="E523" s="97"/>
    </row>
    <row r="524" ht="13.5">
      <c r="E524" s="97"/>
    </row>
    <row r="525" ht="13.5">
      <c r="E525" s="97"/>
    </row>
    <row r="526" ht="13.5">
      <c r="E526" s="97"/>
    </row>
    <row r="527" ht="13.5">
      <c r="E527" s="97"/>
    </row>
    <row r="528" ht="13.5">
      <c r="E528" s="97"/>
    </row>
    <row r="529" ht="13.5">
      <c r="E529" s="97"/>
    </row>
    <row r="530" ht="13.5">
      <c r="E530" s="97"/>
    </row>
    <row r="531" ht="13.5">
      <c r="E531" s="97"/>
    </row>
    <row r="532" ht="13.5">
      <c r="E532" s="97"/>
    </row>
    <row r="533" ht="13.5">
      <c r="E533" s="97"/>
    </row>
    <row r="534" ht="13.5">
      <c r="E534" s="97"/>
    </row>
    <row r="535" ht="13.5">
      <c r="E535" s="97"/>
    </row>
    <row r="536" ht="13.5">
      <c r="E536" s="97"/>
    </row>
    <row r="537" ht="13.5">
      <c r="E537" s="97"/>
    </row>
    <row r="538" ht="13.5">
      <c r="E538" s="97"/>
    </row>
    <row r="539" ht="13.5">
      <c r="E539" s="97"/>
    </row>
    <row r="540" ht="13.5">
      <c r="E540" s="97"/>
    </row>
    <row r="541" ht="13.5">
      <c r="E541" s="97"/>
    </row>
    <row r="542" ht="13.5">
      <c r="E542" s="97"/>
    </row>
    <row r="543" ht="13.5">
      <c r="E543" s="97"/>
    </row>
    <row r="544" ht="13.5">
      <c r="E544" s="97"/>
    </row>
    <row r="545" ht="13.5">
      <c r="E545" s="97"/>
    </row>
    <row r="546" ht="13.5">
      <c r="E546" s="97"/>
    </row>
    <row r="547" ht="13.5">
      <c r="E547" s="97"/>
    </row>
    <row r="548" ht="13.5">
      <c r="E548" s="97"/>
    </row>
    <row r="549" ht="13.5">
      <c r="E549" s="97"/>
    </row>
    <row r="550" ht="13.5">
      <c r="E550" s="97"/>
    </row>
    <row r="551" ht="13.5">
      <c r="E551" s="97"/>
    </row>
    <row r="552" ht="13.5">
      <c r="E552" s="97"/>
    </row>
    <row r="553" ht="13.5">
      <c r="E553" s="97"/>
    </row>
    <row r="554" ht="13.5">
      <c r="E554" s="97"/>
    </row>
    <row r="555" ht="13.5">
      <c r="E555" s="97"/>
    </row>
    <row r="556" ht="13.5">
      <c r="E556" s="97"/>
    </row>
    <row r="557" ht="13.5">
      <c r="E557" s="97"/>
    </row>
    <row r="558" ht="13.5">
      <c r="E558" s="97"/>
    </row>
    <row r="559" ht="13.5">
      <c r="E559" s="97"/>
    </row>
    <row r="560" ht="13.5">
      <c r="E560" s="97"/>
    </row>
    <row r="561" ht="13.5">
      <c r="E561" s="97"/>
    </row>
    <row r="562" ht="13.5">
      <c r="E562" s="97"/>
    </row>
    <row r="563" ht="13.5">
      <c r="E563" s="97"/>
    </row>
    <row r="564" ht="13.5">
      <c r="E564" s="97"/>
    </row>
    <row r="565" ht="13.5">
      <c r="E565" s="97"/>
    </row>
    <row r="566" ht="13.5">
      <c r="E566" s="97"/>
    </row>
    <row r="567" ht="13.5">
      <c r="E567" s="97"/>
    </row>
    <row r="568" ht="13.5">
      <c r="E568" s="97"/>
    </row>
    <row r="569" ht="13.5">
      <c r="E569" s="97"/>
    </row>
    <row r="570" ht="13.5">
      <c r="E570" s="97"/>
    </row>
    <row r="571" ht="13.5">
      <c r="E571" s="97"/>
    </row>
    <row r="572" ht="13.5">
      <c r="E572" s="97"/>
    </row>
    <row r="573" ht="13.5">
      <c r="E573" s="97"/>
    </row>
    <row r="574" ht="13.5">
      <c r="E574" s="97"/>
    </row>
    <row r="575" ht="13.5">
      <c r="E575" s="97"/>
    </row>
    <row r="576" ht="13.5">
      <c r="E576" s="97"/>
    </row>
    <row r="577" ht="13.5">
      <c r="E577" s="97"/>
    </row>
    <row r="578" ht="13.5">
      <c r="E578" s="97"/>
    </row>
    <row r="579" ht="13.5">
      <c r="E579" s="97"/>
    </row>
    <row r="580" ht="13.5">
      <c r="E580" s="97"/>
    </row>
    <row r="581" ht="13.5">
      <c r="E581" s="97"/>
    </row>
    <row r="582" ht="13.5">
      <c r="E582" s="97"/>
    </row>
    <row r="583" ht="13.5">
      <c r="E583" s="97"/>
    </row>
    <row r="584" ht="13.5">
      <c r="E584" s="97"/>
    </row>
    <row r="585" ht="13.5">
      <c r="E585" s="97"/>
    </row>
    <row r="586" ht="13.5">
      <c r="E586" s="97"/>
    </row>
    <row r="587" ht="13.5">
      <c r="E587" s="97"/>
    </row>
    <row r="588" ht="13.5">
      <c r="E588" s="97"/>
    </row>
    <row r="589" ht="13.5">
      <c r="E589" s="97"/>
    </row>
    <row r="590" ht="13.5">
      <c r="E590" s="97"/>
    </row>
    <row r="591" ht="13.5">
      <c r="E591" s="97"/>
    </row>
    <row r="592" ht="13.5">
      <c r="E592" s="97"/>
    </row>
  </sheetData>
  <sheetProtection/>
  <protectedRanges>
    <protectedRange sqref="F10:F12 F14:F17 H10:H12 H14:H17 J10:J12 J14:J17 L10:L12 L14:L17 N10:O12 N14:O17 N19:O20 L19:L20 J19:J20 H19:H20 F19:F20 F22:F24 F26 H26 H22:H24 J22:J24 J26 L26 L22:L24" name="範囲6"/>
    <protectedRange sqref="N2" name="範囲1"/>
    <protectedRange sqref="E8:F8 H8 J8 L8 N8:O8 N10:O12 L10:L12 J10:J12 H10:H12 E10:F12 E14:F17 H16:H17 E19:F20 H19:H20 J19:J20 L19:L20 N19:O20 N22:O24 L22:L24 J22:J24 H22:H24 E22:F24 E26:F26 H26 J26 L26 N26:O26 N28:O30 L28:L30 J28:J30 H28:H30 E28:F30 E32:F34 H32:H34 J32:J34 L32 J16:J17 L16:L17 N16:O17" name="範囲2"/>
    <protectedRange sqref="E32:F34 H32:H34 J32:J34 L32:L34 N32:O34" name="範囲3"/>
    <protectedRange sqref="E36:F41 H36:H41 J36:J41 L36:L41 N36:O41 E43:F45 E47:F47 H43:H45 H47 J43:J45 J47 L43:L45 L47 N43:O45 N47:O47 E49:F54 H49:H54 J49:J54 L49:L54 N49:O54" name="範囲4"/>
    <protectedRange sqref="E56:F61 H56:H61 J56:J61 L56:L61 N56:O61" name="範囲5"/>
    <protectedRange sqref="E64:F64 H64 J64 L64 N64:O64" name="範囲1_1"/>
  </protectedRanges>
  <mergeCells count="26">
    <mergeCell ref="C65:D65"/>
    <mergeCell ref="C49:C55"/>
    <mergeCell ref="C56:C62"/>
    <mergeCell ref="C64:D64"/>
    <mergeCell ref="C47:C48"/>
    <mergeCell ref="C22:C25"/>
    <mergeCell ref="C26:C27"/>
    <mergeCell ref="C43:C46"/>
    <mergeCell ref="C32:C35"/>
    <mergeCell ref="C36:C42"/>
    <mergeCell ref="C19:C21"/>
    <mergeCell ref="C14:C18"/>
    <mergeCell ref="C28:C31"/>
    <mergeCell ref="D3:D7"/>
    <mergeCell ref="C8:C9"/>
    <mergeCell ref="C10:C13"/>
    <mergeCell ref="C1:H1"/>
    <mergeCell ref="N2:P2"/>
    <mergeCell ref="E3:E7"/>
    <mergeCell ref="C3:C7"/>
    <mergeCell ref="F3:P4"/>
    <mergeCell ref="O5:P6"/>
    <mergeCell ref="F5:G6"/>
    <mergeCell ref="H5:I6"/>
    <mergeCell ref="J5:K6"/>
    <mergeCell ref="L5:M6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r:id="rId1"/>
  <headerFooter alignWithMargins="0">
    <oddFooter>&amp;C&amp;"ＭＳ Ｐ明朝,標準"&amp;10&amp;A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I60"/>
  <sheetViews>
    <sheetView view="pageBreakPreview" zoomScaleNormal="75" zoomScaleSheetLayoutView="100" zoomScalePageLayoutView="0" workbookViewId="0" topLeftCell="A1">
      <pane ySplit="4" topLeftCell="A53" activePane="bottomLeft" state="frozen"/>
      <selection pane="topLeft" activeCell="A1" sqref="A1"/>
      <selection pane="bottomLeft" activeCell="A58" sqref="A58:G58"/>
    </sheetView>
  </sheetViews>
  <sheetFormatPr defaultColWidth="11.25390625" defaultRowHeight="13.5"/>
  <cols>
    <col min="1" max="1" width="11.25390625" style="1" customWidth="1"/>
    <col min="2" max="2" width="11.25390625" style="5" customWidth="1"/>
    <col min="3" max="6" width="11.25390625" style="6" customWidth="1"/>
    <col min="7" max="7" width="11.25390625" style="5" customWidth="1"/>
    <col min="8" max="8" width="3.75390625" style="1" customWidth="1"/>
    <col min="9" max="16384" width="11.25390625" style="1" customWidth="1"/>
  </cols>
  <sheetData>
    <row r="1" spans="1:5" ht="21" customHeight="1">
      <c r="A1" s="1382" t="s">
        <v>322</v>
      </c>
      <c r="B1" s="1382"/>
      <c r="C1" s="1382"/>
      <c r="D1" s="1382"/>
      <c r="E1" s="1382"/>
    </row>
    <row r="2" spans="1:5" ht="21" customHeight="1" thickBot="1">
      <c r="A2" s="77"/>
      <c r="B2" s="77"/>
      <c r="C2" s="77"/>
      <c r="D2" s="77"/>
      <c r="E2" s="77"/>
    </row>
    <row r="3" spans="1:7" s="101" customFormat="1" ht="14.25">
      <c r="A3" s="145" t="s">
        <v>127</v>
      </c>
      <c r="B3" s="146" t="s">
        <v>128</v>
      </c>
      <c r="C3" s="147" t="s">
        <v>129</v>
      </c>
      <c r="D3" s="147" t="s">
        <v>273</v>
      </c>
      <c r="E3" s="147" t="s">
        <v>274</v>
      </c>
      <c r="F3" s="147" t="s">
        <v>275</v>
      </c>
      <c r="G3" s="148" t="s">
        <v>130</v>
      </c>
    </row>
    <row r="4" spans="1:7" s="101" customFormat="1" ht="15" thickBot="1">
      <c r="A4" s="263" t="s">
        <v>131</v>
      </c>
      <c r="B4" s="264" t="s">
        <v>132</v>
      </c>
      <c r="C4" s="265" t="s">
        <v>48</v>
      </c>
      <c r="D4" s="265" t="s">
        <v>48</v>
      </c>
      <c r="E4" s="265" t="s">
        <v>48</v>
      </c>
      <c r="F4" s="265" t="s">
        <v>48</v>
      </c>
      <c r="G4" s="266" t="s">
        <v>48</v>
      </c>
    </row>
    <row r="5" spans="1:7" s="101" customFormat="1" ht="22.5" customHeight="1">
      <c r="A5" s="267" t="s">
        <v>276</v>
      </c>
      <c r="B5" s="268">
        <v>16943</v>
      </c>
      <c r="C5" s="269">
        <v>9</v>
      </c>
      <c r="D5" s="250">
        <v>48.4</v>
      </c>
      <c r="E5" s="269">
        <v>27</v>
      </c>
      <c r="F5" s="250">
        <v>15.1</v>
      </c>
      <c r="G5" s="270">
        <v>0.7</v>
      </c>
    </row>
    <row r="6" spans="1:7" s="101" customFormat="1" ht="22.5" customHeight="1">
      <c r="A6" s="150">
        <v>50</v>
      </c>
      <c r="B6" s="134">
        <v>16902</v>
      </c>
      <c r="C6" s="133">
        <v>26.8</v>
      </c>
      <c r="D6" s="133">
        <v>55.9</v>
      </c>
      <c r="E6" s="133">
        <v>11.7</v>
      </c>
      <c r="F6" s="133">
        <v>5.3</v>
      </c>
      <c r="G6" s="149">
        <v>0.3</v>
      </c>
    </row>
    <row r="7" spans="1:7" s="101" customFormat="1" ht="22.5" customHeight="1">
      <c r="A7" s="150">
        <v>55</v>
      </c>
      <c r="B7" s="134">
        <v>16902</v>
      </c>
      <c r="C7" s="240">
        <v>33</v>
      </c>
      <c r="D7" s="133">
        <v>53.8</v>
      </c>
      <c r="E7" s="133">
        <v>9.3</v>
      </c>
      <c r="F7" s="133">
        <v>3.7</v>
      </c>
      <c r="G7" s="149">
        <v>0.2</v>
      </c>
    </row>
    <row r="8" spans="1:7" s="101" customFormat="1" ht="22.5" customHeight="1">
      <c r="A8" s="150">
        <v>60</v>
      </c>
      <c r="B8" s="134">
        <v>15217</v>
      </c>
      <c r="C8" s="133">
        <v>39.3</v>
      </c>
      <c r="D8" s="133">
        <v>49</v>
      </c>
      <c r="E8" s="133">
        <v>7.7</v>
      </c>
      <c r="F8" s="133">
        <v>3.7</v>
      </c>
      <c r="G8" s="149">
        <v>0.3</v>
      </c>
    </row>
    <row r="9" spans="1:7" s="101" customFormat="1" ht="13.5" customHeight="1">
      <c r="A9" s="1422" t="s">
        <v>137</v>
      </c>
      <c r="B9" s="258">
        <v>18894</v>
      </c>
      <c r="C9" s="259">
        <v>48.4</v>
      </c>
      <c r="D9" s="259">
        <v>44.4</v>
      </c>
      <c r="E9" s="259">
        <v>4.8</v>
      </c>
      <c r="F9" s="259">
        <v>1.9</v>
      </c>
      <c r="G9" s="260">
        <v>0.5</v>
      </c>
    </row>
    <row r="10" spans="1:7" s="101" customFormat="1" ht="13.5" customHeight="1">
      <c r="A10" s="1423"/>
      <c r="B10" s="135">
        <v>12750</v>
      </c>
      <c r="C10" s="130">
        <v>52.8</v>
      </c>
      <c r="D10" s="130">
        <v>40.2</v>
      </c>
      <c r="E10" s="130">
        <v>4.6</v>
      </c>
      <c r="F10" s="136">
        <v>2</v>
      </c>
      <c r="G10" s="151">
        <v>0.4</v>
      </c>
    </row>
    <row r="11" spans="1:7" s="101" customFormat="1" ht="13.5" customHeight="1">
      <c r="A11" s="1422" t="s">
        <v>138</v>
      </c>
      <c r="B11" s="258">
        <v>18706</v>
      </c>
      <c r="C11" s="259">
        <v>50.8</v>
      </c>
      <c r="D11" s="259">
        <v>42.5</v>
      </c>
      <c r="E11" s="259">
        <v>4.5</v>
      </c>
      <c r="F11" s="259">
        <v>1.8</v>
      </c>
      <c r="G11" s="260">
        <v>0.4</v>
      </c>
    </row>
    <row r="12" spans="1:7" s="101" customFormat="1" ht="13.5" customHeight="1">
      <c r="A12" s="1423"/>
      <c r="B12" s="135">
        <v>12584</v>
      </c>
      <c r="C12" s="130">
        <v>55.2</v>
      </c>
      <c r="D12" s="130">
        <v>38.2</v>
      </c>
      <c r="E12" s="130">
        <v>4.3</v>
      </c>
      <c r="F12" s="261">
        <v>2</v>
      </c>
      <c r="G12" s="151">
        <v>0.3</v>
      </c>
    </row>
    <row r="13" spans="1:7" s="101" customFormat="1" ht="13.5" customHeight="1">
      <c r="A13" s="1422" t="s">
        <v>139</v>
      </c>
      <c r="B13" s="258">
        <v>18265</v>
      </c>
      <c r="C13" s="259">
        <v>54.2</v>
      </c>
      <c r="D13" s="259">
        <v>39.9</v>
      </c>
      <c r="E13" s="259">
        <v>3.9</v>
      </c>
      <c r="F13" s="259">
        <v>1.6</v>
      </c>
      <c r="G13" s="260">
        <v>0.4</v>
      </c>
    </row>
    <row r="14" spans="1:7" s="101" customFormat="1" ht="13.5" customHeight="1">
      <c r="A14" s="1423"/>
      <c r="B14" s="135">
        <v>12240</v>
      </c>
      <c r="C14" s="130">
        <v>57.6</v>
      </c>
      <c r="D14" s="130" t="s">
        <v>140</v>
      </c>
      <c r="E14" s="130">
        <v>3.9</v>
      </c>
      <c r="F14" s="136">
        <v>1.7</v>
      </c>
      <c r="G14" s="151">
        <v>0.3</v>
      </c>
    </row>
    <row r="15" spans="1:7" s="101" customFormat="1" ht="13.5" customHeight="1">
      <c r="A15" s="1422" t="s">
        <v>141</v>
      </c>
      <c r="B15" s="258">
        <v>18020</v>
      </c>
      <c r="C15" s="259">
        <v>55.7</v>
      </c>
      <c r="D15" s="259">
        <v>38.3</v>
      </c>
      <c r="E15" s="259">
        <v>4.1</v>
      </c>
      <c r="F15" s="259">
        <v>1.6</v>
      </c>
      <c r="G15" s="260">
        <v>0.3</v>
      </c>
    </row>
    <row r="16" spans="1:7" s="101" customFormat="1" ht="13.5" customHeight="1">
      <c r="A16" s="1423"/>
      <c r="B16" s="135">
        <v>11946</v>
      </c>
      <c r="C16" s="130">
        <v>59.3</v>
      </c>
      <c r="D16" s="130">
        <v>34.7</v>
      </c>
      <c r="E16" s="130">
        <v>3.9</v>
      </c>
      <c r="F16" s="136">
        <v>1.8</v>
      </c>
      <c r="G16" s="151">
        <v>0.3</v>
      </c>
    </row>
    <row r="17" spans="1:7" s="101" customFormat="1" ht="13.5" customHeight="1">
      <c r="A17" s="1422" t="s">
        <v>142</v>
      </c>
      <c r="B17" s="258">
        <v>17503</v>
      </c>
      <c r="C17" s="259">
        <v>55.9</v>
      </c>
      <c r="D17" s="259">
        <v>37.9</v>
      </c>
      <c r="E17" s="259">
        <v>3.8</v>
      </c>
      <c r="F17" s="259">
        <v>1.9</v>
      </c>
      <c r="G17" s="260">
        <v>0.4</v>
      </c>
    </row>
    <row r="18" spans="1:7" s="101" customFormat="1" ht="13.5" customHeight="1">
      <c r="A18" s="1423"/>
      <c r="B18" s="135">
        <v>11682</v>
      </c>
      <c r="C18" s="130">
        <v>59.2</v>
      </c>
      <c r="D18" s="130">
        <v>34.7</v>
      </c>
      <c r="E18" s="130">
        <v>3.9</v>
      </c>
      <c r="F18" s="136">
        <v>1.9</v>
      </c>
      <c r="G18" s="151">
        <v>0.3</v>
      </c>
    </row>
    <row r="19" spans="1:7" s="101" customFormat="1" ht="13.5" customHeight="1">
      <c r="A19" s="1422" t="s">
        <v>143</v>
      </c>
      <c r="B19" s="258">
        <v>16892</v>
      </c>
      <c r="C19" s="259">
        <v>55.1</v>
      </c>
      <c r="D19" s="259">
        <v>39</v>
      </c>
      <c r="E19" s="259">
        <v>3.7</v>
      </c>
      <c r="F19" s="259">
        <v>1.8</v>
      </c>
      <c r="G19" s="260">
        <v>0.7</v>
      </c>
    </row>
    <row r="20" spans="1:7" s="101" customFormat="1" ht="13.5" customHeight="1">
      <c r="A20" s="1423"/>
      <c r="B20" s="135">
        <v>11284</v>
      </c>
      <c r="C20" s="130">
        <v>59.9</v>
      </c>
      <c r="D20" s="130">
        <v>34.3</v>
      </c>
      <c r="E20" s="130">
        <v>3.7</v>
      </c>
      <c r="F20" s="136">
        <v>1.8</v>
      </c>
      <c r="G20" s="151">
        <v>0.3</v>
      </c>
    </row>
    <row r="21" spans="1:7" s="101" customFormat="1" ht="13.5" customHeight="1">
      <c r="A21" s="1422" t="s">
        <v>144</v>
      </c>
      <c r="B21" s="258">
        <v>17114</v>
      </c>
      <c r="C21" s="259">
        <v>55</v>
      </c>
      <c r="D21" s="259">
        <v>39.2</v>
      </c>
      <c r="E21" s="259">
        <v>3.6</v>
      </c>
      <c r="F21" s="259">
        <v>1.8</v>
      </c>
      <c r="G21" s="260">
        <v>0.4</v>
      </c>
    </row>
    <row r="22" spans="1:7" s="101" customFormat="1" ht="13.5" customHeight="1">
      <c r="A22" s="1423"/>
      <c r="B22" s="135">
        <v>11295</v>
      </c>
      <c r="C22" s="130">
        <v>60.8</v>
      </c>
      <c r="D22" s="130">
        <v>33.5</v>
      </c>
      <c r="E22" s="130">
        <v>3.4</v>
      </c>
      <c r="F22" s="136">
        <v>1.9</v>
      </c>
      <c r="G22" s="151">
        <v>0.4</v>
      </c>
    </row>
    <row r="23" spans="1:7" s="101" customFormat="1" ht="13.5" customHeight="1">
      <c r="A23" s="1422" t="s">
        <v>145</v>
      </c>
      <c r="B23" s="258">
        <v>17031</v>
      </c>
      <c r="C23" s="259">
        <v>53.9</v>
      </c>
      <c r="D23" s="259">
        <v>40.6</v>
      </c>
      <c r="E23" s="259">
        <v>3.3</v>
      </c>
      <c r="F23" s="259">
        <v>1.9</v>
      </c>
      <c r="G23" s="260">
        <v>0.3</v>
      </c>
    </row>
    <row r="24" spans="1:7" s="101" customFormat="1" ht="13.5" customHeight="1">
      <c r="A24" s="1423"/>
      <c r="B24" s="135">
        <v>11352</v>
      </c>
      <c r="C24" s="130">
        <v>58.9</v>
      </c>
      <c r="D24" s="130">
        <v>35.8</v>
      </c>
      <c r="E24" s="130">
        <v>3.3</v>
      </c>
      <c r="F24" s="136">
        <v>1.7</v>
      </c>
      <c r="G24" s="151">
        <v>0.4</v>
      </c>
    </row>
    <row r="25" spans="1:7" s="101" customFormat="1" ht="13.5" customHeight="1">
      <c r="A25" s="1422">
        <v>10</v>
      </c>
      <c r="B25" s="258">
        <v>16108</v>
      </c>
      <c r="C25" s="259">
        <v>53.5</v>
      </c>
      <c r="D25" s="259">
        <v>40.8</v>
      </c>
      <c r="E25" s="259">
        <v>3.3</v>
      </c>
      <c r="F25" s="259">
        <v>1.9</v>
      </c>
      <c r="G25" s="260">
        <v>0.3</v>
      </c>
    </row>
    <row r="26" spans="1:7" s="101" customFormat="1" ht="13.5" customHeight="1">
      <c r="A26" s="1423"/>
      <c r="B26" s="135">
        <v>10694</v>
      </c>
      <c r="C26" s="130">
        <v>59.7</v>
      </c>
      <c r="D26" s="130">
        <v>35</v>
      </c>
      <c r="E26" s="130">
        <v>2.9</v>
      </c>
      <c r="F26" s="136">
        <v>2.1</v>
      </c>
      <c r="G26" s="151">
        <v>0.3</v>
      </c>
    </row>
    <row r="27" spans="1:7" s="101" customFormat="1" ht="13.5" customHeight="1">
      <c r="A27" s="1422">
        <v>11</v>
      </c>
      <c r="B27" s="258">
        <v>16548</v>
      </c>
      <c r="C27" s="259">
        <v>55.2</v>
      </c>
      <c r="D27" s="259">
        <v>40</v>
      </c>
      <c r="E27" s="259">
        <v>2.9</v>
      </c>
      <c r="F27" s="259">
        <v>1.6</v>
      </c>
      <c r="G27" s="260">
        <v>0.3</v>
      </c>
    </row>
    <row r="28" spans="1:7" s="101" customFormat="1" ht="13.5" customHeight="1">
      <c r="A28" s="1423"/>
      <c r="B28" s="135">
        <v>10927</v>
      </c>
      <c r="C28" s="130">
        <v>61.5</v>
      </c>
      <c r="D28" s="130">
        <v>33.9</v>
      </c>
      <c r="E28" s="130">
        <v>2.6</v>
      </c>
      <c r="F28" s="136">
        <v>1.7</v>
      </c>
      <c r="G28" s="151">
        <v>0.2</v>
      </c>
    </row>
    <row r="29" spans="1:7" s="101" customFormat="1" ht="13.5" customHeight="1">
      <c r="A29" s="1422">
        <v>12</v>
      </c>
      <c r="B29" s="258">
        <v>16281</v>
      </c>
      <c r="C29" s="259">
        <v>58.4</v>
      </c>
      <c r="D29" s="259">
        <v>37.1</v>
      </c>
      <c r="E29" s="259">
        <v>2.3</v>
      </c>
      <c r="F29" s="259">
        <v>1.9</v>
      </c>
      <c r="G29" s="260">
        <v>0.4</v>
      </c>
    </row>
    <row r="30" spans="1:7" s="101" customFormat="1" ht="13.5" customHeight="1">
      <c r="A30" s="1423"/>
      <c r="B30" s="135">
        <v>10821</v>
      </c>
      <c r="C30" s="137">
        <v>62.6</v>
      </c>
      <c r="D30" s="137">
        <v>32.4</v>
      </c>
      <c r="E30" s="137">
        <v>2.6</v>
      </c>
      <c r="F30" s="261">
        <v>2.1</v>
      </c>
      <c r="G30" s="262">
        <v>0.3</v>
      </c>
    </row>
    <row r="31" spans="1:7" s="101" customFormat="1" ht="13.5" customHeight="1">
      <c r="A31" s="1424" t="s">
        <v>277</v>
      </c>
      <c r="B31" s="258">
        <v>16146</v>
      </c>
      <c r="C31" s="259">
        <v>59.2</v>
      </c>
      <c r="D31" s="259">
        <v>36.7</v>
      </c>
      <c r="E31" s="259">
        <v>2</v>
      </c>
      <c r="F31" s="259">
        <v>1.8</v>
      </c>
      <c r="G31" s="260">
        <v>0.3</v>
      </c>
    </row>
    <row r="32" spans="1:7" s="101" customFormat="1" ht="13.5" customHeight="1">
      <c r="A32" s="1423"/>
      <c r="B32" s="135">
        <v>10747</v>
      </c>
      <c r="C32" s="130">
        <v>64.4</v>
      </c>
      <c r="D32" s="130">
        <v>31.2</v>
      </c>
      <c r="E32" s="130">
        <v>2.1</v>
      </c>
      <c r="F32" s="136">
        <v>1.9</v>
      </c>
      <c r="G32" s="151">
        <v>0.4</v>
      </c>
    </row>
    <row r="33" spans="1:7" s="101" customFormat="1" ht="13.5" customHeight="1">
      <c r="A33" s="1422">
        <v>14</v>
      </c>
      <c r="B33" s="258">
        <v>15909</v>
      </c>
      <c r="C33" s="259">
        <v>58.7</v>
      </c>
      <c r="D33" s="259">
        <v>37.3</v>
      </c>
      <c r="E33" s="259">
        <v>1.9</v>
      </c>
      <c r="F33" s="259">
        <v>1.9</v>
      </c>
      <c r="G33" s="260">
        <v>0.2</v>
      </c>
    </row>
    <row r="34" spans="1:7" s="101" customFormat="1" ht="13.5" customHeight="1">
      <c r="A34" s="1423"/>
      <c r="B34" s="135">
        <v>10451</v>
      </c>
      <c r="C34" s="130">
        <v>63.1</v>
      </c>
      <c r="D34" s="130">
        <v>32.6</v>
      </c>
      <c r="E34" s="137">
        <v>2</v>
      </c>
      <c r="F34" s="261">
        <v>2</v>
      </c>
      <c r="G34" s="151">
        <v>0.3</v>
      </c>
    </row>
    <row r="35" spans="1:7" s="101" customFormat="1" ht="13.5" customHeight="1">
      <c r="A35" s="1422">
        <v>15</v>
      </c>
      <c r="B35" s="258">
        <v>15486</v>
      </c>
      <c r="C35" s="259">
        <v>59.3</v>
      </c>
      <c r="D35" s="259">
        <v>36.6</v>
      </c>
      <c r="E35" s="259">
        <v>2</v>
      </c>
      <c r="F35" s="259">
        <v>1.8</v>
      </c>
      <c r="G35" s="260">
        <v>0.3</v>
      </c>
    </row>
    <row r="36" spans="1:7" s="101" customFormat="1" ht="13.5" customHeight="1">
      <c r="A36" s="1423"/>
      <c r="B36" s="135">
        <v>10101</v>
      </c>
      <c r="C36" s="130">
        <v>63.7</v>
      </c>
      <c r="D36" s="130">
        <v>32.1</v>
      </c>
      <c r="E36" s="130">
        <v>2.1</v>
      </c>
      <c r="F36" s="136">
        <v>1.8</v>
      </c>
      <c r="G36" s="151">
        <v>0.4</v>
      </c>
    </row>
    <row r="37" spans="1:7" s="101" customFormat="1" ht="13.5" customHeight="1">
      <c r="A37" s="1422">
        <v>16</v>
      </c>
      <c r="B37" s="258">
        <v>15231</v>
      </c>
      <c r="C37" s="259">
        <v>62.5</v>
      </c>
      <c r="D37" s="259">
        <v>34.2</v>
      </c>
      <c r="E37" s="259">
        <v>1.7</v>
      </c>
      <c r="F37" s="259">
        <v>1.4</v>
      </c>
      <c r="G37" s="260">
        <v>0.2</v>
      </c>
    </row>
    <row r="38" spans="1:7" s="101" customFormat="1" ht="13.5" customHeight="1">
      <c r="A38" s="1423"/>
      <c r="B38" s="135">
        <v>9819</v>
      </c>
      <c r="C38" s="130">
        <v>65.9</v>
      </c>
      <c r="D38" s="130">
        <v>30.5</v>
      </c>
      <c r="E38" s="130">
        <v>1.8</v>
      </c>
      <c r="F38" s="136">
        <v>1.5</v>
      </c>
      <c r="G38" s="151">
        <v>0.3</v>
      </c>
    </row>
    <row r="39" spans="1:7" s="101" customFormat="1" ht="13.5" customHeight="1">
      <c r="A39" s="1422">
        <v>17</v>
      </c>
      <c r="B39" s="258">
        <v>15281</v>
      </c>
      <c r="C39" s="259">
        <v>61.8</v>
      </c>
      <c r="D39" s="259">
        <v>35.3</v>
      </c>
      <c r="E39" s="259">
        <v>1.8</v>
      </c>
      <c r="F39" s="259">
        <v>1</v>
      </c>
      <c r="G39" s="260">
        <v>0.1</v>
      </c>
    </row>
    <row r="40" spans="1:7" s="101" customFormat="1" ht="13.5" customHeight="1">
      <c r="A40" s="1423"/>
      <c r="B40" s="135">
        <v>9634</v>
      </c>
      <c r="C40" s="130">
        <v>65.3</v>
      </c>
      <c r="D40" s="130">
        <v>31.5</v>
      </c>
      <c r="E40" s="130">
        <v>1.9</v>
      </c>
      <c r="F40" s="136">
        <v>1.1</v>
      </c>
      <c r="G40" s="151">
        <v>0.1</v>
      </c>
    </row>
    <row r="41" spans="1:7" s="101" customFormat="1" ht="13.5" customHeight="1">
      <c r="A41" s="1422">
        <v>18</v>
      </c>
      <c r="B41" s="258">
        <v>15256</v>
      </c>
      <c r="C41" s="259">
        <v>62.2</v>
      </c>
      <c r="D41" s="259">
        <v>34.8</v>
      </c>
      <c r="E41" s="259">
        <v>1.9</v>
      </c>
      <c r="F41" s="259">
        <v>1</v>
      </c>
      <c r="G41" s="260">
        <v>0.1</v>
      </c>
    </row>
    <row r="42" spans="1:7" s="101" customFormat="1" ht="13.5" customHeight="1">
      <c r="A42" s="1423"/>
      <c r="B42" s="135">
        <v>9371</v>
      </c>
      <c r="C42" s="130">
        <v>66</v>
      </c>
      <c r="D42" s="130">
        <v>30.4</v>
      </c>
      <c r="E42" s="130">
        <v>2.3</v>
      </c>
      <c r="F42" s="136">
        <v>1.1</v>
      </c>
      <c r="G42" s="151">
        <v>0.2</v>
      </c>
    </row>
    <row r="43" spans="1:7" s="101" customFormat="1" ht="13.5" customHeight="1">
      <c r="A43" s="1424" t="s">
        <v>278</v>
      </c>
      <c r="B43" s="258">
        <v>15435</v>
      </c>
      <c r="C43" s="259">
        <v>61.4</v>
      </c>
      <c r="D43" s="259">
        <v>35.3</v>
      </c>
      <c r="E43" s="259">
        <v>2.2</v>
      </c>
      <c r="F43" s="259">
        <v>1</v>
      </c>
      <c r="G43" s="260">
        <v>0.2</v>
      </c>
    </row>
    <row r="44" spans="1:7" s="101" customFormat="1" ht="13.5" customHeight="1">
      <c r="A44" s="1423"/>
      <c r="B44" s="135">
        <v>9551</v>
      </c>
      <c r="C44" s="130">
        <v>66.1</v>
      </c>
      <c r="D44" s="130">
        <v>30.2</v>
      </c>
      <c r="E44" s="130">
        <v>2.4</v>
      </c>
      <c r="F44" s="136">
        <v>1.1</v>
      </c>
      <c r="G44" s="151">
        <v>0.3</v>
      </c>
    </row>
    <row r="45" spans="1:7" s="101" customFormat="1" ht="13.5" customHeight="1">
      <c r="A45" s="1424" t="s">
        <v>237</v>
      </c>
      <c r="B45" s="258">
        <v>15855</v>
      </c>
      <c r="C45" s="259">
        <v>77.5</v>
      </c>
      <c r="D45" s="259">
        <v>19.9</v>
      </c>
      <c r="E45" s="259">
        <v>1.6</v>
      </c>
      <c r="F45" s="259">
        <v>0.9</v>
      </c>
      <c r="G45" s="559">
        <v>0.02</v>
      </c>
    </row>
    <row r="46" spans="1:7" s="101" customFormat="1" ht="13.5" customHeight="1">
      <c r="A46" s="1428"/>
      <c r="B46" s="135">
        <v>9619</v>
      </c>
      <c r="C46" s="130">
        <v>78.3</v>
      </c>
      <c r="D46" s="130">
        <v>18.9</v>
      </c>
      <c r="E46" s="130">
        <v>1.8</v>
      </c>
      <c r="F46" s="261">
        <v>1</v>
      </c>
      <c r="G46" s="151">
        <v>0.03</v>
      </c>
    </row>
    <row r="47" spans="1:7" s="101" customFormat="1" ht="13.5" customHeight="1">
      <c r="A47" s="1424" t="s">
        <v>371</v>
      </c>
      <c r="B47" s="571">
        <v>15519</v>
      </c>
      <c r="C47" s="259">
        <v>84.1</v>
      </c>
      <c r="D47" s="259">
        <v>13.6</v>
      </c>
      <c r="E47" s="259">
        <v>1.5</v>
      </c>
      <c r="F47" s="259">
        <v>0.8</v>
      </c>
      <c r="G47" s="559">
        <v>0.01</v>
      </c>
    </row>
    <row r="48" spans="1:7" s="101" customFormat="1" ht="13.5" customHeight="1">
      <c r="A48" s="1428"/>
      <c r="B48" s="135">
        <v>9510</v>
      </c>
      <c r="C48" s="130">
        <v>84.1</v>
      </c>
      <c r="D48" s="130">
        <v>13.1</v>
      </c>
      <c r="E48" s="130">
        <v>1.8</v>
      </c>
      <c r="F48" s="261">
        <v>1</v>
      </c>
      <c r="G48" s="151">
        <v>0.01</v>
      </c>
    </row>
    <row r="49" spans="1:7" s="101" customFormat="1" ht="13.5" customHeight="1">
      <c r="A49" s="1424" t="s">
        <v>370</v>
      </c>
      <c r="B49" s="678">
        <v>15642</v>
      </c>
      <c r="C49" s="259">
        <v>84.4</v>
      </c>
      <c r="D49" s="259">
        <v>13.5</v>
      </c>
      <c r="E49" s="259">
        <v>1.3</v>
      </c>
      <c r="F49" s="259">
        <v>0.7</v>
      </c>
      <c r="G49" s="559">
        <v>0</v>
      </c>
    </row>
    <row r="50" spans="1:7" s="101" customFormat="1" ht="13.5" customHeight="1">
      <c r="A50" s="1428"/>
      <c r="B50" s="135">
        <v>9553</v>
      </c>
      <c r="C50" s="130">
        <v>84.5</v>
      </c>
      <c r="D50" s="130">
        <v>13.3</v>
      </c>
      <c r="E50" s="130">
        <v>1.5</v>
      </c>
      <c r="F50" s="261">
        <v>0.8</v>
      </c>
      <c r="G50" s="262">
        <v>0</v>
      </c>
    </row>
    <row r="51" spans="1:7" s="101" customFormat="1" ht="13.5" customHeight="1">
      <c r="A51" s="1424" t="s">
        <v>385</v>
      </c>
      <c r="B51" s="571">
        <v>15184</v>
      </c>
      <c r="C51" s="259">
        <v>86.6</v>
      </c>
      <c r="D51" s="259">
        <v>11.4</v>
      </c>
      <c r="E51" s="259">
        <v>1.2</v>
      </c>
      <c r="F51" s="259">
        <v>0.8</v>
      </c>
      <c r="G51" s="559">
        <v>0</v>
      </c>
    </row>
    <row r="52" spans="1:9" s="101" customFormat="1" ht="13.5" customHeight="1">
      <c r="A52" s="1428"/>
      <c r="B52" s="135">
        <v>9258</v>
      </c>
      <c r="C52" s="130">
        <v>87.2</v>
      </c>
      <c r="D52" s="130">
        <v>10.6</v>
      </c>
      <c r="E52" s="130">
        <v>1.4</v>
      </c>
      <c r="F52" s="261">
        <v>0.8</v>
      </c>
      <c r="G52" s="262">
        <v>0</v>
      </c>
      <c r="I52" s="1251"/>
    </row>
    <row r="53" spans="1:9" s="101" customFormat="1" ht="13.5" customHeight="1">
      <c r="A53" s="1424" t="s">
        <v>399</v>
      </c>
      <c r="B53" s="258">
        <f>9205+5851</f>
        <v>15056</v>
      </c>
      <c r="C53" s="1322">
        <v>88.7</v>
      </c>
      <c r="D53" s="1322">
        <v>9.4</v>
      </c>
      <c r="E53" s="1322">
        <v>1.2</v>
      </c>
      <c r="F53" s="1322">
        <v>0.7</v>
      </c>
      <c r="G53" s="1323">
        <v>0</v>
      </c>
      <c r="I53" s="1251"/>
    </row>
    <row r="54" spans="1:9" s="101" customFormat="1" ht="13.5" customHeight="1">
      <c r="A54" s="1428"/>
      <c r="B54" s="1321">
        <v>9205</v>
      </c>
      <c r="C54" s="130">
        <v>88.9</v>
      </c>
      <c r="D54" s="130">
        <v>9.2</v>
      </c>
      <c r="E54" s="130">
        <v>1.2</v>
      </c>
      <c r="F54" s="261">
        <v>0.7</v>
      </c>
      <c r="G54" s="262">
        <v>0</v>
      </c>
      <c r="I54" s="1251"/>
    </row>
    <row r="55" spans="1:9" s="101" customFormat="1" ht="13.5" customHeight="1">
      <c r="A55" s="1425" t="s">
        <v>400</v>
      </c>
      <c r="B55" s="996">
        <f>'-51-'!D26</f>
        <v>14503</v>
      </c>
      <c r="C55" s="997">
        <f>'-51-'!F26</f>
        <v>88.84368751292835</v>
      </c>
      <c r="D55" s="997">
        <f>'-51-'!H26</f>
        <v>9.577328828518237</v>
      </c>
      <c r="E55" s="997">
        <f>'-51-'!J26</f>
        <v>0.9997931462456043</v>
      </c>
      <c r="F55" s="997">
        <f>'-51-'!L26</f>
        <v>0.5654002620147556</v>
      </c>
      <c r="G55" s="998">
        <f>'-51-'!O26</f>
        <v>0.013790250293042818</v>
      </c>
      <c r="I55" s="1048"/>
    </row>
    <row r="56" spans="1:9" s="101" customFormat="1" ht="13.5" customHeight="1" thickBot="1">
      <c r="A56" s="1426"/>
      <c r="B56" s="1047">
        <f>'-52-'!E63</f>
        <v>8803</v>
      </c>
      <c r="C56" s="1248">
        <f>'-52-'!G$63</f>
        <v>88.87879132114051</v>
      </c>
      <c r="D56" s="1248">
        <f>'-52-'!I$63</f>
        <v>9.349085539020788</v>
      </c>
      <c r="E56" s="1248">
        <f>'-52-'!K$63</f>
        <v>1.1132568442576394</v>
      </c>
      <c r="F56" s="1249">
        <f>'-52-'!M$63</f>
        <v>0.6361467681472225</v>
      </c>
      <c r="G56" s="1250">
        <f>'-52-'!P$63</f>
        <v>0.02271952743382938</v>
      </c>
      <c r="I56" s="1048"/>
    </row>
    <row r="57" spans="1:8" s="41" customFormat="1" ht="11.25">
      <c r="A57" s="1427" t="s">
        <v>299</v>
      </c>
      <c r="B57" s="1427"/>
      <c r="C57" s="1427"/>
      <c r="D57" s="1427"/>
      <c r="E57" s="1427"/>
      <c r="F57" s="1427"/>
      <c r="G57" s="1427"/>
      <c r="H57" s="42"/>
    </row>
    <row r="58" spans="1:7" s="41" customFormat="1" ht="11.25">
      <c r="A58" s="1429" t="s">
        <v>304</v>
      </c>
      <c r="B58" s="1429"/>
      <c r="C58" s="1429"/>
      <c r="D58" s="1429"/>
      <c r="E58" s="1429"/>
      <c r="F58" s="1429"/>
      <c r="G58" s="1429"/>
    </row>
    <row r="60" spans="3:7" ht="13.5">
      <c r="C60" s="39"/>
      <c r="D60" s="39"/>
      <c r="E60" s="40"/>
      <c r="F60" s="40"/>
      <c r="G60" s="40"/>
    </row>
  </sheetData>
  <sheetProtection/>
  <mergeCells count="27">
    <mergeCell ref="A58:G58"/>
    <mergeCell ref="A39:A40"/>
    <mergeCell ref="A41:A42"/>
    <mergeCell ref="A43:A44"/>
    <mergeCell ref="A45:A46"/>
    <mergeCell ref="A47:A48"/>
    <mergeCell ref="A49:A50"/>
    <mergeCell ref="A51:A52"/>
    <mergeCell ref="A31:A32"/>
    <mergeCell ref="A33:A34"/>
    <mergeCell ref="A35:A36"/>
    <mergeCell ref="A37:A38"/>
    <mergeCell ref="A55:A56"/>
    <mergeCell ref="A57:G57"/>
    <mergeCell ref="A53:A54"/>
    <mergeCell ref="A19:A20"/>
    <mergeCell ref="A21:A22"/>
    <mergeCell ref="A23:A24"/>
    <mergeCell ref="A25:A26"/>
    <mergeCell ref="A27:A28"/>
    <mergeCell ref="A29:A30"/>
    <mergeCell ref="A1:E1"/>
    <mergeCell ref="A9:A10"/>
    <mergeCell ref="A11:A12"/>
    <mergeCell ref="A13:A14"/>
    <mergeCell ref="A15:A16"/>
    <mergeCell ref="A17:A18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scale="97" r:id="rId2"/>
  <headerFooter alignWithMargins="0">
    <oddFooter>&amp;C&amp;"ＭＳ Ｐ明朝,標準"&amp;10&amp;A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BB533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K1"/>
    </sheetView>
  </sheetViews>
  <sheetFormatPr defaultColWidth="9.00390625" defaultRowHeight="13.5"/>
  <cols>
    <col min="1" max="1" width="2.625" style="49" bestFit="1" customWidth="1"/>
    <col min="2" max="2" width="9.00390625" style="101" customWidth="1"/>
    <col min="3" max="4" width="4.875" style="1" customWidth="1"/>
    <col min="5" max="5" width="4.25390625" style="1" bestFit="1" customWidth="1"/>
    <col min="6" max="6" width="3.375" style="1" customWidth="1"/>
    <col min="7" max="7" width="3.50390625" style="1" customWidth="1"/>
    <col min="8" max="8" width="5.00390625" style="1" bestFit="1" customWidth="1"/>
    <col min="9" max="9" width="3.00390625" style="1" bestFit="1" customWidth="1"/>
    <col min="10" max="11" width="4.00390625" style="1" customWidth="1"/>
    <col min="12" max="12" width="4.875" style="1" customWidth="1"/>
    <col min="13" max="13" width="2.875" style="75" bestFit="1" customWidth="1"/>
    <col min="14" max="14" width="4.875" style="1" customWidth="1"/>
    <col min="15" max="15" width="2.875" style="75" bestFit="1" customWidth="1"/>
    <col min="16" max="22" width="4.875" style="1" customWidth="1"/>
    <col min="23" max="23" width="4.25390625" style="1" bestFit="1" customWidth="1"/>
    <col min="24" max="24" width="3.00390625" style="1" bestFit="1" customWidth="1"/>
    <col min="25" max="25" width="4.25390625" style="1" bestFit="1" customWidth="1"/>
    <col min="26" max="26" width="2.875" style="1" bestFit="1" customWidth="1"/>
    <col min="27" max="27" width="3.50390625" style="1" bestFit="1" customWidth="1"/>
    <col min="28" max="28" width="3.00390625" style="1" bestFit="1" customWidth="1"/>
    <col min="29" max="29" width="3.50390625" style="1" bestFit="1" customWidth="1"/>
    <col min="30" max="30" width="3.00390625" style="1" bestFit="1" customWidth="1"/>
    <col min="31" max="31" width="4.25390625" style="1" bestFit="1" customWidth="1"/>
    <col min="32" max="33" width="3.50390625" style="1" bestFit="1" customWidth="1"/>
    <col min="34" max="16384" width="9.00390625" style="1" customWidth="1"/>
  </cols>
  <sheetData>
    <row r="1" spans="1:21" s="2" customFormat="1" ht="14.25">
      <c r="A1" s="1480" t="s">
        <v>323</v>
      </c>
      <c r="B1" s="1480"/>
      <c r="C1" s="1480"/>
      <c r="D1" s="1480"/>
      <c r="E1" s="1480"/>
      <c r="F1" s="1480"/>
      <c r="G1" s="1480"/>
      <c r="H1" s="1480"/>
      <c r="I1" s="1480"/>
      <c r="J1" s="1480"/>
      <c r="K1" s="1480"/>
      <c r="M1" s="278"/>
      <c r="N1" s="279"/>
      <c r="O1" s="56"/>
      <c r="P1" s="56"/>
      <c r="Q1" s="56"/>
      <c r="R1" s="56"/>
      <c r="S1" s="56"/>
      <c r="U1" s="56"/>
    </row>
    <row r="2" spans="1:33" s="54" customFormat="1" ht="12.75" thickBo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M2" s="341"/>
      <c r="O2" s="56"/>
      <c r="P2" s="56"/>
      <c r="Q2" s="56"/>
      <c r="R2" s="56"/>
      <c r="S2" s="56"/>
      <c r="T2" s="342"/>
      <c r="U2" s="56"/>
      <c r="AC2" s="1502" t="s">
        <v>395</v>
      </c>
      <c r="AD2" s="1502"/>
      <c r="AE2" s="1502"/>
      <c r="AF2" s="1502"/>
      <c r="AG2" s="1502"/>
    </row>
    <row r="3" spans="1:33" s="53" customFormat="1" ht="13.5" thickBot="1">
      <c r="A3" s="1481" t="s">
        <v>72</v>
      </c>
      <c r="B3" s="1481" t="s">
        <v>73</v>
      </c>
      <c r="C3" s="1483" t="s">
        <v>150</v>
      </c>
      <c r="D3" s="1486" t="s">
        <v>151</v>
      </c>
      <c r="E3" s="1491" t="s">
        <v>373</v>
      </c>
      <c r="F3" s="1492"/>
      <c r="G3" s="1492"/>
      <c r="H3" s="1492"/>
      <c r="I3" s="1492"/>
      <c r="J3" s="1492"/>
      <c r="K3" s="1492"/>
      <c r="L3" s="1492"/>
      <c r="M3" s="1492"/>
      <c r="N3" s="1492"/>
      <c r="O3" s="1492"/>
      <c r="P3" s="1492"/>
      <c r="Q3" s="1492"/>
      <c r="R3" s="1492"/>
      <c r="S3" s="1492"/>
      <c r="T3" s="1493"/>
      <c r="U3" s="1493"/>
      <c r="V3" s="1509" t="s">
        <v>262</v>
      </c>
      <c r="W3" s="1510"/>
      <c r="X3" s="1510"/>
      <c r="Y3" s="1510"/>
      <c r="Z3" s="1510"/>
      <c r="AA3" s="1510"/>
      <c r="AB3" s="1510"/>
      <c r="AC3" s="1510"/>
      <c r="AD3" s="1510"/>
      <c r="AE3" s="1511"/>
      <c r="AF3" s="1430" t="s">
        <v>331</v>
      </c>
      <c r="AG3" s="1431"/>
    </row>
    <row r="4" spans="1:33" s="54" customFormat="1" ht="14.25" customHeight="1" thickBot="1">
      <c r="A4" s="1482"/>
      <c r="B4" s="1482"/>
      <c r="C4" s="1484"/>
      <c r="D4" s="1487"/>
      <c r="E4" s="1494" t="s">
        <v>154</v>
      </c>
      <c r="F4" s="1461" t="s">
        <v>325</v>
      </c>
      <c r="G4" s="1462"/>
      <c r="H4" s="1465" t="s">
        <v>324</v>
      </c>
      <c r="I4" s="1466"/>
      <c r="J4" s="1457" t="s">
        <v>226</v>
      </c>
      <c r="K4" s="1459" t="s">
        <v>222</v>
      </c>
      <c r="L4" s="1440" t="s">
        <v>326</v>
      </c>
      <c r="M4" s="1441"/>
      <c r="N4" s="1440" t="s">
        <v>327</v>
      </c>
      <c r="O4" s="1441"/>
      <c r="P4" s="272" t="s">
        <v>328</v>
      </c>
      <c r="Q4" s="273" t="s">
        <v>329</v>
      </c>
      <c r="R4" s="272" t="s">
        <v>330</v>
      </c>
      <c r="S4" s="272" t="s">
        <v>257</v>
      </c>
      <c r="T4" s="274" t="s">
        <v>305</v>
      </c>
      <c r="U4" s="272" t="s">
        <v>387</v>
      </c>
      <c r="V4" s="1512" t="s">
        <v>153</v>
      </c>
      <c r="W4" s="1513"/>
      <c r="X4" s="1517" t="s">
        <v>261</v>
      </c>
      <c r="Y4" s="1518"/>
      <c r="Z4" s="1518"/>
      <c r="AA4" s="1518"/>
      <c r="AB4" s="1518"/>
      <c r="AC4" s="1518"/>
      <c r="AD4" s="1518"/>
      <c r="AE4" s="1519"/>
      <c r="AF4" s="1432"/>
      <c r="AG4" s="1433"/>
    </row>
    <row r="5" spans="1:33" s="54" customFormat="1" ht="13.5" thickBot="1">
      <c r="A5" s="1482"/>
      <c r="B5" s="1482"/>
      <c r="C5" s="1484"/>
      <c r="D5" s="1487"/>
      <c r="E5" s="1495"/>
      <c r="F5" s="1463"/>
      <c r="G5" s="1464"/>
      <c r="H5" s="1467"/>
      <c r="I5" s="1468"/>
      <c r="J5" s="1458"/>
      <c r="K5" s="1460"/>
      <c r="L5" s="1442"/>
      <c r="M5" s="1443"/>
      <c r="N5" s="1475"/>
      <c r="O5" s="1476"/>
      <c r="P5" s="275" t="s">
        <v>255</v>
      </c>
      <c r="Q5" s="276" t="s">
        <v>255</v>
      </c>
      <c r="R5" s="277" t="s">
        <v>256</v>
      </c>
      <c r="S5" s="277" t="s">
        <v>258</v>
      </c>
      <c r="T5" s="276" t="s">
        <v>255</v>
      </c>
      <c r="U5" s="277" t="s">
        <v>255</v>
      </c>
      <c r="V5" s="1514"/>
      <c r="W5" s="1515"/>
      <c r="X5" s="1520" t="s">
        <v>226</v>
      </c>
      <c r="Y5" s="1521"/>
      <c r="Z5" s="1522" t="s">
        <v>227</v>
      </c>
      <c r="AA5" s="1523"/>
      <c r="AB5" s="1520" t="s">
        <v>228</v>
      </c>
      <c r="AC5" s="1521"/>
      <c r="AD5" s="1522" t="s">
        <v>204</v>
      </c>
      <c r="AE5" s="1523"/>
      <c r="AF5" s="339" t="s">
        <v>260</v>
      </c>
      <c r="AG5" s="340" t="s">
        <v>204</v>
      </c>
    </row>
    <row r="6" spans="1:33" s="54" customFormat="1" ht="12" customHeight="1">
      <c r="A6" s="1482"/>
      <c r="B6" s="1482"/>
      <c r="C6" s="1484"/>
      <c r="D6" s="1487"/>
      <c r="E6" s="1450" t="s">
        <v>333</v>
      </c>
      <c r="F6" s="1489" t="s">
        <v>155</v>
      </c>
      <c r="G6" s="1446" t="s">
        <v>156</v>
      </c>
      <c r="H6" s="1448" t="s">
        <v>158</v>
      </c>
      <c r="I6" s="1444" t="s">
        <v>252</v>
      </c>
      <c r="J6" s="1471" t="s">
        <v>334</v>
      </c>
      <c r="K6" s="1469" t="s">
        <v>335</v>
      </c>
      <c r="L6" s="1496" t="s">
        <v>158</v>
      </c>
      <c r="M6" s="1452" t="s">
        <v>253</v>
      </c>
      <c r="N6" s="1498" t="s">
        <v>158</v>
      </c>
      <c r="O6" s="1500" t="s">
        <v>254</v>
      </c>
      <c r="P6" s="1477" t="s">
        <v>158</v>
      </c>
      <c r="Q6" s="1478" t="s">
        <v>158</v>
      </c>
      <c r="R6" s="1473" t="s">
        <v>158</v>
      </c>
      <c r="S6" s="1473" t="s">
        <v>158</v>
      </c>
      <c r="T6" s="1478" t="s">
        <v>158</v>
      </c>
      <c r="U6" s="1473" t="s">
        <v>158</v>
      </c>
      <c r="V6" s="1496" t="s">
        <v>235</v>
      </c>
      <c r="W6" s="1524" t="s">
        <v>87</v>
      </c>
      <c r="X6" s="1498" t="s">
        <v>235</v>
      </c>
      <c r="Y6" s="1500" t="s">
        <v>87</v>
      </c>
      <c r="Z6" s="1496" t="s">
        <v>235</v>
      </c>
      <c r="AA6" s="1503" t="s">
        <v>87</v>
      </c>
      <c r="AB6" s="1498" t="s">
        <v>235</v>
      </c>
      <c r="AC6" s="1478" t="s">
        <v>87</v>
      </c>
      <c r="AD6" s="1496" t="s">
        <v>235</v>
      </c>
      <c r="AE6" s="1503" t="s">
        <v>87</v>
      </c>
      <c r="AF6" s="1505" t="s">
        <v>235</v>
      </c>
      <c r="AG6" s="1507" t="s">
        <v>235</v>
      </c>
    </row>
    <row r="7" spans="1:33" s="54" customFormat="1" ht="50.25" customHeight="1" thickBot="1">
      <c r="A7" s="1482"/>
      <c r="B7" s="1482"/>
      <c r="C7" s="1485"/>
      <c r="D7" s="1488"/>
      <c r="E7" s="1451"/>
      <c r="F7" s="1490"/>
      <c r="G7" s="1447"/>
      <c r="H7" s="1449"/>
      <c r="I7" s="1445"/>
      <c r="J7" s="1472"/>
      <c r="K7" s="1470"/>
      <c r="L7" s="1497"/>
      <c r="M7" s="1453"/>
      <c r="N7" s="1499"/>
      <c r="O7" s="1501"/>
      <c r="P7" s="1474"/>
      <c r="Q7" s="1479"/>
      <c r="R7" s="1474"/>
      <c r="S7" s="1474"/>
      <c r="T7" s="1516"/>
      <c r="U7" s="1474"/>
      <c r="V7" s="1497"/>
      <c r="W7" s="1453"/>
      <c r="X7" s="1499"/>
      <c r="Y7" s="1501"/>
      <c r="Z7" s="1497"/>
      <c r="AA7" s="1504"/>
      <c r="AB7" s="1499"/>
      <c r="AC7" s="1516"/>
      <c r="AD7" s="1497"/>
      <c r="AE7" s="1504"/>
      <c r="AF7" s="1506"/>
      <c r="AG7" s="1508"/>
    </row>
    <row r="8" spans="1:33" s="58" customFormat="1" ht="11.25" thickBot="1">
      <c r="A8" s="271"/>
      <c r="B8" s="271"/>
      <c r="C8" s="280" t="s">
        <v>47</v>
      </c>
      <c r="D8" s="281" t="s">
        <v>47</v>
      </c>
      <c r="E8" s="281" t="s">
        <v>47</v>
      </c>
      <c r="F8" s="655" t="s">
        <v>47</v>
      </c>
      <c r="G8" s="282" t="s">
        <v>47</v>
      </c>
      <c r="H8" s="283" t="s">
        <v>47</v>
      </c>
      <c r="I8" s="284" t="s">
        <v>47</v>
      </c>
      <c r="J8" s="284" t="s">
        <v>47</v>
      </c>
      <c r="K8" s="280" t="s">
        <v>160</v>
      </c>
      <c r="L8" s="285" t="s">
        <v>47</v>
      </c>
      <c r="M8" s="286" t="s">
        <v>259</v>
      </c>
      <c r="N8" s="287" t="s">
        <v>47</v>
      </c>
      <c r="O8" s="288" t="s">
        <v>259</v>
      </c>
      <c r="P8" s="281" t="s">
        <v>47</v>
      </c>
      <c r="Q8" s="280" t="s">
        <v>259</v>
      </c>
      <c r="R8" s="281" t="s">
        <v>47</v>
      </c>
      <c r="S8" s="281" t="s">
        <v>259</v>
      </c>
      <c r="T8" s="289" t="s">
        <v>259</v>
      </c>
      <c r="U8" s="281" t="s">
        <v>47</v>
      </c>
      <c r="V8" s="285" t="s">
        <v>47</v>
      </c>
      <c r="W8" s="286" t="s">
        <v>306</v>
      </c>
      <c r="X8" s="287" t="s">
        <v>47</v>
      </c>
      <c r="Y8" s="288" t="s">
        <v>306</v>
      </c>
      <c r="Z8" s="285" t="s">
        <v>47</v>
      </c>
      <c r="AA8" s="290" t="s">
        <v>306</v>
      </c>
      <c r="AB8" s="287" t="s">
        <v>47</v>
      </c>
      <c r="AC8" s="280" t="s">
        <v>306</v>
      </c>
      <c r="AD8" s="285" t="s">
        <v>307</v>
      </c>
      <c r="AE8" s="291" t="s">
        <v>306</v>
      </c>
      <c r="AF8" s="287" t="s">
        <v>47</v>
      </c>
      <c r="AG8" s="284" t="s">
        <v>47</v>
      </c>
    </row>
    <row r="9" spans="1:33" s="294" customFormat="1" ht="14.25" customHeight="1">
      <c r="A9" s="1434" t="s">
        <v>159</v>
      </c>
      <c r="B9" s="293" t="s">
        <v>49</v>
      </c>
      <c r="C9" s="691">
        <f>'-52-'!E8</f>
        <v>299</v>
      </c>
      <c r="D9" s="297">
        <v>294</v>
      </c>
      <c r="E9" s="297">
        <v>4</v>
      </c>
      <c r="F9" s="302">
        <v>8</v>
      </c>
      <c r="G9" s="299">
        <v>10</v>
      </c>
      <c r="H9" s="300">
        <v>294</v>
      </c>
      <c r="I9" s="301">
        <v>1</v>
      </c>
      <c r="J9" s="297">
        <v>21</v>
      </c>
      <c r="K9" s="302">
        <v>36</v>
      </c>
      <c r="L9" s="298">
        <v>294</v>
      </c>
      <c r="M9" s="299">
        <v>0</v>
      </c>
      <c r="N9" s="300">
        <v>294</v>
      </c>
      <c r="O9" s="301">
        <v>1</v>
      </c>
      <c r="P9" s="302">
        <v>294</v>
      </c>
      <c r="Q9" s="297">
        <v>294</v>
      </c>
      <c r="R9" s="302">
        <v>294</v>
      </c>
      <c r="S9" s="297">
        <v>294</v>
      </c>
      <c r="T9" s="297">
        <v>294</v>
      </c>
      <c r="U9" s="297">
        <v>294</v>
      </c>
      <c r="V9" s="303">
        <v>285</v>
      </c>
      <c r="W9" s="304">
        <v>96.93877551020408</v>
      </c>
      <c r="X9" s="303">
        <v>4</v>
      </c>
      <c r="Y9" s="304">
        <v>1.3605442176870748</v>
      </c>
      <c r="Z9" s="303">
        <v>0</v>
      </c>
      <c r="AA9" s="304">
        <v>0</v>
      </c>
      <c r="AB9" s="303">
        <v>2</v>
      </c>
      <c r="AC9" s="304">
        <v>0.6802721088435374</v>
      </c>
      <c r="AD9" s="303">
        <v>4</v>
      </c>
      <c r="AE9" s="304">
        <v>1.3605442176870748</v>
      </c>
      <c r="AF9" s="1050">
        <v>0</v>
      </c>
      <c r="AG9" s="1051">
        <v>0</v>
      </c>
    </row>
    <row r="10" spans="1:33" s="294" customFormat="1" ht="14.25" customHeight="1" thickBot="1">
      <c r="A10" s="1436"/>
      <c r="B10" s="295" t="s">
        <v>50</v>
      </c>
      <c r="C10" s="724">
        <f>'-52-'!E9</f>
        <v>299</v>
      </c>
      <c r="D10" s="315">
        <f aca="true" t="shared" si="0" ref="D10:K10">SUM(D9:D9)</f>
        <v>294</v>
      </c>
      <c r="E10" s="315">
        <f t="shared" si="0"/>
        <v>4</v>
      </c>
      <c r="F10" s="319">
        <f t="shared" si="0"/>
        <v>8</v>
      </c>
      <c r="G10" s="316">
        <f t="shared" si="0"/>
        <v>10</v>
      </c>
      <c r="H10" s="317">
        <f t="shared" si="0"/>
        <v>294</v>
      </c>
      <c r="I10" s="318">
        <f t="shared" si="0"/>
        <v>1</v>
      </c>
      <c r="J10" s="315">
        <f t="shared" si="0"/>
        <v>21</v>
      </c>
      <c r="K10" s="319">
        <f t="shared" si="0"/>
        <v>36</v>
      </c>
      <c r="L10" s="1278">
        <f>SUM(L9:L9)</f>
        <v>294</v>
      </c>
      <c r="M10" s="316">
        <f>SUM(M9:M9)</f>
        <v>0</v>
      </c>
      <c r="N10" s="317">
        <f>SUM(N9:N9)</f>
        <v>294</v>
      </c>
      <c r="O10" s="318">
        <f aca="true" t="shared" si="1" ref="O10:U10">SUM(O9:O9)</f>
        <v>1</v>
      </c>
      <c r="P10" s="319">
        <f t="shared" si="1"/>
        <v>294</v>
      </c>
      <c r="Q10" s="315">
        <f t="shared" si="1"/>
        <v>294</v>
      </c>
      <c r="R10" s="319">
        <f t="shared" si="1"/>
        <v>294</v>
      </c>
      <c r="S10" s="315">
        <f t="shared" si="1"/>
        <v>294</v>
      </c>
      <c r="T10" s="315">
        <f t="shared" si="1"/>
        <v>294</v>
      </c>
      <c r="U10" s="315">
        <f t="shared" si="1"/>
        <v>294</v>
      </c>
      <c r="V10" s="320">
        <f>SUM(V9:V9)</f>
        <v>285</v>
      </c>
      <c r="W10" s="296">
        <f>V10/$D10*100</f>
        <v>96.93877551020408</v>
      </c>
      <c r="X10" s="320">
        <f>SUM(X9:X9)</f>
        <v>4</v>
      </c>
      <c r="Y10" s="296">
        <f>X10/$D10*100</f>
        <v>1.3605442176870748</v>
      </c>
      <c r="Z10" s="320">
        <f>SUM(Z9:Z9)</f>
        <v>0</v>
      </c>
      <c r="AA10" s="296">
        <f>Z10/$D10*100</f>
        <v>0</v>
      </c>
      <c r="AB10" s="320">
        <f>SUM(AB9:AB9)</f>
        <v>2</v>
      </c>
      <c r="AC10" s="296">
        <f>AB10/$D10*100</f>
        <v>0.6802721088435374</v>
      </c>
      <c r="AD10" s="320">
        <f>SUM(AD9:AD9)</f>
        <v>4</v>
      </c>
      <c r="AE10" s="296">
        <f>AD10/$D10*100</f>
        <v>1.3605442176870748</v>
      </c>
      <c r="AF10" s="321">
        <f>SUM(AF9:AF9)</f>
        <v>0</v>
      </c>
      <c r="AG10" s="322">
        <f>SUM(AG9:AG9)</f>
        <v>0</v>
      </c>
    </row>
    <row r="11" spans="1:33" s="294" customFormat="1" ht="14.25" customHeight="1">
      <c r="A11" s="1434" t="s">
        <v>89</v>
      </c>
      <c r="B11" s="293" t="s">
        <v>51</v>
      </c>
      <c r="C11" s="698">
        <f>'-52-'!E10</f>
        <v>128</v>
      </c>
      <c r="D11" s="297">
        <v>128</v>
      </c>
      <c r="E11" s="297">
        <v>2</v>
      </c>
      <c r="F11" s="302">
        <v>9</v>
      </c>
      <c r="G11" s="299">
        <v>6</v>
      </c>
      <c r="H11" s="300">
        <v>128</v>
      </c>
      <c r="I11" s="301">
        <v>0</v>
      </c>
      <c r="J11" s="302">
        <v>17</v>
      </c>
      <c r="K11" s="297">
        <v>19</v>
      </c>
      <c r="L11" s="302">
        <v>128</v>
      </c>
      <c r="M11" s="299">
        <v>0</v>
      </c>
      <c r="N11" s="300">
        <v>128</v>
      </c>
      <c r="O11" s="301">
        <v>0</v>
      </c>
      <c r="P11" s="302">
        <v>128</v>
      </c>
      <c r="Q11" s="297">
        <v>128</v>
      </c>
      <c r="R11" s="302">
        <v>128</v>
      </c>
      <c r="S11" s="297">
        <v>128</v>
      </c>
      <c r="T11" s="297">
        <v>128</v>
      </c>
      <c r="U11" s="297">
        <v>128</v>
      </c>
      <c r="V11" s="303">
        <v>113</v>
      </c>
      <c r="W11" s="304">
        <v>88.28125</v>
      </c>
      <c r="X11" s="303">
        <v>10</v>
      </c>
      <c r="Y11" s="304">
        <v>7.8125</v>
      </c>
      <c r="Z11" s="303">
        <v>0</v>
      </c>
      <c r="AA11" s="304">
        <v>0</v>
      </c>
      <c r="AB11" s="303">
        <v>0</v>
      </c>
      <c r="AC11" s="304">
        <v>0</v>
      </c>
      <c r="AD11" s="303">
        <v>4</v>
      </c>
      <c r="AE11" s="304">
        <v>3.125</v>
      </c>
      <c r="AF11" s="1050">
        <v>0</v>
      </c>
      <c r="AG11" s="1051">
        <v>0</v>
      </c>
    </row>
    <row r="12" spans="1:33" s="294" customFormat="1" ht="14.25" customHeight="1">
      <c r="A12" s="1435"/>
      <c r="B12" s="305" t="s">
        <v>90</v>
      </c>
      <c r="C12" s="700">
        <f>'-52-'!E11</f>
        <v>281</v>
      </c>
      <c r="D12" s="306">
        <v>276</v>
      </c>
      <c r="E12" s="306">
        <v>3</v>
      </c>
      <c r="F12" s="310">
        <v>12</v>
      </c>
      <c r="G12" s="307">
        <v>11</v>
      </c>
      <c r="H12" s="308">
        <v>276</v>
      </c>
      <c r="I12" s="309">
        <v>6</v>
      </c>
      <c r="J12" s="310">
        <v>43</v>
      </c>
      <c r="K12" s="306">
        <v>57</v>
      </c>
      <c r="L12" s="310">
        <v>276</v>
      </c>
      <c r="M12" s="307">
        <v>0</v>
      </c>
      <c r="N12" s="308">
        <v>276</v>
      </c>
      <c r="O12" s="309">
        <v>0</v>
      </c>
      <c r="P12" s="310">
        <v>276</v>
      </c>
      <c r="Q12" s="306">
        <v>276</v>
      </c>
      <c r="R12" s="310">
        <v>276</v>
      </c>
      <c r="S12" s="306">
        <v>275</v>
      </c>
      <c r="T12" s="306">
        <v>276</v>
      </c>
      <c r="U12" s="306">
        <v>276</v>
      </c>
      <c r="V12" s="311">
        <v>260</v>
      </c>
      <c r="W12" s="312">
        <v>94.20289855072464</v>
      </c>
      <c r="X12" s="311">
        <v>9</v>
      </c>
      <c r="Y12" s="312">
        <v>3.260869565217391</v>
      </c>
      <c r="Z12" s="311">
        <v>0</v>
      </c>
      <c r="AA12" s="312">
        <v>0</v>
      </c>
      <c r="AB12" s="311">
        <v>2</v>
      </c>
      <c r="AC12" s="312">
        <v>0.7246376811594203</v>
      </c>
      <c r="AD12" s="311">
        <v>5</v>
      </c>
      <c r="AE12" s="312">
        <v>1.8115942028985508</v>
      </c>
      <c r="AF12" s="1052">
        <v>1</v>
      </c>
      <c r="AG12" s="1053">
        <v>0</v>
      </c>
    </row>
    <row r="13" spans="1:33" s="294" customFormat="1" ht="14.25" customHeight="1">
      <c r="A13" s="1435"/>
      <c r="B13" s="313" t="s">
        <v>194</v>
      </c>
      <c r="C13" s="700">
        <f>'-52-'!E12</f>
        <v>240</v>
      </c>
      <c r="D13" s="306">
        <v>243</v>
      </c>
      <c r="E13" s="306">
        <v>1</v>
      </c>
      <c r="F13" s="310">
        <v>23</v>
      </c>
      <c r="G13" s="307">
        <v>6</v>
      </c>
      <c r="H13" s="308">
        <v>243</v>
      </c>
      <c r="I13" s="309">
        <v>0</v>
      </c>
      <c r="J13" s="310">
        <v>31</v>
      </c>
      <c r="K13" s="306">
        <v>26</v>
      </c>
      <c r="L13" s="310">
        <v>243</v>
      </c>
      <c r="M13" s="307">
        <v>0</v>
      </c>
      <c r="N13" s="308">
        <v>243</v>
      </c>
      <c r="O13" s="309">
        <v>1</v>
      </c>
      <c r="P13" s="310">
        <v>242</v>
      </c>
      <c r="Q13" s="306">
        <v>242</v>
      </c>
      <c r="R13" s="310">
        <v>243</v>
      </c>
      <c r="S13" s="306">
        <v>242</v>
      </c>
      <c r="T13" s="306">
        <v>242</v>
      </c>
      <c r="U13" s="306">
        <v>243</v>
      </c>
      <c r="V13" s="311">
        <v>221</v>
      </c>
      <c r="W13" s="312">
        <v>90.94650205761316</v>
      </c>
      <c r="X13" s="311">
        <v>11</v>
      </c>
      <c r="Y13" s="312">
        <v>4.526748971193416</v>
      </c>
      <c r="Z13" s="311">
        <v>0</v>
      </c>
      <c r="AA13" s="312">
        <v>0</v>
      </c>
      <c r="AB13" s="311">
        <v>4</v>
      </c>
      <c r="AC13" s="312">
        <v>1.646090534979424</v>
      </c>
      <c r="AD13" s="311">
        <v>7</v>
      </c>
      <c r="AE13" s="312">
        <v>2.880658436213992</v>
      </c>
      <c r="AF13" s="1052">
        <v>0</v>
      </c>
      <c r="AG13" s="1053">
        <v>0</v>
      </c>
    </row>
    <row r="14" spans="1:33" s="294" customFormat="1" ht="14.25" customHeight="1" thickBot="1">
      <c r="A14" s="1436"/>
      <c r="B14" s="295" t="s">
        <v>50</v>
      </c>
      <c r="C14" s="731">
        <f>'-52-'!E13</f>
        <v>649</v>
      </c>
      <c r="D14" s="315">
        <f aca="true" t="shared" si="2" ref="D14:L14">SUM(D11:D13)</f>
        <v>647</v>
      </c>
      <c r="E14" s="315">
        <f t="shared" si="2"/>
        <v>6</v>
      </c>
      <c r="F14" s="319">
        <f t="shared" si="2"/>
        <v>44</v>
      </c>
      <c r="G14" s="316">
        <f t="shared" si="2"/>
        <v>23</v>
      </c>
      <c r="H14" s="317">
        <f t="shared" si="2"/>
        <v>647</v>
      </c>
      <c r="I14" s="318">
        <f t="shared" si="2"/>
        <v>6</v>
      </c>
      <c r="J14" s="319">
        <f t="shared" si="2"/>
        <v>91</v>
      </c>
      <c r="K14" s="315">
        <f t="shared" si="2"/>
        <v>102</v>
      </c>
      <c r="L14" s="319">
        <f t="shared" si="2"/>
        <v>647</v>
      </c>
      <c r="M14" s="316">
        <f aca="true" t="shared" si="3" ref="M14:U14">SUM(M11:M13)</f>
        <v>0</v>
      </c>
      <c r="N14" s="317">
        <f t="shared" si="3"/>
        <v>647</v>
      </c>
      <c r="O14" s="318">
        <f t="shared" si="3"/>
        <v>1</v>
      </c>
      <c r="P14" s="319">
        <f t="shared" si="3"/>
        <v>646</v>
      </c>
      <c r="Q14" s="315">
        <f t="shared" si="3"/>
        <v>646</v>
      </c>
      <c r="R14" s="319">
        <f t="shared" si="3"/>
        <v>647</v>
      </c>
      <c r="S14" s="315">
        <f t="shared" si="3"/>
        <v>645</v>
      </c>
      <c r="T14" s="315">
        <f t="shared" si="3"/>
        <v>646</v>
      </c>
      <c r="U14" s="315">
        <f t="shared" si="3"/>
        <v>647</v>
      </c>
      <c r="V14" s="320">
        <f>SUM(V11:V13)</f>
        <v>594</v>
      </c>
      <c r="W14" s="296">
        <f>V14/$D14*100</f>
        <v>91.80834621329211</v>
      </c>
      <c r="X14" s="320">
        <f>SUM(X11:X13)</f>
        <v>30</v>
      </c>
      <c r="Y14" s="296">
        <f>X14/$D14*100</f>
        <v>4.636785162287481</v>
      </c>
      <c r="Z14" s="320">
        <f>SUM(Z11:Z13)</f>
        <v>0</v>
      </c>
      <c r="AA14" s="296">
        <f>Z14/$D14*100</f>
        <v>0</v>
      </c>
      <c r="AB14" s="320">
        <f>SUM(AB11:AB13)</f>
        <v>6</v>
      </c>
      <c r="AC14" s="296">
        <f>AB14/$D14*100</f>
        <v>0.9273570324574961</v>
      </c>
      <c r="AD14" s="320">
        <f>SUM(AD11:AD13)</f>
        <v>16</v>
      </c>
      <c r="AE14" s="296">
        <f>AD14/$D14*100</f>
        <v>2.472952086553323</v>
      </c>
      <c r="AF14" s="1279">
        <f>SUM(AF11:AF13)</f>
        <v>1</v>
      </c>
      <c r="AG14" s="1280">
        <f>SUM(AG11:AG13)</f>
        <v>0</v>
      </c>
    </row>
    <row r="15" spans="1:33" s="294" customFormat="1" ht="14.25" customHeight="1">
      <c r="A15" s="1437" t="s">
        <v>91</v>
      </c>
      <c r="B15" s="293" t="s">
        <v>92</v>
      </c>
      <c r="C15" s="707">
        <f>'-52-'!E14</f>
        <v>342</v>
      </c>
      <c r="D15" s="297">
        <v>334</v>
      </c>
      <c r="E15" s="297">
        <v>2</v>
      </c>
      <c r="F15" s="302">
        <v>21</v>
      </c>
      <c r="G15" s="299">
        <v>7</v>
      </c>
      <c r="H15" s="300">
        <v>333</v>
      </c>
      <c r="I15" s="301">
        <v>2</v>
      </c>
      <c r="J15" s="302">
        <v>30</v>
      </c>
      <c r="K15" s="297">
        <v>55</v>
      </c>
      <c r="L15" s="302">
        <v>334</v>
      </c>
      <c r="M15" s="299">
        <v>0</v>
      </c>
      <c r="N15" s="300">
        <v>334</v>
      </c>
      <c r="O15" s="301">
        <v>0</v>
      </c>
      <c r="P15" s="302">
        <v>334</v>
      </c>
      <c r="Q15" s="297">
        <v>334</v>
      </c>
      <c r="R15" s="302">
        <v>334</v>
      </c>
      <c r="S15" s="297">
        <v>329</v>
      </c>
      <c r="T15" s="297">
        <v>334</v>
      </c>
      <c r="U15" s="297">
        <v>333</v>
      </c>
      <c r="V15" s="303">
        <v>326</v>
      </c>
      <c r="W15" s="304">
        <v>97.60479041916167</v>
      </c>
      <c r="X15" s="303">
        <v>3</v>
      </c>
      <c r="Y15" s="304">
        <v>0.8982035928143712</v>
      </c>
      <c r="Z15" s="303">
        <v>0</v>
      </c>
      <c r="AA15" s="304">
        <v>0</v>
      </c>
      <c r="AB15" s="303">
        <v>3</v>
      </c>
      <c r="AC15" s="304">
        <v>0.8982035928143712</v>
      </c>
      <c r="AD15" s="303">
        <v>2</v>
      </c>
      <c r="AE15" s="304">
        <v>0.5988023952095809</v>
      </c>
      <c r="AF15" s="1050">
        <v>0</v>
      </c>
      <c r="AG15" s="1051">
        <v>0</v>
      </c>
    </row>
    <row r="16" spans="1:33" s="118" customFormat="1" ht="14.25" customHeight="1">
      <c r="A16" s="1438"/>
      <c r="B16" s="670" t="s">
        <v>332</v>
      </c>
      <c r="C16" s="714">
        <f>'-52-'!E15</f>
        <v>184</v>
      </c>
      <c r="D16" s="306">
        <v>179</v>
      </c>
      <c r="E16" s="1054">
        <v>0</v>
      </c>
      <c r="F16" s="1055">
        <v>5</v>
      </c>
      <c r="G16" s="1056">
        <v>7</v>
      </c>
      <c r="H16" s="1057">
        <v>179</v>
      </c>
      <c r="I16" s="1058">
        <v>1</v>
      </c>
      <c r="J16" s="1059">
        <v>40</v>
      </c>
      <c r="K16" s="1054">
        <v>22</v>
      </c>
      <c r="L16" s="1055">
        <v>179</v>
      </c>
      <c r="M16" s="1056">
        <v>1</v>
      </c>
      <c r="N16" s="1057">
        <v>179</v>
      </c>
      <c r="O16" s="1058">
        <v>1</v>
      </c>
      <c r="P16" s="1059">
        <v>179</v>
      </c>
      <c r="Q16" s="1060">
        <v>179</v>
      </c>
      <c r="R16" s="1061">
        <v>179</v>
      </c>
      <c r="S16" s="1054">
        <v>179</v>
      </c>
      <c r="T16" s="1054">
        <v>179</v>
      </c>
      <c r="U16" s="306">
        <v>179</v>
      </c>
      <c r="V16" s="654">
        <v>146</v>
      </c>
      <c r="W16" s="312">
        <v>81.56424581005587</v>
      </c>
      <c r="X16" s="311">
        <v>30</v>
      </c>
      <c r="Y16" s="312">
        <v>16.75977653631285</v>
      </c>
      <c r="Z16" s="311">
        <v>0</v>
      </c>
      <c r="AA16" s="312">
        <v>0</v>
      </c>
      <c r="AB16" s="311">
        <v>2</v>
      </c>
      <c r="AC16" s="312">
        <v>1.1173184357541899</v>
      </c>
      <c r="AD16" s="311">
        <v>1</v>
      </c>
      <c r="AE16" s="312">
        <v>0.5586592178770949</v>
      </c>
      <c r="AF16" s="1062">
        <v>1</v>
      </c>
      <c r="AG16" s="1063">
        <v>0</v>
      </c>
    </row>
    <row r="17" spans="1:33" s="118" customFormat="1" ht="14.25" customHeight="1">
      <c r="A17" s="1438"/>
      <c r="B17" s="313" t="s">
        <v>101</v>
      </c>
      <c r="C17" s="716">
        <f>'-52-'!E16</f>
        <v>0</v>
      </c>
      <c r="D17" s="306">
        <v>0</v>
      </c>
      <c r="E17" s="306">
        <v>0</v>
      </c>
      <c r="F17" s="328">
        <v>0</v>
      </c>
      <c r="G17" s="325">
        <v>0</v>
      </c>
      <c r="H17" s="326">
        <v>0</v>
      </c>
      <c r="I17" s="327">
        <v>0</v>
      </c>
      <c r="J17" s="328">
        <v>0</v>
      </c>
      <c r="K17" s="324">
        <v>0</v>
      </c>
      <c r="L17" s="328">
        <v>0</v>
      </c>
      <c r="M17" s="325">
        <v>0</v>
      </c>
      <c r="N17" s="326">
        <v>0</v>
      </c>
      <c r="O17" s="327">
        <v>0</v>
      </c>
      <c r="P17" s="328">
        <v>0</v>
      </c>
      <c r="Q17" s="324">
        <v>0</v>
      </c>
      <c r="R17" s="328">
        <v>0</v>
      </c>
      <c r="S17" s="324">
        <v>0</v>
      </c>
      <c r="T17" s="324">
        <v>0</v>
      </c>
      <c r="U17" s="306">
        <v>0</v>
      </c>
      <c r="V17" s="329">
        <v>0</v>
      </c>
      <c r="W17" s="312">
        <v>0</v>
      </c>
      <c r="X17" s="311">
        <v>0</v>
      </c>
      <c r="Y17" s="312">
        <v>0</v>
      </c>
      <c r="Z17" s="311">
        <v>0</v>
      </c>
      <c r="AA17" s="312">
        <v>0</v>
      </c>
      <c r="AB17" s="311">
        <v>0</v>
      </c>
      <c r="AC17" s="312">
        <v>0</v>
      </c>
      <c r="AD17" s="311">
        <v>0</v>
      </c>
      <c r="AE17" s="312">
        <v>0</v>
      </c>
      <c r="AF17" s="1062">
        <v>0</v>
      </c>
      <c r="AG17" s="1063">
        <v>0</v>
      </c>
    </row>
    <row r="18" spans="1:33" s="118" customFormat="1" ht="14.25" customHeight="1">
      <c r="A18" s="1438"/>
      <c r="B18" s="313" t="s">
        <v>102</v>
      </c>
      <c r="C18" s="716">
        <f>'-52-'!E17</f>
        <v>5</v>
      </c>
      <c r="D18" s="1064">
        <v>4</v>
      </c>
      <c r="E18" s="1054">
        <v>0</v>
      </c>
      <c r="F18" s="1055">
        <v>0</v>
      </c>
      <c r="G18" s="1056">
        <v>0</v>
      </c>
      <c r="H18" s="1057">
        <v>4</v>
      </c>
      <c r="I18" s="1058">
        <v>0</v>
      </c>
      <c r="J18" s="1059">
        <v>0</v>
      </c>
      <c r="K18" s="1054">
        <v>0</v>
      </c>
      <c r="L18" s="1055">
        <v>4</v>
      </c>
      <c r="M18" s="1056">
        <v>0</v>
      </c>
      <c r="N18" s="1057">
        <v>4</v>
      </c>
      <c r="O18" s="1058">
        <v>0</v>
      </c>
      <c r="P18" s="1059">
        <v>4</v>
      </c>
      <c r="Q18" s="1060">
        <v>4</v>
      </c>
      <c r="R18" s="1061">
        <v>4</v>
      </c>
      <c r="S18" s="1054">
        <v>4</v>
      </c>
      <c r="T18" s="1054">
        <v>4</v>
      </c>
      <c r="U18" s="306">
        <v>4</v>
      </c>
      <c r="V18" s="653">
        <v>4</v>
      </c>
      <c r="W18" s="312">
        <v>100</v>
      </c>
      <c r="X18" s="311">
        <v>0</v>
      </c>
      <c r="Y18" s="312">
        <v>0</v>
      </c>
      <c r="Z18" s="311">
        <v>0</v>
      </c>
      <c r="AA18" s="312">
        <v>0</v>
      </c>
      <c r="AB18" s="311">
        <v>0</v>
      </c>
      <c r="AC18" s="312">
        <v>0</v>
      </c>
      <c r="AD18" s="311">
        <v>0</v>
      </c>
      <c r="AE18" s="312">
        <v>0</v>
      </c>
      <c r="AF18" s="1062">
        <v>0</v>
      </c>
      <c r="AG18" s="1063">
        <v>0</v>
      </c>
    </row>
    <row r="19" spans="1:33" s="294" customFormat="1" ht="14.25" customHeight="1" thickBot="1">
      <c r="A19" s="1439"/>
      <c r="B19" s="295" t="s">
        <v>50</v>
      </c>
      <c r="C19" s="1281">
        <f>'-52-'!E18</f>
        <v>531</v>
      </c>
      <c r="D19" s="647">
        <f aca="true" t="shared" si="4" ref="D19:L19">SUM(D15:D18)</f>
        <v>517</v>
      </c>
      <c r="E19" s="647">
        <f t="shared" si="4"/>
        <v>2</v>
      </c>
      <c r="F19" s="651">
        <f t="shared" si="4"/>
        <v>26</v>
      </c>
      <c r="G19" s="648">
        <f t="shared" si="4"/>
        <v>14</v>
      </c>
      <c r="H19" s="649">
        <f t="shared" si="4"/>
        <v>516</v>
      </c>
      <c r="I19" s="650">
        <f t="shared" si="4"/>
        <v>3</v>
      </c>
      <c r="J19" s="651">
        <f t="shared" si="4"/>
        <v>70</v>
      </c>
      <c r="K19" s="647">
        <f t="shared" si="4"/>
        <v>77</v>
      </c>
      <c r="L19" s="651">
        <f t="shared" si="4"/>
        <v>517</v>
      </c>
      <c r="M19" s="648">
        <f aca="true" t="shared" si="5" ref="M19:U19">SUM(M15:M18)</f>
        <v>1</v>
      </c>
      <c r="N19" s="649">
        <f t="shared" si="5"/>
        <v>517</v>
      </c>
      <c r="O19" s="650">
        <f t="shared" si="5"/>
        <v>1</v>
      </c>
      <c r="P19" s="651">
        <f t="shared" si="5"/>
        <v>517</v>
      </c>
      <c r="Q19" s="647">
        <f t="shared" si="5"/>
        <v>517</v>
      </c>
      <c r="R19" s="651">
        <f t="shared" si="5"/>
        <v>517</v>
      </c>
      <c r="S19" s="647">
        <f t="shared" si="5"/>
        <v>512</v>
      </c>
      <c r="T19" s="647">
        <f t="shared" si="5"/>
        <v>517</v>
      </c>
      <c r="U19" s="315">
        <f t="shared" si="5"/>
        <v>516</v>
      </c>
      <c r="V19" s="1282">
        <f>SUM(V15:V18)</f>
        <v>476</v>
      </c>
      <c r="W19" s="296">
        <f>V19/$D19*100</f>
        <v>92.06963249516441</v>
      </c>
      <c r="X19" s="320">
        <f>SUM(X15:X18)</f>
        <v>33</v>
      </c>
      <c r="Y19" s="296">
        <f>X19/$D19*100</f>
        <v>6.382978723404255</v>
      </c>
      <c r="Z19" s="320">
        <f>SUM(Z15:Z18)</f>
        <v>0</v>
      </c>
      <c r="AA19" s="296">
        <f>Z19/$D19*100</f>
        <v>0</v>
      </c>
      <c r="AB19" s="320">
        <f>SUM(AB15:AB18)</f>
        <v>5</v>
      </c>
      <c r="AC19" s="296">
        <f>AB19/$D19*100</f>
        <v>0.9671179883945842</v>
      </c>
      <c r="AD19" s="320">
        <f>SUM(AD15:AD18)</f>
        <v>3</v>
      </c>
      <c r="AE19" s="296">
        <f>AD19/$D19*100</f>
        <v>0.5802707930367506</v>
      </c>
      <c r="AF19" s="1279">
        <f>SUM(AF15:AF18)</f>
        <v>1</v>
      </c>
      <c r="AG19" s="1280">
        <f>SUM(AG15:AG18)</f>
        <v>0</v>
      </c>
    </row>
    <row r="20" spans="1:33" s="294" customFormat="1" ht="14.25" customHeight="1">
      <c r="A20" s="1437" t="s">
        <v>94</v>
      </c>
      <c r="B20" s="293" t="s">
        <v>95</v>
      </c>
      <c r="C20" s="698">
        <f>'-52-'!E19</f>
        <v>856</v>
      </c>
      <c r="D20" s="297">
        <v>854</v>
      </c>
      <c r="E20" s="297">
        <v>1</v>
      </c>
      <c r="F20" s="302">
        <v>39</v>
      </c>
      <c r="G20" s="299">
        <v>25</v>
      </c>
      <c r="H20" s="300">
        <v>854</v>
      </c>
      <c r="I20" s="301">
        <v>2</v>
      </c>
      <c r="J20" s="302">
        <v>62</v>
      </c>
      <c r="K20" s="297">
        <v>71</v>
      </c>
      <c r="L20" s="302">
        <v>854</v>
      </c>
      <c r="M20" s="299">
        <v>1</v>
      </c>
      <c r="N20" s="300">
        <v>854</v>
      </c>
      <c r="O20" s="301">
        <v>2</v>
      </c>
      <c r="P20" s="302">
        <v>854</v>
      </c>
      <c r="Q20" s="297">
        <v>854</v>
      </c>
      <c r="R20" s="302">
        <v>854</v>
      </c>
      <c r="S20" s="297">
        <v>850</v>
      </c>
      <c r="T20" s="297">
        <v>854</v>
      </c>
      <c r="U20" s="297">
        <v>854</v>
      </c>
      <c r="V20" s="303">
        <v>804</v>
      </c>
      <c r="W20" s="304">
        <v>94.14519906323186</v>
      </c>
      <c r="X20" s="303">
        <v>27</v>
      </c>
      <c r="Y20" s="304">
        <v>3.161592505854801</v>
      </c>
      <c r="Z20" s="303">
        <v>0</v>
      </c>
      <c r="AA20" s="304">
        <v>0</v>
      </c>
      <c r="AB20" s="303">
        <v>17</v>
      </c>
      <c r="AC20" s="304">
        <v>1.9906323185011712</v>
      </c>
      <c r="AD20" s="303">
        <v>6</v>
      </c>
      <c r="AE20" s="304">
        <v>0.702576112412178</v>
      </c>
      <c r="AF20" s="1050">
        <v>0</v>
      </c>
      <c r="AG20" s="1051">
        <v>0</v>
      </c>
    </row>
    <row r="21" spans="1:33" s="294" customFormat="1" ht="14.25" customHeight="1">
      <c r="A21" s="1438"/>
      <c r="B21" s="305" t="s">
        <v>96</v>
      </c>
      <c r="C21" s="700">
        <f>'-52-'!E20</f>
        <v>147</v>
      </c>
      <c r="D21" s="306">
        <v>142</v>
      </c>
      <c r="E21" s="306">
        <v>0</v>
      </c>
      <c r="F21" s="310">
        <v>8</v>
      </c>
      <c r="G21" s="307">
        <v>9</v>
      </c>
      <c r="H21" s="308">
        <v>142</v>
      </c>
      <c r="I21" s="309">
        <v>1</v>
      </c>
      <c r="J21" s="310">
        <v>13</v>
      </c>
      <c r="K21" s="306">
        <v>15</v>
      </c>
      <c r="L21" s="310">
        <v>141</v>
      </c>
      <c r="M21" s="307">
        <v>1</v>
      </c>
      <c r="N21" s="308">
        <v>141</v>
      </c>
      <c r="O21" s="309">
        <v>0</v>
      </c>
      <c r="P21" s="310">
        <v>142</v>
      </c>
      <c r="Q21" s="306">
        <v>142</v>
      </c>
      <c r="R21" s="310">
        <v>142</v>
      </c>
      <c r="S21" s="306">
        <v>142</v>
      </c>
      <c r="T21" s="306">
        <v>142</v>
      </c>
      <c r="U21" s="306">
        <v>142</v>
      </c>
      <c r="V21" s="311">
        <v>137</v>
      </c>
      <c r="W21" s="312">
        <v>96.47887323943662</v>
      </c>
      <c r="X21" s="311">
        <v>2</v>
      </c>
      <c r="Y21" s="312">
        <v>1.4084507042253522</v>
      </c>
      <c r="Z21" s="311">
        <v>0</v>
      </c>
      <c r="AA21" s="312">
        <v>0</v>
      </c>
      <c r="AB21" s="311">
        <v>2</v>
      </c>
      <c r="AC21" s="312">
        <v>1.4084507042253522</v>
      </c>
      <c r="AD21" s="311">
        <v>1</v>
      </c>
      <c r="AE21" s="312">
        <v>0.7042253521126761</v>
      </c>
      <c r="AF21" s="1052">
        <v>0</v>
      </c>
      <c r="AG21" s="1053">
        <v>1</v>
      </c>
    </row>
    <row r="22" spans="1:33" s="294" customFormat="1" ht="14.25" customHeight="1" thickBot="1">
      <c r="A22" s="1439"/>
      <c r="B22" s="295" t="s">
        <v>50</v>
      </c>
      <c r="C22" s="731">
        <f>'-52-'!E21</f>
        <v>1003</v>
      </c>
      <c r="D22" s="647">
        <f>SUM(D20:D21)</f>
        <v>996</v>
      </c>
      <c r="E22" s="647">
        <f aca="true" t="shared" si="6" ref="E22:AG22">SUM(E20:E21)</f>
        <v>1</v>
      </c>
      <c r="F22" s="651">
        <f t="shared" si="6"/>
        <v>47</v>
      </c>
      <c r="G22" s="648">
        <f t="shared" si="6"/>
        <v>34</v>
      </c>
      <c r="H22" s="649">
        <f t="shared" si="6"/>
        <v>996</v>
      </c>
      <c r="I22" s="650">
        <f t="shared" si="6"/>
        <v>3</v>
      </c>
      <c r="J22" s="651">
        <f t="shared" si="6"/>
        <v>75</v>
      </c>
      <c r="K22" s="647">
        <f t="shared" si="6"/>
        <v>86</v>
      </c>
      <c r="L22" s="651">
        <f t="shared" si="6"/>
        <v>995</v>
      </c>
      <c r="M22" s="648">
        <f t="shared" si="6"/>
        <v>2</v>
      </c>
      <c r="N22" s="649">
        <f t="shared" si="6"/>
        <v>995</v>
      </c>
      <c r="O22" s="650">
        <f t="shared" si="6"/>
        <v>2</v>
      </c>
      <c r="P22" s="651">
        <f t="shared" si="6"/>
        <v>996</v>
      </c>
      <c r="Q22" s="647">
        <f t="shared" si="6"/>
        <v>996</v>
      </c>
      <c r="R22" s="651">
        <f t="shared" si="6"/>
        <v>996</v>
      </c>
      <c r="S22" s="647">
        <f t="shared" si="6"/>
        <v>992</v>
      </c>
      <c r="T22" s="647">
        <f t="shared" si="6"/>
        <v>996</v>
      </c>
      <c r="U22" s="315">
        <f t="shared" si="6"/>
        <v>996</v>
      </c>
      <c r="V22" s="320">
        <f t="shared" si="6"/>
        <v>941</v>
      </c>
      <c r="W22" s="296">
        <f>V22/$D22*100</f>
        <v>94.47791164658635</v>
      </c>
      <c r="X22" s="320">
        <f t="shared" si="6"/>
        <v>29</v>
      </c>
      <c r="Y22" s="296">
        <f>X22/$D22*100</f>
        <v>2.9116465863453818</v>
      </c>
      <c r="Z22" s="320">
        <f t="shared" si="6"/>
        <v>0</v>
      </c>
      <c r="AA22" s="296">
        <f>X22/$D22*100</f>
        <v>2.9116465863453818</v>
      </c>
      <c r="AB22" s="320">
        <f t="shared" si="6"/>
        <v>19</v>
      </c>
      <c r="AC22" s="296">
        <f>AB22/$D22*100</f>
        <v>1.9076305220883536</v>
      </c>
      <c r="AD22" s="320">
        <f t="shared" si="6"/>
        <v>7</v>
      </c>
      <c r="AE22" s="296">
        <f>AD22/$D22*100</f>
        <v>0.7028112449799196</v>
      </c>
      <c r="AF22" s="321">
        <f t="shared" si="6"/>
        <v>0</v>
      </c>
      <c r="AG22" s="322">
        <f t="shared" si="6"/>
        <v>1</v>
      </c>
    </row>
    <row r="23" spans="1:33" s="118" customFormat="1" ht="14.25" customHeight="1">
      <c r="A23" s="1437" t="s">
        <v>97</v>
      </c>
      <c r="B23" s="592" t="s">
        <v>52</v>
      </c>
      <c r="C23" s="707">
        <f>'-52-'!E22</f>
        <v>129</v>
      </c>
      <c r="D23" s="1065">
        <v>133</v>
      </c>
      <c r="E23" s="1066">
        <v>3</v>
      </c>
      <c r="F23" s="1067">
        <v>8</v>
      </c>
      <c r="G23" s="1068">
        <v>3</v>
      </c>
      <c r="H23" s="1069">
        <v>133</v>
      </c>
      <c r="I23" s="1070">
        <v>0</v>
      </c>
      <c r="J23" s="1071">
        <v>7</v>
      </c>
      <c r="K23" s="1066">
        <v>21</v>
      </c>
      <c r="L23" s="1067">
        <v>133</v>
      </c>
      <c r="M23" s="1068">
        <v>1</v>
      </c>
      <c r="N23" s="1069">
        <v>133</v>
      </c>
      <c r="O23" s="1070">
        <v>0</v>
      </c>
      <c r="P23" s="1071">
        <v>133</v>
      </c>
      <c r="Q23" s="1072">
        <v>133</v>
      </c>
      <c r="R23" s="1073">
        <v>133</v>
      </c>
      <c r="S23" s="1066">
        <v>133</v>
      </c>
      <c r="T23" s="1066">
        <v>133</v>
      </c>
      <c r="U23" s="297">
        <v>133</v>
      </c>
      <c r="V23" s="652">
        <v>116</v>
      </c>
      <c r="W23" s="304">
        <v>87.21804511278195</v>
      </c>
      <c r="X23" s="303">
        <v>2</v>
      </c>
      <c r="Y23" s="304">
        <v>1.5037593984962405</v>
      </c>
      <c r="Z23" s="303">
        <v>0</v>
      </c>
      <c r="AA23" s="304">
        <v>0</v>
      </c>
      <c r="AB23" s="303">
        <v>13</v>
      </c>
      <c r="AC23" s="304">
        <v>9.774436090225564</v>
      </c>
      <c r="AD23" s="303">
        <v>2</v>
      </c>
      <c r="AE23" s="304">
        <v>1.5037593984962405</v>
      </c>
      <c r="AF23" s="1074">
        <v>0</v>
      </c>
      <c r="AG23" s="1075">
        <v>0</v>
      </c>
    </row>
    <row r="24" spans="1:33" s="118" customFormat="1" ht="14.25" customHeight="1">
      <c r="A24" s="1438"/>
      <c r="B24" s="313" t="s">
        <v>98</v>
      </c>
      <c r="C24" s="716">
        <f>'-52-'!E23</f>
        <v>499</v>
      </c>
      <c r="D24" s="1076">
        <v>489</v>
      </c>
      <c r="E24" s="1077">
        <v>4</v>
      </c>
      <c r="F24" s="1078">
        <v>17</v>
      </c>
      <c r="G24" s="1079">
        <v>8</v>
      </c>
      <c r="H24" s="1080">
        <v>489</v>
      </c>
      <c r="I24" s="1081">
        <v>2</v>
      </c>
      <c r="J24" s="1082">
        <v>39</v>
      </c>
      <c r="K24" s="1077">
        <v>106</v>
      </c>
      <c r="L24" s="1078">
        <v>487</v>
      </c>
      <c r="M24" s="1079">
        <v>1</v>
      </c>
      <c r="N24" s="1080">
        <v>486</v>
      </c>
      <c r="O24" s="1081">
        <v>1</v>
      </c>
      <c r="P24" s="1082">
        <v>489</v>
      </c>
      <c r="Q24" s="1083">
        <v>484</v>
      </c>
      <c r="R24" s="1084">
        <v>489</v>
      </c>
      <c r="S24" s="1077">
        <v>488</v>
      </c>
      <c r="T24" s="1077">
        <v>489</v>
      </c>
      <c r="U24" s="306">
        <v>489</v>
      </c>
      <c r="V24" s="329">
        <v>429</v>
      </c>
      <c r="W24" s="312">
        <v>87.73006134969326</v>
      </c>
      <c r="X24" s="311">
        <v>12</v>
      </c>
      <c r="Y24" s="312">
        <v>2.4539877300613497</v>
      </c>
      <c r="Z24" s="311">
        <v>0</v>
      </c>
      <c r="AA24" s="312">
        <v>0</v>
      </c>
      <c r="AB24" s="311">
        <v>43</v>
      </c>
      <c r="AC24" s="312">
        <v>8.793456032719837</v>
      </c>
      <c r="AD24" s="311">
        <v>5</v>
      </c>
      <c r="AE24" s="312">
        <v>1.0224948875255624</v>
      </c>
      <c r="AF24" s="1062">
        <v>0</v>
      </c>
      <c r="AG24" s="1063">
        <v>0</v>
      </c>
    </row>
    <row r="25" spans="1:33" s="118" customFormat="1" ht="14.25" customHeight="1">
      <c r="A25" s="1438"/>
      <c r="B25" s="313" t="s">
        <v>53</v>
      </c>
      <c r="C25" s="716">
        <f>'-52-'!E24</f>
        <v>91</v>
      </c>
      <c r="D25" s="1076">
        <v>111</v>
      </c>
      <c r="E25" s="1077">
        <v>0</v>
      </c>
      <c r="F25" s="1078">
        <v>1</v>
      </c>
      <c r="G25" s="1079">
        <v>1</v>
      </c>
      <c r="H25" s="1080">
        <v>111</v>
      </c>
      <c r="I25" s="1081">
        <v>0</v>
      </c>
      <c r="J25" s="1082">
        <v>3</v>
      </c>
      <c r="K25" s="1077">
        <v>22</v>
      </c>
      <c r="L25" s="1078">
        <v>111</v>
      </c>
      <c r="M25" s="1079">
        <v>0</v>
      </c>
      <c r="N25" s="1080">
        <v>111</v>
      </c>
      <c r="O25" s="1081">
        <v>0</v>
      </c>
      <c r="P25" s="1082">
        <v>111</v>
      </c>
      <c r="Q25" s="1083">
        <v>111</v>
      </c>
      <c r="R25" s="1084">
        <v>111</v>
      </c>
      <c r="S25" s="1077">
        <v>111</v>
      </c>
      <c r="T25" s="1077">
        <v>111</v>
      </c>
      <c r="U25" s="306">
        <v>111</v>
      </c>
      <c r="V25" s="311">
        <v>104</v>
      </c>
      <c r="W25" s="312">
        <v>93.69369369369369</v>
      </c>
      <c r="X25" s="311">
        <v>3</v>
      </c>
      <c r="Y25" s="312">
        <v>2.7027027027027026</v>
      </c>
      <c r="Z25" s="311">
        <v>0</v>
      </c>
      <c r="AA25" s="312">
        <v>0</v>
      </c>
      <c r="AB25" s="311">
        <v>4</v>
      </c>
      <c r="AC25" s="312">
        <v>3.6036036036036037</v>
      </c>
      <c r="AD25" s="311">
        <v>0</v>
      </c>
      <c r="AE25" s="312">
        <v>0</v>
      </c>
      <c r="AF25" s="1062">
        <v>0</v>
      </c>
      <c r="AG25" s="1063">
        <v>0</v>
      </c>
    </row>
    <row r="26" spans="1:54" s="294" customFormat="1" ht="14.25" customHeight="1" thickBot="1">
      <c r="A26" s="1439"/>
      <c r="B26" s="314" t="s">
        <v>50</v>
      </c>
      <c r="C26" s="724">
        <f>'-52-'!E25</f>
        <v>719</v>
      </c>
      <c r="D26" s="647">
        <f aca="true" t="shared" si="7" ref="D26:L26">SUM(D23:D25)</f>
        <v>733</v>
      </c>
      <c r="E26" s="647">
        <f t="shared" si="7"/>
        <v>7</v>
      </c>
      <c r="F26" s="651">
        <f t="shared" si="7"/>
        <v>26</v>
      </c>
      <c r="G26" s="648">
        <f t="shared" si="7"/>
        <v>12</v>
      </c>
      <c r="H26" s="649">
        <f t="shared" si="7"/>
        <v>733</v>
      </c>
      <c r="I26" s="650">
        <f t="shared" si="7"/>
        <v>2</v>
      </c>
      <c r="J26" s="651">
        <f t="shared" si="7"/>
        <v>49</v>
      </c>
      <c r="K26" s="647">
        <f t="shared" si="7"/>
        <v>149</v>
      </c>
      <c r="L26" s="651">
        <f t="shared" si="7"/>
        <v>731</v>
      </c>
      <c r="M26" s="648">
        <f aca="true" t="shared" si="8" ref="M26:U26">SUM(M23:M25)</f>
        <v>2</v>
      </c>
      <c r="N26" s="649">
        <f t="shared" si="8"/>
        <v>730</v>
      </c>
      <c r="O26" s="650">
        <f t="shared" si="8"/>
        <v>1</v>
      </c>
      <c r="P26" s="651">
        <f t="shared" si="8"/>
        <v>733</v>
      </c>
      <c r="Q26" s="647">
        <f t="shared" si="8"/>
        <v>728</v>
      </c>
      <c r="R26" s="651">
        <f t="shared" si="8"/>
        <v>733</v>
      </c>
      <c r="S26" s="647">
        <f t="shared" si="8"/>
        <v>732</v>
      </c>
      <c r="T26" s="647">
        <f t="shared" si="8"/>
        <v>733</v>
      </c>
      <c r="U26" s="315">
        <f t="shared" si="8"/>
        <v>733</v>
      </c>
      <c r="V26" s="320">
        <f>SUM(V23:V25)</f>
        <v>649</v>
      </c>
      <c r="W26" s="296">
        <f>V26/$D26*100</f>
        <v>88.54024556616645</v>
      </c>
      <c r="X26" s="320">
        <f>SUM(X23:X25)</f>
        <v>17</v>
      </c>
      <c r="Y26" s="296">
        <f>X26/$D26*100</f>
        <v>2.3192360163710775</v>
      </c>
      <c r="Z26" s="320">
        <f>SUM(Z23:Z25)</f>
        <v>0</v>
      </c>
      <c r="AA26" s="296">
        <f>Z26/$D26*100</f>
        <v>0</v>
      </c>
      <c r="AB26" s="320">
        <f>SUM(AB23:AB25)</f>
        <v>60</v>
      </c>
      <c r="AC26" s="296">
        <f>AB26/$D26*100</f>
        <v>8.185538881309688</v>
      </c>
      <c r="AD26" s="320">
        <f>SUM(AD23:AD25)</f>
        <v>7</v>
      </c>
      <c r="AE26" s="296">
        <f>AD26/$D26*100</f>
        <v>0.9549795361527967</v>
      </c>
      <c r="AF26" s="321">
        <f>SUM(AF23:AF25)</f>
        <v>0</v>
      </c>
      <c r="AG26" s="322">
        <f>SUM(AG23:AG25)</f>
        <v>0</v>
      </c>
      <c r="AN26" s="485"/>
      <c r="AO26" s="485"/>
      <c r="AP26" s="485"/>
      <c r="AQ26" s="485"/>
      <c r="AR26" s="485"/>
      <c r="AS26" s="485"/>
      <c r="AT26" s="485"/>
      <c r="AU26" s="485"/>
      <c r="AV26" s="485"/>
      <c r="AW26" s="485"/>
      <c r="AX26" s="485"/>
      <c r="AY26" s="485"/>
      <c r="AZ26" s="485"/>
      <c r="BA26" s="485"/>
      <c r="BB26" s="485"/>
    </row>
    <row r="27" spans="1:54" s="294" customFormat="1" ht="14.25" customHeight="1">
      <c r="A27" s="1455" t="s">
        <v>219</v>
      </c>
      <c r="B27" s="323" t="s">
        <v>218</v>
      </c>
      <c r="C27" s="708">
        <f>'-52-'!E26</f>
        <v>231</v>
      </c>
      <c r="D27" s="324">
        <v>234</v>
      </c>
      <c r="E27" s="324">
        <v>0</v>
      </c>
      <c r="F27" s="328">
        <v>12</v>
      </c>
      <c r="G27" s="325">
        <v>9</v>
      </c>
      <c r="H27" s="326">
        <v>234</v>
      </c>
      <c r="I27" s="327">
        <v>1</v>
      </c>
      <c r="J27" s="328">
        <v>17</v>
      </c>
      <c r="K27" s="324">
        <v>15</v>
      </c>
      <c r="L27" s="328">
        <v>221</v>
      </c>
      <c r="M27" s="325">
        <v>0</v>
      </c>
      <c r="N27" s="326">
        <v>234</v>
      </c>
      <c r="O27" s="327">
        <v>0</v>
      </c>
      <c r="P27" s="328">
        <v>234</v>
      </c>
      <c r="Q27" s="324">
        <v>234</v>
      </c>
      <c r="R27" s="328">
        <v>234</v>
      </c>
      <c r="S27" s="324">
        <v>229</v>
      </c>
      <c r="T27" s="324">
        <v>234</v>
      </c>
      <c r="U27" s="324">
        <v>233</v>
      </c>
      <c r="V27" s="329">
        <v>189</v>
      </c>
      <c r="W27" s="330">
        <v>80.76923076923077</v>
      </c>
      <c r="X27" s="329">
        <v>15</v>
      </c>
      <c r="Y27" s="330">
        <v>6.41025641025641</v>
      </c>
      <c r="Z27" s="329">
        <v>0</v>
      </c>
      <c r="AA27" s="330">
        <v>0</v>
      </c>
      <c r="AB27" s="329">
        <v>1</v>
      </c>
      <c r="AC27" s="330">
        <v>0.4273504273504274</v>
      </c>
      <c r="AD27" s="329">
        <v>15</v>
      </c>
      <c r="AE27" s="330">
        <v>6.41025641025641</v>
      </c>
      <c r="AF27" s="1085">
        <v>0</v>
      </c>
      <c r="AG27" s="1086">
        <v>3</v>
      </c>
      <c r="AI27" s="485"/>
      <c r="AJ27" s="485"/>
      <c r="AK27" s="485"/>
      <c r="AL27" s="485"/>
      <c r="AM27" s="485"/>
      <c r="AN27" s="485"/>
      <c r="AO27" s="485"/>
      <c r="AP27" s="485"/>
      <c r="AQ27" s="485"/>
      <c r="AR27" s="485"/>
      <c r="AS27" s="485"/>
      <c r="AT27" s="485"/>
      <c r="AU27" s="485"/>
      <c r="AV27" s="485"/>
      <c r="AW27" s="485"/>
      <c r="AX27" s="485"/>
      <c r="AY27" s="485"/>
      <c r="AZ27" s="485"/>
      <c r="BA27" s="485"/>
      <c r="BB27" s="485"/>
    </row>
    <row r="28" spans="1:54" s="646" customFormat="1" ht="14.25" customHeight="1" thickBot="1">
      <c r="A28" s="1456"/>
      <c r="B28" s="314" t="s">
        <v>50</v>
      </c>
      <c r="C28" s="731">
        <f>'-52-'!E27</f>
        <v>231</v>
      </c>
      <c r="D28" s="315">
        <f aca="true" t="shared" si="9" ref="D28:L28">SUM(D27:D27)</f>
        <v>234</v>
      </c>
      <c r="E28" s="315">
        <f t="shared" si="9"/>
        <v>0</v>
      </c>
      <c r="F28" s="319">
        <f t="shared" si="9"/>
        <v>12</v>
      </c>
      <c r="G28" s="316">
        <f t="shared" si="9"/>
        <v>9</v>
      </c>
      <c r="H28" s="317">
        <f t="shared" si="9"/>
        <v>234</v>
      </c>
      <c r="I28" s="318">
        <f t="shared" si="9"/>
        <v>1</v>
      </c>
      <c r="J28" s="319">
        <f t="shared" si="9"/>
        <v>17</v>
      </c>
      <c r="K28" s="315">
        <f t="shared" si="9"/>
        <v>15</v>
      </c>
      <c r="L28" s="319">
        <f t="shared" si="9"/>
        <v>221</v>
      </c>
      <c r="M28" s="316">
        <f aca="true" t="shared" si="10" ref="M28:U28">SUM(M27:M27)</f>
        <v>0</v>
      </c>
      <c r="N28" s="317">
        <f t="shared" si="10"/>
        <v>234</v>
      </c>
      <c r="O28" s="318">
        <f t="shared" si="10"/>
        <v>0</v>
      </c>
      <c r="P28" s="319">
        <f t="shared" si="10"/>
        <v>234</v>
      </c>
      <c r="Q28" s="315">
        <f t="shared" si="10"/>
        <v>234</v>
      </c>
      <c r="R28" s="319">
        <f t="shared" si="10"/>
        <v>234</v>
      </c>
      <c r="S28" s="315">
        <f t="shared" si="10"/>
        <v>229</v>
      </c>
      <c r="T28" s="315">
        <f t="shared" si="10"/>
        <v>234</v>
      </c>
      <c r="U28" s="999">
        <f t="shared" si="10"/>
        <v>233</v>
      </c>
      <c r="V28" s="320">
        <f>SUM(V27:V27)</f>
        <v>189</v>
      </c>
      <c r="W28" s="296">
        <f>V28/$D28*100</f>
        <v>80.76923076923077</v>
      </c>
      <c r="X28" s="320">
        <f>SUM(X27:X27)</f>
        <v>15</v>
      </c>
      <c r="Y28" s="296">
        <f>X28/$D28*100</f>
        <v>6.41025641025641</v>
      </c>
      <c r="Z28" s="320">
        <f>SUM(Z27:Z27)</f>
        <v>0</v>
      </c>
      <c r="AA28" s="296">
        <f>Z28/$D28*100</f>
        <v>0</v>
      </c>
      <c r="AB28" s="320">
        <f>SUM(AB27:AB27)</f>
        <v>1</v>
      </c>
      <c r="AC28" s="296">
        <f>AB28/$D28*100</f>
        <v>0.4273504273504274</v>
      </c>
      <c r="AD28" s="320">
        <f>SUM(AD27:AD27)</f>
        <v>15</v>
      </c>
      <c r="AE28" s="296">
        <f>AD28/$D28*100</f>
        <v>6.41025641025641</v>
      </c>
      <c r="AF28" s="321">
        <f>SUM(AF27:AF27)</f>
        <v>0</v>
      </c>
      <c r="AG28" s="322">
        <f>SUM(AG27:AG27)</f>
        <v>3</v>
      </c>
      <c r="AH28" s="485"/>
      <c r="AI28" s="485"/>
      <c r="AJ28" s="485"/>
      <c r="AK28" s="485"/>
      <c r="AL28" s="485"/>
      <c r="AM28" s="485"/>
      <c r="AN28" s="485"/>
      <c r="AO28" s="485"/>
      <c r="AP28" s="485"/>
      <c r="AQ28" s="485"/>
      <c r="AR28" s="485"/>
      <c r="AS28" s="485"/>
      <c r="AT28" s="485"/>
      <c r="AU28" s="485"/>
      <c r="AV28" s="485"/>
      <c r="AW28" s="485"/>
      <c r="AX28" s="485"/>
      <c r="AY28" s="485"/>
      <c r="AZ28" s="485"/>
      <c r="BA28" s="485"/>
      <c r="BB28" s="485"/>
    </row>
    <row r="29" spans="1:54" s="644" customFormat="1" ht="14.25" customHeight="1">
      <c r="A29" s="1437" t="s">
        <v>27</v>
      </c>
      <c r="B29" s="636" t="s">
        <v>100</v>
      </c>
      <c r="C29" s="737">
        <f>'-52-'!E28</f>
        <v>1218</v>
      </c>
      <c r="D29" s="1098">
        <v>1210</v>
      </c>
      <c r="E29" s="1099">
        <v>4</v>
      </c>
      <c r="F29" s="712">
        <v>136</v>
      </c>
      <c r="G29" s="713">
        <v>42</v>
      </c>
      <c r="H29" s="709">
        <v>1209</v>
      </c>
      <c r="I29" s="711">
        <v>5</v>
      </c>
      <c r="J29" s="1100">
        <v>84</v>
      </c>
      <c r="K29" s="738">
        <v>114</v>
      </c>
      <c r="L29" s="712">
        <v>1208</v>
      </c>
      <c r="M29" s="713">
        <v>3</v>
      </c>
      <c r="N29" s="709">
        <v>1210</v>
      </c>
      <c r="O29" s="711">
        <v>5</v>
      </c>
      <c r="P29" s="1100">
        <v>1209</v>
      </c>
      <c r="Q29" s="1101">
        <v>1207</v>
      </c>
      <c r="R29" s="1102">
        <v>1208</v>
      </c>
      <c r="S29" s="738">
        <v>1207</v>
      </c>
      <c r="T29" s="738">
        <v>1209</v>
      </c>
      <c r="U29" s="1103">
        <v>1208</v>
      </c>
      <c r="V29" s="1104">
        <v>1150</v>
      </c>
      <c r="W29" s="330">
        <v>95.0413223140496</v>
      </c>
      <c r="X29" s="329">
        <v>37</v>
      </c>
      <c r="Y29" s="330">
        <v>3.0578512396694215</v>
      </c>
      <c r="Z29" s="329">
        <v>0</v>
      </c>
      <c r="AA29" s="330">
        <v>0</v>
      </c>
      <c r="AB29" s="329">
        <v>8</v>
      </c>
      <c r="AC29" s="330">
        <v>0.6611570247933884</v>
      </c>
      <c r="AD29" s="329">
        <v>16</v>
      </c>
      <c r="AE29" s="330">
        <v>1.322314049586777</v>
      </c>
      <c r="AF29" s="1087">
        <v>0</v>
      </c>
      <c r="AG29" s="1088">
        <v>0</v>
      </c>
      <c r="AH29" s="1020"/>
      <c r="AI29" s="635"/>
      <c r="AJ29" s="635"/>
      <c r="AK29" s="635"/>
      <c r="AL29" s="635"/>
      <c r="AM29" s="635"/>
      <c r="AN29" s="635"/>
      <c r="AO29" s="635"/>
      <c r="AP29" s="635"/>
      <c r="AQ29" s="635"/>
      <c r="AR29" s="635"/>
      <c r="AS29" s="635"/>
      <c r="AT29" s="635"/>
      <c r="AU29" s="635"/>
      <c r="AV29" s="635"/>
      <c r="AW29" s="635"/>
      <c r="AX29" s="635"/>
      <c r="AY29" s="635"/>
      <c r="AZ29" s="635"/>
      <c r="BA29" s="635"/>
      <c r="BB29" s="635"/>
    </row>
    <row r="30" spans="1:54" s="644" customFormat="1" ht="14.25" customHeight="1">
      <c r="A30" s="1438"/>
      <c r="B30" s="636" t="s">
        <v>251</v>
      </c>
      <c r="C30" s="739">
        <f>'-52-'!E29</f>
        <v>631</v>
      </c>
      <c r="D30" s="1098">
        <v>621</v>
      </c>
      <c r="E30" s="738">
        <v>7</v>
      </c>
      <c r="F30" s="712">
        <v>42</v>
      </c>
      <c r="G30" s="713">
        <v>10</v>
      </c>
      <c r="H30" s="709">
        <v>621</v>
      </c>
      <c r="I30" s="711">
        <v>0</v>
      </c>
      <c r="J30" s="1100">
        <v>43</v>
      </c>
      <c r="K30" s="738">
        <v>47</v>
      </c>
      <c r="L30" s="712">
        <v>620</v>
      </c>
      <c r="M30" s="713">
        <v>0</v>
      </c>
      <c r="N30" s="709">
        <v>620</v>
      </c>
      <c r="O30" s="711">
        <v>2</v>
      </c>
      <c r="P30" s="1100">
        <v>620</v>
      </c>
      <c r="Q30" s="1101">
        <v>618</v>
      </c>
      <c r="R30" s="1102">
        <v>620</v>
      </c>
      <c r="S30" s="738">
        <v>618</v>
      </c>
      <c r="T30" s="738">
        <v>619</v>
      </c>
      <c r="U30" s="1105">
        <v>619</v>
      </c>
      <c r="V30" s="1104">
        <v>610</v>
      </c>
      <c r="W30" s="330">
        <v>98.22866344605475</v>
      </c>
      <c r="X30" s="329">
        <v>5</v>
      </c>
      <c r="Y30" s="330">
        <v>0.8051529790660225</v>
      </c>
      <c r="Z30" s="329">
        <v>0</v>
      </c>
      <c r="AA30" s="330">
        <v>0</v>
      </c>
      <c r="AB30" s="329">
        <v>5</v>
      </c>
      <c r="AC30" s="330">
        <v>0.8051529790660225</v>
      </c>
      <c r="AD30" s="329">
        <v>1</v>
      </c>
      <c r="AE30" s="330">
        <v>0.1610305958132045</v>
      </c>
      <c r="AF30" s="1087">
        <v>0</v>
      </c>
      <c r="AG30" s="1088">
        <v>0</v>
      </c>
      <c r="AH30" s="1020"/>
      <c r="AI30" s="635"/>
      <c r="AJ30" s="635"/>
      <c r="AK30" s="635"/>
      <c r="AL30" s="635"/>
      <c r="AM30" s="635"/>
      <c r="AN30" s="635"/>
      <c r="AO30" s="635"/>
      <c r="AP30" s="635"/>
      <c r="AQ30" s="635"/>
      <c r="AR30" s="635"/>
      <c r="AS30" s="635"/>
      <c r="AT30" s="635"/>
      <c r="AU30" s="635"/>
      <c r="AV30" s="635"/>
      <c r="AW30" s="635"/>
      <c r="AX30" s="635"/>
      <c r="AY30" s="635"/>
      <c r="AZ30" s="635"/>
      <c r="BA30" s="635"/>
      <c r="BB30" s="635"/>
    </row>
    <row r="31" spans="1:54" s="661" customFormat="1" ht="14.25" customHeight="1" thickBot="1">
      <c r="A31" s="1438"/>
      <c r="B31" s="313" t="s">
        <v>103</v>
      </c>
      <c r="C31" s="739">
        <f>'-52-'!E30</f>
        <v>59</v>
      </c>
      <c r="D31" s="1037">
        <v>61</v>
      </c>
      <c r="E31" s="753">
        <v>1</v>
      </c>
      <c r="F31" s="721">
        <v>7</v>
      </c>
      <c r="G31" s="1038">
        <v>0</v>
      </c>
      <c r="H31" s="718">
        <v>61</v>
      </c>
      <c r="I31" s="720">
        <v>0</v>
      </c>
      <c r="J31" s="1039">
        <v>12</v>
      </c>
      <c r="K31" s="753">
        <v>1</v>
      </c>
      <c r="L31" s="721">
        <v>60</v>
      </c>
      <c r="M31" s="1038">
        <v>4</v>
      </c>
      <c r="N31" s="718">
        <v>60</v>
      </c>
      <c r="O31" s="720">
        <v>0</v>
      </c>
      <c r="P31" s="1039">
        <v>61</v>
      </c>
      <c r="Q31" s="1040">
        <v>61</v>
      </c>
      <c r="R31" s="1041">
        <v>61</v>
      </c>
      <c r="S31" s="753">
        <v>60</v>
      </c>
      <c r="T31" s="753">
        <v>60</v>
      </c>
      <c r="U31" s="1105">
        <v>61</v>
      </c>
      <c r="V31" s="1106">
        <v>59</v>
      </c>
      <c r="W31" s="312">
        <v>96.72131147540983</v>
      </c>
      <c r="X31" s="311">
        <v>1</v>
      </c>
      <c r="Y31" s="312">
        <v>1.639344262295082</v>
      </c>
      <c r="Z31" s="311">
        <v>0</v>
      </c>
      <c r="AA31" s="312">
        <v>0</v>
      </c>
      <c r="AB31" s="311">
        <v>0</v>
      </c>
      <c r="AC31" s="312">
        <v>0</v>
      </c>
      <c r="AD31" s="311">
        <v>1</v>
      </c>
      <c r="AE31" s="312">
        <v>1.639344262295082</v>
      </c>
      <c r="AF31" s="1062">
        <v>0</v>
      </c>
      <c r="AG31" s="1063">
        <v>0</v>
      </c>
      <c r="AH31" s="1020"/>
      <c r="AI31" s="635"/>
      <c r="AJ31" s="635"/>
      <c r="AK31" s="635"/>
      <c r="AL31" s="635"/>
      <c r="AM31" s="635"/>
      <c r="AN31" s="635"/>
      <c r="AO31" s="635"/>
      <c r="AP31" s="635"/>
      <c r="AQ31" s="635"/>
      <c r="AR31" s="635"/>
      <c r="AS31" s="635"/>
      <c r="AT31" s="635"/>
      <c r="AU31" s="635"/>
      <c r="AV31" s="635"/>
      <c r="AW31" s="635"/>
      <c r="AX31" s="635"/>
      <c r="AY31" s="635"/>
      <c r="AZ31" s="635"/>
      <c r="BA31" s="635"/>
      <c r="BB31" s="635"/>
    </row>
    <row r="32" spans="1:54" s="294" customFormat="1" ht="14.25" customHeight="1" thickBot="1">
      <c r="A32" s="1439"/>
      <c r="B32" s="637" t="s">
        <v>50</v>
      </c>
      <c r="C32" s="740">
        <f>'-52-'!E31</f>
        <v>1908</v>
      </c>
      <c r="D32" s="647">
        <f aca="true" t="shared" si="11" ref="D32:U32">SUM(D29:D31)</f>
        <v>1892</v>
      </c>
      <c r="E32" s="647">
        <f t="shared" si="11"/>
        <v>12</v>
      </c>
      <c r="F32" s="651">
        <f t="shared" si="11"/>
        <v>185</v>
      </c>
      <c r="G32" s="648">
        <f t="shared" si="11"/>
        <v>52</v>
      </c>
      <c r="H32" s="649">
        <f t="shared" si="11"/>
        <v>1891</v>
      </c>
      <c r="I32" s="650">
        <f t="shared" si="11"/>
        <v>5</v>
      </c>
      <c r="J32" s="651">
        <f t="shared" si="11"/>
        <v>139</v>
      </c>
      <c r="K32" s="647">
        <f t="shared" si="11"/>
        <v>162</v>
      </c>
      <c r="L32" s="651">
        <f t="shared" si="11"/>
        <v>1888</v>
      </c>
      <c r="M32" s="648">
        <f t="shared" si="11"/>
        <v>7</v>
      </c>
      <c r="N32" s="649">
        <f t="shared" si="11"/>
        <v>1890</v>
      </c>
      <c r="O32" s="650">
        <f t="shared" si="11"/>
        <v>7</v>
      </c>
      <c r="P32" s="651">
        <f t="shared" si="11"/>
        <v>1890</v>
      </c>
      <c r="Q32" s="647">
        <f t="shared" si="11"/>
        <v>1886</v>
      </c>
      <c r="R32" s="651">
        <f t="shared" si="11"/>
        <v>1889</v>
      </c>
      <c r="S32" s="647">
        <f t="shared" si="11"/>
        <v>1885</v>
      </c>
      <c r="T32" s="647">
        <f t="shared" si="11"/>
        <v>1888</v>
      </c>
      <c r="U32" s="315">
        <f t="shared" si="11"/>
        <v>1888</v>
      </c>
      <c r="V32" s="656">
        <f>SUM(V29:V31)</f>
        <v>1819</v>
      </c>
      <c r="W32" s="657">
        <f>V32/$D32*100</f>
        <v>96.1416490486258</v>
      </c>
      <c r="X32" s="656">
        <f>SUM(X29:X31)</f>
        <v>43</v>
      </c>
      <c r="Y32" s="657">
        <f>X32/$D32*100</f>
        <v>2.272727272727273</v>
      </c>
      <c r="Z32" s="656">
        <f>SUM(Z29:Z31)</f>
        <v>0</v>
      </c>
      <c r="AA32" s="657">
        <f>Z32/$D32*100</f>
        <v>0</v>
      </c>
      <c r="AB32" s="656">
        <f>SUM(AB29:AB31)</f>
        <v>13</v>
      </c>
      <c r="AC32" s="657">
        <f>AB32/$D32*100</f>
        <v>0.6871035940803383</v>
      </c>
      <c r="AD32" s="656">
        <f>SUM(AD29:AD31)</f>
        <v>18</v>
      </c>
      <c r="AE32" s="657">
        <f>AD32/$D32*100</f>
        <v>0.9513742071881607</v>
      </c>
      <c r="AF32" s="658">
        <f>SUM(AF29:AF31)</f>
        <v>0</v>
      </c>
      <c r="AG32" s="659">
        <f>SUM(AG29:AG31)</f>
        <v>0</v>
      </c>
      <c r="AI32" s="485"/>
      <c r="AJ32" s="485"/>
      <c r="AK32" s="485"/>
      <c r="AL32" s="485"/>
      <c r="AM32" s="485"/>
      <c r="AN32" s="485"/>
      <c r="AO32" s="485"/>
      <c r="AP32" s="485"/>
      <c r="AQ32" s="485"/>
      <c r="AR32" s="485"/>
      <c r="AS32" s="485"/>
      <c r="AT32" s="485"/>
      <c r="AU32" s="485"/>
      <c r="AV32" s="485"/>
      <c r="AW32" s="485"/>
      <c r="AX32" s="485"/>
      <c r="AY32" s="485"/>
      <c r="AZ32" s="485"/>
      <c r="BA32" s="485"/>
      <c r="BB32" s="485"/>
    </row>
    <row r="33" spans="1:54" s="118" customFormat="1" ht="14.25" customHeight="1">
      <c r="A33" s="1454" t="s">
        <v>104</v>
      </c>
      <c r="B33" s="636" t="s">
        <v>105</v>
      </c>
      <c r="C33" s="746">
        <f>'-52-'!E32</f>
        <v>232</v>
      </c>
      <c r="D33" s="1089">
        <v>239</v>
      </c>
      <c r="E33" s="1089">
        <v>4</v>
      </c>
      <c r="F33" s="1090">
        <v>12</v>
      </c>
      <c r="G33" s="1091">
        <v>7</v>
      </c>
      <c r="H33" s="1092">
        <v>239</v>
      </c>
      <c r="I33" s="1093">
        <v>4</v>
      </c>
      <c r="J33" s="1090">
        <v>17</v>
      </c>
      <c r="K33" s="1089">
        <v>30</v>
      </c>
      <c r="L33" s="1090">
        <v>239</v>
      </c>
      <c r="M33" s="1091">
        <v>2</v>
      </c>
      <c r="N33" s="1092">
        <v>239</v>
      </c>
      <c r="O33" s="1093">
        <v>1</v>
      </c>
      <c r="P33" s="1090">
        <v>239</v>
      </c>
      <c r="Q33" s="1089">
        <v>239</v>
      </c>
      <c r="R33" s="1090">
        <v>239</v>
      </c>
      <c r="S33" s="1089">
        <v>224</v>
      </c>
      <c r="T33" s="1089">
        <v>238</v>
      </c>
      <c r="U33" s="1094">
        <v>239</v>
      </c>
      <c r="V33" s="329">
        <v>205</v>
      </c>
      <c r="W33" s="330">
        <v>85.77405857740585</v>
      </c>
      <c r="X33" s="329">
        <v>12</v>
      </c>
      <c r="Y33" s="330">
        <v>5.02092050209205</v>
      </c>
      <c r="Z33" s="329">
        <v>0</v>
      </c>
      <c r="AA33" s="330">
        <v>0</v>
      </c>
      <c r="AB33" s="329">
        <v>2</v>
      </c>
      <c r="AC33" s="330">
        <v>0.8368200836820083</v>
      </c>
      <c r="AD33" s="329">
        <v>21</v>
      </c>
      <c r="AE33" s="330">
        <v>8.786610878661087</v>
      </c>
      <c r="AF33" s="1087">
        <v>0</v>
      </c>
      <c r="AG33" s="1088">
        <v>0</v>
      </c>
      <c r="AI33" s="635"/>
      <c r="AJ33" s="635"/>
      <c r="AK33" s="635"/>
      <c r="AL33" s="635"/>
      <c r="AM33" s="635"/>
      <c r="AN33" s="635"/>
      <c r="AO33" s="635"/>
      <c r="AP33" s="635"/>
      <c r="AQ33" s="635"/>
      <c r="AR33" s="635"/>
      <c r="AS33" s="635"/>
      <c r="AT33" s="635"/>
      <c r="AU33" s="635"/>
      <c r="AV33" s="635"/>
      <c r="AW33" s="635"/>
      <c r="AX33" s="635"/>
      <c r="AY33" s="635"/>
      <c r="AZ33" s="635"/>
      <c r="BA33" s="635"/>
      <c r="BB33" s="635"/>
    </row>
    <row r="34" spans="1:54" s="644" customFormat="1" ht="14.25" customHeight="1">
      <c r="A34" s="1438"/>
      <c r="B34" s="313" t="s">
        <v>106</v>
      </c>
      <c r="C34" s="700">
        <f>'-52-'!E33</f>
        <v>285</v>
      </c>
      <c r="D34" s="1064">
        <v>261</v>
      </c>
      <c r="E34" s="1054">
        <v>1</v>
      </c>
      <c r="F34" s="1055">
        <v>14</v>
      </c>
      <c r="G34" s="1056">
        <v>4</v>
      </c>
      <c r="H34" s="1057">
        <v>259</v>
      </c>
      <c r="I34" s="1058">
        <v>2</v>
      </c>
      <c r="J34" s="1059">
        <v>19</v>
      </c>
      <c r="K34" s="1054">
        <v>20</v>
      </c>
      <c r="L34" s="1055">
        <v>261</v>
      </c>
      <c r="M34" s="1056">
        <v>1</v>
      </c>
      <c r="N34" s="1057">
        <v>261</v>
      </c>
      <c r="O34" s="1058">
        <v>1</v>
      </c>
      <c r="P34" s="1059">
        <v>261</v>
      </c>
      <c r="Q34" s="1095">
        <v>259</v>
      </c>
      <c r="R34" s="1096">
        <v>261</v>
      </c>
      <c r="S34" s="1054">
        <v>258</v>
      </c>
      <c r="T34" s="1054">
        <v>261</v>
      </c>
      <c r="U34" s="1097">
        <v>261</v>
      </c>
      <c r="V34" s="311">
        <v>237</v>
      </c>
      <c r="W34" s="312">
        <v>90.80459770114942</v>
      </c>
      <c r="X34" s="311">
        <v>7</v>
      </c>
      <c r="Y34" s="312">
        <v>2.681992337164751</v>
      </c>
      <c r="Z34" s="311">
        <v>0</v>
      </c>
      <c r="AA34" s="312">
        <v>0</v>
      </c>
      <c r="AB34" s="311">
        <v>4</v>
      </c>
      <c r="AC34" s="312">
        <v>1.532567049808429</v>
      </c>
      <c r="AD34" s="311">
        <v>17</v>
      </c>
      <c r="AE34" s="312">
        <v>6.513409961685824</v>
      </c>
      <c r="AF34" s="1062">
        <v>0</v>
      </c>
      <c r="AG34" s="1063">
        <v>0</v>
      </c>
      <c r="AH34" s="1020"/>
      <c r="AI34" s="635"/>
      <c r="AJ34" s="635"/>
      <c r="AK34" s="635"/>
      <c r="AL34" s="635"/>
      <c r="AM34" s="635"/>
      <c r="AN34" s="635"/>
      <c r="AO34" s="635"/>
      <c r="AP34" s="635"/>
      <c r="AQ34" s="635"/>
      <c r="AR34" s="635"/>
      <c r="AS34" s="635"/>
      <c r="AT34" s="635"/>
      <c r="AU34" s="635"/>
      <c r="AV34" s="635"/>
      <c r="AW34" s="635"/>
      <c r="AX34" s="635"/>
      <c r="AY34" s="635"/>
      <c r="AZ34" s="635"/>
      <c r="BA34" s="635"/>
      <c r="BB34" s="635"/>
    </row>
    <row r="35" spans="1:54" s="118" customFormat="1" ht="14.25" customHeight="1">
      <c r="A35" s="1438"/>
      <c r="B35" s="636" t="s">
        <v>107</v>
      </c>
      <c r="C35" s="700">
        <f>'-52-'!E34</f>
        <v>102</v>
      </c>
      <c r="D35" s="1089">
        <v>101</v>
      </c>
      <c r="E35" s="1089">
        <v>1</v>
      </c>
      <c r="F35" s="1090">
        <v>7</v>
      </c>
      <c r="G35" s="1091">
        <v>0</v>
      </c>
      <c r="H35" s="1092">
        <v>79</v>
      </c>
      <c r="I35" s="1093">
        <v>2</v>
      </c>
      <c r="J35" s="1090">
        <v>9</v>
      </c>
      <c r="K35" s="1089">
        <v>13</v>
      </c>
      <c r="L35" s="1090">
        <v>100</v>
      </c>
      <c r="M35" s="1091">
        <v>0</v>
      </c>
      <c r="N35" s="1092">
        <v>101</v>
      </c>
      <c r="O35" s="1093">
        <v>0</v>
      </c>
      <c r="P35" s="1090">
        <v>101</v>
      </c>
      <c r="Q35" s="1089">
        <v>101</v>
      </c>
      <c r="R35" s="1090">
        <v>101</v>
      </c>
      <c r="S35" s="1089">
        <v>100</v>
      </c>
      <c r="T35" s="1089">
        <v>100</v>
      </c>
      <c r="U35" s="1097">
        <v>101</v>
      </c>
      <c r="V35" s="329">
        <v>94</v>
      </c>
      <c r="W35" s="330">
        <v>93.06930693069307</v>
      </c>
      <c r="X35" s="329">
        <v>4</v>
      </c>
      <c r="Y35" s="330">
        <v>3.9603960396039604</v>
      </c>
      <c r="Z35" s="329">
        <v>0</v>
      </c>
      <c r="AA35" s="330">
        <v>0</v>
      </c>
      <c r="AB35" s="329">
        <v>0</v>
      </c>
      <c r="AC35" s="330">
        <v>0</v>
      </c>
      <c r="AD35" s="329">
        <v>3</v>
      </c>
      <c r="AE35" s="330">
        <v>2.9702970297029703</v>
      </c>
      <c r="AF35" s="1087">
        <v>0</v>
      </c>
      <c r="AG35" s="1088">
        <v>0</v>
      </c>
      <c r="AI35" s="635"/>
      <c r="AJ35" s="635"/>
      <c r="AK35" s="635"/>
      <c r="AL35" s="635"/>
      <c r="AM35" s="635"/>
      <c r="AN35" s="635"/>
      <c r="AO35" s="635"/>
      <c r="AP35" s="635"/>
      <c r="AQ35" s="635"/>
      <c r="AR35" s="635"/>
      <c r="AS35" s="635"/>
      <c r="AT35" s="635"/>
      <c r="AU35" s="635"/>
      <c r="AV35" s="635"/>
      <c r="AW35" s="635"/>
      <c r="AX35" s="635"/>
      <c r="AY35" s="635"/>
      <c r="AZ35" s="635"/>
      <c r="BA35" s="635"/>
      <c r="BB35" s="635"/>
    </row>
    <row r="36" spans="1:33" s="294" customFormat="1" ht="14.25" customHeight="1" thickBot="1">
      <c r="A36" s="1439"/>
      <c r="B36" s="314" t="s">
        <v>108</v>
      </c>
      <c r="C36" s="754">
        <f>'-52-'!E35</f>
        <v>619</v>
      </c>
      <c r="D36" s="315">
        <f aca="true" t="shared" si="12" ref="D36:L36">SUM(D33:D35)</f>
        <v>601</v>
      </c>
      <c r="E36" s="315">
        <f t="shared" si="12"/>
        <v>6</v>
      </c>
      <c r="F36" s="319">
        <f t="shared" si="12"/>
        <v>33</v>
      </c>
      <c r="G36" s="332">
        <f t="shared" si="12"/>
        <v>11</v>
      </c>
      <c r="H36" s="317">
        <f t="shared" si="12"/>
        <v>577</v>
      </c>
      <c r="I36" s="318">
        <f t="shared" si="12"/>
        <v>8</v>
      </c>
      <c r="J36" s="333">
        <f t="shared" si="12"/>
        <v>45</v>
      </c>
      <c r="K36" s="315">
        <f t="shared" si="12"/>
        <v>63</v>
      </c>
      <c r="L36" s="333">
        <f t="shared" si="12"/>
        <v>600</v>
      </c>
      <c r="M36" s="332">
        <f aca="true" t="shared" si="13" ref="M36:U36">SUM(M33:M35)</f>
        <v>3</v>
      </c>
      <c r="N36" s="317">
        <f t="shared" si="13"/>
        <v>601</v>
      </c>
      <c r="O36" s="318">
        <f t="shared" si="13"/>
        <v>2</v>
      </c>
      <c r="P36" s="333">
        <f t="shared" si="13"/>
        <v>601</v>
      </c>
      <c r="Q36" s="315">
        <f t="shared" si="13"/>
        <v>599</v>
      </c>
      <c r="R36" s="333">
        <f t="shared" si="13"/>
        <v>601</v>
      </c>
      <c r="S36" s="315">
        <f t="shared" si="13"/>
        <v>582</v>
      </c>
      <c r="T36" s="334">
        <f t="shared" si="13"/>
        <v>599</v>
      </c>
      <c r="U36" s="334">
        <f t="shared" si="13"/>
        <v>601</v>
      </c>
      <c r="V36" s="335">
        <f>SUM(V33:V35)</f>
        <v>536</v>
      </c>
      <c r="W36" s="336">
        <f>V36/$D36*100</f>
        <v>89.18469217970049</v>
      </c>
      <c r="X36" s="335">
        <f>SUM(X33:X35)</f>
        <v>23</v>
      </c>
      <c r="Y36" s="336">
        <f>X36/$D36*100</f>
        <v>3.826955074875208</v>
      </c>
      <c r="Z36" s="335">
        <f>SUM(Z33:Z35)</f>
        <v>0</v>
      </c>
      <c r="AA36" s="336">
        <f>Z36/$D36*100</f>
        <v>0</v>
      </c>
      <c r="AB36" s="335">
        <f>SUM(AB33:AB35)</f>
        <v>6</v>
      </c>
      <c r="AC36" s="336">
        <f>AB36/$D36*100</f>
        <v>0.9983361064891847</v>
      </c>
      <c r="AD36" s="335">
        <f>SUM(AD33:AD35)</f>
        <v>41</v>
      </c>
      <c r="AE36" s="336">
        <f>AD36/$D36*100</f>
        <v>6.821963394342761</v>
      </c>
      <c r="AF36" s="337">
        <f>SUM(AF33:AF35)</f>
        <v>0</v>
      </c>
      <c r="AG36" s="338">
        <f>SUM(AG33:AG35)</f>
        <v>0</v>
      </c>
    </row>
    <row r="37" spans="3:21" ht="14.25">
      <c r="C37" s="9"/>
      <c r="D37" s="9"/>
      <c r="E37" s="9"/>
      <c r="F37" s="9"/>
      <c r="G37" s="9"/>
      <c r="H37" s="9"/>
      <c r="I37" s="9"/>
      <c r="J37" s="9"/>
      <c r="K37" s="9"/>
      <c r="L37" s="9"/>
      <c r="M37" s="76"/>
      <c r="N37" s="9"/>
      <c r="O37" s="76"/>
      <c r="P37" s="9"/>
      <c r="Q37" s="9"/>
      <c r="R37" s="9"/>
      <c r="S37" s="9"/>
      <c r="U37" s="9"/>
    </row>
    <row r="38" spans="3:21" ht="14.25">
      <c r="C38" s="9"/>
      <c r="D38" s="9"/>
      <c r="E38" s="9"/>
      <c r="F38" s="9"/>
      <c r="G38" s="9"/>
      <c r="H38" s="9"/>
      <c r="I38" s="9"/>
      <c r="J38" s="9"/>
      <c r="K38" s="9"/>
      <c r="L38" s="9"/>
      <c r="M38" s="76"/>
      <c r="N38" s="9"/>
      <c r="O38" s="76"/>
      <c r="P38" s="9"/>
      <c r="Q38" s="9"/>
      <c r="R38" s="9"/>
      <c r="S38" s="9"/>
      <c r="U38" s="9"/>
    </row>
    <row r="39" spans="3:21" ht="14.25">
      <c r="C39" s="9"/>
      <c r="D39" s="9"/>
      <c r="E39" s="9"/>
      <c r="F39" s="9"/>
      <c r="G39" s="9"/>
      <c r="H39" s="9"/>
      <c r="I39" s="9"/>
      <c r="J39" s="9"/>
      <c r="K39" s="9"/>
      <c r="L39" s="9"/>
      <c r="M39" s="76"/>
      <c r="N39" s="9"/>
      <c r="O39" s="76"/>
      <c r="P39" s="9"/>
      <c r="Q39" s="9"/>
      <c r="R39" s="9"/>
      <c r="S39" s="9"/>
      <c r="U39" s="9"/>
    </row>
    <row r="40" spans="3:21" ht="14.25">
      <c r="C40" s="9"/>
      <c r="D40" s="9"/>
      <c r="E40" s="9"/>
      <c r="F40" s="9"/>
      <c r="G40" s="9"/>
      <c r="H40" s="9"/>
      <c r="I40" s="9"/>
      <c r="J40" s="9"/>
      <c r="K40" s="9"/>
      <c r="L40" s="9"/>
      <c r="M40" s="76"/>
      <c r="N40" s="9"/>
      <c r="O40" s="76"/>
      <c r="P40" s="9"/>
      <c r="Q40" s="9"/>
      <c r="R40" s="9"/>
      <c r="S40" s="9"/>
      <c r="U40" s="9"/>
    </row>
    <row r="41" spans="3:21" ht="14.25">
      <c r="C41" s="9"/>
      <c r="D41" s="9"/>
      <c r="E41" s="9"/>
      <c r="F41" s="9"/>
      <c r="G41" s="9"/>
      <c r="H41" s="9"/>
      <c r="I41" s="9"/>
      <c r="J41" s="9"/>
      <c r="K41" s="9"/>
      <c r="L41" s="9"/>
      <c r="M41" s="76"/>
      <c r="N41" s="9"/>
      <c r="O41" s="76"/>
      <c r="P41" s="9"/>
      <c r="Q41" s="9"/>
      <c r="R41" s="9"/>
      <c r="S41" s="9"/>
      <c r="U41" s="9"/>
    </row>
    <row r="42" spans="3:21" ht="14.25">
      <c r="C42" s="9"/>
      <c r="D42" s="9"/>
      <c r="E42" s="9"/>
      <c r="F42" s="9"/>
      <c r="G42" s="9"/>
      <c r="H42" s="9"/>
      <c r="I42" s="9"/>
      <c r="J42" s="9"/>
      <c r="K42" s="9"/>
      <c r="L42" s="9"/>
      <c r="M42" s="76"/>
      <c r="N42" s="9"/>
      <c r="O42" s="76"/>
      <c r="P42" s="9"/>
      <c r="Q42" s="9"/>
      <c r="R42" s="9"/>
      <c r="S42" s="9"/>
      <c r="U42" s="9"/>
    </row>
    <row r="43" spans="3:21" ht="14.25">
      <c r="C43" s="9"/>
      <c r="D43" s="9"/>
      <c r="E43" s="9"/>
      <c r="F43" s="9"/>
      <c r="G43" s="9"/>
      <c r="H43" s="9"/>
      <c r="I43" s="9"/>
      <c r="J43" s="9"/>
      <c r="K43" s="9"/>
      <c r="L43" s="9"/>
      <c r="M43" s="76"/>
      <c r="N43" s="9"/>
      <c r="O43" s="76"/>
      <c r="P43" s="9"/>
      <c r="Q43" s="9"/>
      <c r="R43" s="9"/>
      <c r="S43" s="9"/>
      <c r="U43" s="9"/>
    </row>
    <row r="44" spans="3:21" ht="14.25">
      <c r="C44" s="9"/>
      <c r="D44" s="9"/>
      <c r="E44" s="9"/>
      <c r="F44" s="9"/>
      <c r="G44" s="9"/>
      <c r="H44" s="9"/>
      <c r="I44" s="9"/>
      <c r="J44" s="9"/>
      <c r="K44" s="9"/>
      <c r="L44" s="9"/>
      <c r="M44" s="76"/>
      <c r="N44" s="9"/>
      <c r="O44" s="76"/>
      <c r="P44" s="9"/>
      <c r="Q44" s="9"/>
      <c r="R44" s="9"/>
      <c r="S44" s="9"/>
      <c r="U44" s="9"/>
    </row>
    <row r="45" spans="3:21" ht="14.25">
      <c r="C45" s="9"/>
      <c r="D45" s="9"/>
      <c r="E45" s="9"/>
      <c r="F45" s="9"/>
      <c r="G45" s="9"/>
      <c r="H45" s="9"/>
      <c r="I45" s="9"/>
      <c r="J45" s="9"/>
      <c r="K45" s="9"/>
      <c r="L45" s="9"/>
      <c r="M45" s="76"/>
      <c r="N45" s="9"/>
      <c r="O45" s="76"/>
      <c r="P45" s="9"/>
      <c r="Q45" s="9"/>
      <c r="R45" s="9"/>
      <c r="S45" s="9"/>
      <c r="U45" s="9"/>
    </row>
    <row r="46" spans="3:21" ht="14.25">
      <c r="C46" s="9"/>
      <c r="D46" s="9"/>
      <c r="E46" s="9"/>
      <c r="F46" s="9"/>
      <c r="G46" s="9"/>
      <c r="H46" s="9"/>
      <c r="I46" s="9"/>
      <c r="J46" s="9"/>
      <c r="K46" s="9"/>
      <c r="L46" s="9"/>
      <c r="M46" s="76"/>
      <c r="N46" s="9"/>
      <c r="O46" s="76"/>
      <c r="P46" s="9"/>
      <c r="Q46" s="9"/>
      <c r="R46" s="9"/>
      <c r="S46" s="9"/>
      <c r="U46" s="9"/>
    </row>
    <row r="47" spans="3:21" ht="14.25">
      <c r="C47" s="9"/>
      <c r="D47" s="9"/>
      <c r="E47" s="9"/>
      <c r="F47" s="9"/>
      <c r="G47" s="9"/>
      <c r="H47" s="9"/>
      <c r="I47" s="9"/>
      <c r="J47" s="9"/>
      <c r="K47" s="9"/>
      <c r="L47" s="9"/>
      <c r="M47" s="76"/>
      <c r="N47" s="9"/>
      <c r="O47" s="76"/>
      <c r="P47" s="9"/>
      <c r="Q47" s="9"/>
      <c r="R47" s="9"/>
      <c r="S47" s="9"/>
      <c r="U47" s="9"/>
    </row>
    <row r="48" spans="3:21" ht="14.25">
      <c r="C48" s="9"/>
      <c r="D48" s="9"/>
      <c r="E48" s="9"/>
      <c r="F48" s="9"/>
      <c r="G48" s="9"/>
      <c r="H48" s="9"/>
      <c r="I48" s="9"/>
      <c r="J48" s="9"/>
      <c r="K48" s="9"/>
      <c r="L48" s="9"/>
      <c r="M48" s="76"/>
      <c r="N48" s="9"/>
      <c r="O48" s="76"/>
      <c r="P48" s="9"/>
      <c r="Q48" s="9"/>
      <c r="R48" s="9"/>
      <c r="S48" s="9"/>
      <c r="U48" s="9"/>
    </row>
    <row r="49" spans="3:21" ht="14.25">
      <c r="C49" s="9"/>
      <c r="D49" s="9"/>
      <c r="E49" s="9"/>
      <c r="F49" s="9"/>
      <c r="G49" s="9"/>
      <c r="H49" s="9"/>
      <c r="I49" s="9"/>
      <c r="J49" s="9"/>
      <c r="K49" s="9"/>
      <c r="L49" s="9"/>
      <c r="M49" s="76"/>
      <c r="N49" s="9"/>
      <c r="O49" s="76"/>
      <c r="P49" s="9"/>
      <c r="Q49" s="9"/>
      <c r="R49" s="9"/>
      <c r="S49" s="9"/>
      <c r="U49" s="9"/>
    </row>
    <row r="50" spans="3:21" ht="14.25">
      <c r="C50" s="9"/>
      <c r="D50" s="9"/>
      <c r="E50" s="9"/>
      <c r="F50" s="9"/>
      <c r="G50" s="9"/>
      <c r="H50" s="9"/>
      <c r="I50" s="9"/>
      <c r="J50" s="9"/>
      <c r="K50" s="9"/>
      <c r="L50" s="9"/>
      <c r="M50" s="76"/>
      <c r="N50" s="9"/>
      <c r="O50" s="76"/>
      <c r="P50" s="9"/>
      <c r="Q50" s="9"/>
      <c r="R50" s="9"/>
      <c r="S50" s="9"/>
      <c r="U50" s="9"/>
    </row>
    <row r="51" spans="3:21" ht="14.25">
      <c r="C51" s="9"/>
      <c r="D51" s="9"/>
      <c r="E51" s="9"/>
      <c r="F51" s="9"/>
      <c r="G51" s="9"/>
      <c r="H51" s="9"/>
      <c r="I51" s="9"/>
      <c r="J51" s="9"/>
      <c r="K51" s="9"/>
      <c r="L51" s="9"/>
      <c r="M51" s="76"/>
      <c r="N51" s="9"/>
      <c r="O51" s="76"/>
      <c r="P51" s="9"/>
      <c r="Q51" s="9"/>
      <c r="R51" s="9"/>
      <c r="S51" s="9"/>
      <c r="U51" s="9"/>
    </row>
    <row r="52" spans="3:21" ht="14.25">
      <c r="C52" s="9"/>
      <c r="D52" s="9"/>
      <c r="E52" s="9"/>
      <c r="F52" s="9"/>
      <c r="G52" s="9"/>
      <c r="H52" s="9"/>
      <c r="I52" s="9"/>
      <c r="J52" s="9"/>
      <c r="K52" s="9"/>
      <c r="L52" s="9"/>
      <c r="M52" s="76"/>
      <c r="N52" s="9"/>
      <c r="O52" s="76"/>
      <c r="P52" s="9"/>
      <c r="Q52" s="9"/>
      <c r="R52" s="9"/>
      <c r="S52" s="9"/>
      <c r="U52" s="9"/>
    </row>
    <row r="53" spans="3:21" ht="14.25">
      <c r="C53" s="9"/>
      <c r="D53" s="9"/>
      <c r="E53" s="9"/>
      <c r="F53" s="9"/>
      <c r="G53" s="9"/>
      <c r="H53" s="9"/>
      <c r="I53" s="9"/>
      <c r="J53" s="9"/>
      <c r="K53" s="9"/>
      <c r="L53" s="9"/>
      <c r="M53" s="76"/>
      <c r="N53" s="9"/>
      <c r="O53" s="76"/>
      <c r="P53" s="9"/>
      <c r="Q53" s="9"/>
      <c r="R53" s="9"/>
      <c r="S53" s="9"/>
      <c r="U53" s="9"/>
    </row>
    <row r="54" spans="3:21" ht="14.25">
      <c r="C54" s="9"/>
      <c r="D54" s="9"/>
      <c r="E54" s="9"/>
      <c r="F54" s="9"/>
      <c r="G54" s="9"/>
      <c r="H54" s="9"/>
      <c r="I54" s="9"/>
      <c r="J54" s="9"/>
      <c r="K54" s="9"/>
      <c r="L54" s="9"/>
      <c r="M54" s="76"/>
      <c r="N54" s="9"/>
      <c r="O54" s="76"/>
      <c r="P54" s="9"/>
      <c r="Q54" s="9"/>
      <c r="R54" s="9"/>
      <c r="S54" s="9"/>
      <c r="U54" s="9"/>
    </row>
    <row r="55" spans="3:21" ht="14.25">
      <c r="C55" s="9"/>
      <c r="D55" s="9"/>
      <c r="E55" s="9"/>
      <c r="F55" s="9"/>
      <c r="G55" s="9"/>
      <c r="H55" s="9"/>
      <c r="I55" s="9"/>
      <c r="J55" s="9"/>
      <c r="K55" s="9"/>
      <c r="L55" s="9"/>
      <c r="M55" s="76"/>
      <c r="N55" s="9"/>
      <c r="O55" s="76"/>
      <c r="P55" s="9"/>
      <c r="Q55" s="9"/>
      <c r="R55" s="9"/>
      <c r="S55" s="9"/>
      <c r="U55" s="9"/>
    </row>
    <row r="56" spans="3:21" ht="14.25">
      <c r="C56" s="9"/>
      <c r="D56" s="9"/>
      <c r="E56" s="9"/>
      <c r="F56" s="9"/>
      <c r="G56" s="9"/>
      <c r="H56" s="9"/>
      <c r="I56" s="9"/>
      <c r="J56" s="9"/>
      <c r="K56" s="9"/>
      <c r="L56" s="9"/>
      <c r="M56" s="76"/>
      <c r="N56" s="9"/>
      <c r="O56" s="76"/>
      <c r="P56" s="9"/>
      <c r="Q56" s="9"/>
      <c r="R56" s="9"/>
      <c r="S56" s="9"/>
      <c r="U56" s="9"/>
    </row>
    <row r="57" spans="3:21" ht="14.25">
      <c r="C57" s="9"/>
      <c r="D57" s="9"/>
      <c r="E57" s="9"/>
      <c r="F57" s="9"/>
      <c r="G57" s="9"/>
      <c r="H57" s="9"/>
      <c r="I57" s="9"/>
      <c r="J57" s="9"/>
      <c r="K57" s="9"/>
      <c r="L57" s="9"/>
      <c r="M57" s="76"/>
      <c r="N57" s="9"/>
      <c r="O57" s="76"/>
      <c r="P57" s="9"/>
      <c r="Q57" s="9"/>
      <c r="R57" s="9"/>
      <c r="S57" s="9"/>
      <c r="U57" s="9"/>
    </row>
    <row r="58" spans="3:21" ht="14.25">
      <c r="C58" s="9"/>
      <c r="D58" s="9"/>
      <c r="E58" s="9"/>
      <c r="F58" s="9"/>
      <c r="G58" s="9"/>
      <c r="H58" s="9"/>
      <c r="I58" s="9"/>
      <c r="J58" s="9"/>
      <c r="K58" s="9"/>
      <c r="L58" s="9"/>
      <c r="M58" s="76"/>
      <c r="N58" s="9"/>
      <c r="O58" s="76"/>
      <c r="P58" s="9"/>
      <c r="Q58" s="9"/>
      <c r="R58" s="9"/>
      <c r="S58" s="9"/>
      <c r="U58" s="9"/>
    </row>
    <row r="59" spans="3:21" ht="14.25">
      <c r="C59" s="9"/>
      <c r="D59" s="9"/>
      <c r="E59" s="9"/>
      <c r="F59" s="9"/>
      <c r="G59" s="9"/>
      <c r="H59" s="9"/>
      <c r="I59" s="9"/>
      <c r="J59" s="9"/>
      <c r="K59" s="9"/>
      <c r="L59" s="9"/>
      <c r="M59" s="76"/>
      <c r="N59" s="9"/>
      <c r="O59" s="76"/>
      <c r="P59" s="9"/>
      <c r="Q59" s="9"/>
      <c r="R59" s="9"/>
      <c r="S59" s="9"/>
      <c r="U59" s="9"/>
    </row>
    <row r="60" spans="3:21" ht="14.25">
      <c r="C60" s="9"/>
      <c r="D60" s="9"/>
      <c r="E60" s="9"/>
      <c r="F60" s="9"/>
      <c r="G60" s="9"/>
      <c r="H60" s="9"/>
      <c r="I60" s="9"/>
      <c r="J60" s="9"/>
      <c r="K60" s="9"/>
      <c r="L60" s="9"/>
      <c r="M60" s="76"/>
      <c r="N60" s="9"/>
      <c r="O60" s="76"/>
      <c r="P60" s="9"/>
      <c r="Q60" s="9"/>
      <c r="R60" s="9"/>
      <c r="S60" s="9"/>
      <c r="U60" s="9"/>
    </row>
    <row r="61" spans="3:21" ht="14.25">
      <c r="C61" s="9"/>
      <c r="D61" s="9"/>
      <c r="E61" s="9"/>
      <c r="F61" s="9"/>
      <c r="G61" s="9"/>
      <c r="H61" s="9"/>
      <c r="I61" s="9"/>
      <c r="J61" s="9"/>
      <c r="K61" s="9"/>
      <c r="L61" s="9"/>
      <c r="M61" s="76"/>
      <c r="N61" s="9"/>
      <c r="O61" s="76"/>
      <c r="P61" s="9"/>
      <c r="Q61" s="9"/>
      <c r="R61" s="9"/>
      <c r="S61" s="9"/>
      <c r="U61" s="9"/>
    </row>
    <row r="62" spans="3:21" ht="14.25">
      <c r="C62" s="9"/>
      <c r="D62" s="9"/>
      <c r="E62" s="9"/>
      <c r="F62" s="9"/>
      <c r="G62" s="9"/>
      <c r="H62" s="9"/>
      <c r="I62" s="9"/>
      <c r="J62" s="9"/>
      <c r="K62" s="9"/>
      <c r="L62" s="9"/>
      <c r="M62" s="76"/>
      <c r="N62" s="9"/>
      <c r="O62" s="76"/>
      <c r="P62" s="9"/>
      <c r="Q62" s="9"/>
      <c r="R62" s="9"/>
      <c r="S62" s="9"/>
      <c r="U62" s="9"/>
    </row>
    <row r="63" spans="3:21" ht="14.25">
      <c r="C63" s="9"/>
      <c r="D63" s="9"/>
      <c r="E63" s="9"/>
      <c r="F63" s="9"/>
      <c r="G63" s="9"/>
      <c r="H63" s="9"/>
      <c r="I63" s="9"/>
      <c r="J63" s="9"/>
      <c r="K63" s="9"/>
      <c r="L63" s="9"/>
      <c r="M63" s="76"/>
      <c r="N63" s="9"/>
      <c r="O63" s="76"/>
      <c r="P63" s="9"/>
      <c r="Q63" s="9"/>
      <c r="R63" s="9"/>
      <c r="S63" s="9"/>
      <c r="U63" s="9"/>
    </row>
    <row r="64" spans="3:21" ht="14.25">
      <c r="C64" s="9"/>
      <c r="D64" s="9"/>
      <c r="E64" s="9"/>
      <c r="F64" s="9"/>
      <c r="G64" s="9"/>
      <c r="H64" s="9"/>
      <c r="I64" s="9"/>
      <c r="J64" s="9"/>
      <c r="K64" s="9"/>
      <c r="L64" s="9"/>
      <c r="M64" s="76"/>
      <c r="N64" s="9"/>
      <c r="O64" s="76"/>
      <c r="P64" s="9"/>
      <c r="Q64" s="9"/>
      <c r="R64" s="9"/>
      <c r="S64" s="9"/>
      <c r="U64" s="9"/>
    </row>
    <row r="65" spans="3:21" ht="14.25">
      <c r="C65" s="9"/>
      <c r="D65" s="9"/>
      <c r="E65" s="9"/>
      <c r="F65" s="9"/>
      <c r="G65" s="9"/>
      <c r="H65" s="9"/>
      <c r="I65" s="9"/>
      <c r="J65" s="9"/>
      <c r="K65" s="9"/>
      <c r="L65" s="9"/>
      <c r="M65" s="76"/>
      <c r="N65" s="9"/>
      <c r="O65" s="76"/>
      <c r="P65" s="9"/>
      <c r="Q65" s="9"/>
      <c r="R65" s="9"/>
      <c r="S65" s="9"/>
      <c r="U65" s="9"/>
    </row>
    <row r="66" spans="3:21" ht="14.25">
      <c r="C66" s="9"/>
      <c r="D66" s="9"/>
      <c r="E66" s="9"/>
      <c r="F66" s="9"/>
      <c r="G66" s="9"/>
      <c r="H66" s="9"/>
      <c r="I66" s="9"/>
      <c r="J66" s="9"/>
      <c r="K66" s="9"/>
      <c r="L66" s="9"/>
      <c r="M66" s="76"/>
      <c r="N66" s="9"/>
      <c r="O66" s="76"/>
      <c r="P66" s="9"/>
      <c r="Q66" s="9"/>
      <c r="R66" s="9"/>
      <c r="S66" s="9"/>
      <c r="U66" s="9"/>
    </row>
    <row r="67" spans="3:21" ht="14.25">
      <c r="C67" s="9"/>
      <c r="D67" s="9"/>
      <c r="E67" s="9"/>
      <c r="F67" s="9"/>
      <c r="G67" s="9"/>
      <c r="H67" s="9"/>
      <c r="I67" s="9"/>
      <c r="J67" s="9"/>
      <c r="K67" s="9"/>
      <c r="L67" s="9"/>
      <c r="M67" s="76"/>
      <c r="N67" s="9"/>
      <c r="O67" s="76"/>
      <c r="P67" s="9"/>
      <c r="Q67" s="9"/>
      <c r="R67" s="9"/>
      <c r="S67" s="9"/>
      <c r="U67" s="9"/>
    </row>
    <row r="68" spans="3:21" ht="14.25">
      <c r="C68" s="9"/>
      <c r="D68" s="9"/>
      <c r="E68" s="9"/>
      <c r="F68" s="9"/>
      <c r="G68" s="9"/>
      <c r="H68" s="9"/>
      <c r="I68" s="9"/>
      <c r="J68" s="9"/>
      <c r="K68" s="9"/>
      <c r="L68" s="9"/>
      <c r="M68" s="76"/>
      <c r="N68" s="9"/>
      <c r="O68" s="76"/>
      <c r="P68" s="9"/>
      <c r="Q68" s="9"/>
      <c r="R68" s="9"/>
      <c r="S68" s="9"/>
      <c r="U68" s="9"/>
    </row>
    <row r="69" spans="3:21" ht="14.25">
      <c r="C69" s="9"/>
      <c r="D69" s="9"/>
      <c r="E69" s="9"/>
      <c r="F69" s="9"/>
      <c r="G69" s="9"/>
      <c r="H69" s="9"/>
      <c r="I69" s="9"/>
      <c r="J69" s="9"/>
      <c r="K69" s="9"/>
      <c r="L69" s="9"/>
      <c r="M69" s="76"/>
      <c r="N69" s="9"/>
      <c r="O69" s="76"/>
      <c r="P69" s="9"/>
      <c r="Q69" s="9"/>
      <c r="R69" s="9"/>
      <c r="S69" s="9"/>
      <c r="U69" s="9"/>
    </row>
    <row r="70" spans="3:21" ht="14.25">
      <c r="C70" s="9"/>
      <c r="D70" s="9"/>
      <c r="E70" s="9"/>
      <c r="F70" s="9"/>
      <c r="G70" s="9"/>
      <c r="H70" s="9"/>
      <c r="I70" s="9"/>
      <c r="J70" s="9"/>
      <c r="K70" s="9"/>
      <c r="L70" s="9"/>
      <c r="M70" s="76"/>
      <c r="N70" s="9"/>
      <c r="O70" s="76"/>
      <c r="P70" s="9"/>
      <c r="Q70" s="9"/>
      <c r="R70" s="9"/>
      <c r="S70" s="9"/>
      <c r="U70" s="9"/>
    </row>
    <row r="71" spans="3:21" ht="14.25">
      <c r="C71" s="9"/>
      <c r="D71" s="9"/>
      <c r="E71" s="9"/>
      <c r="F71" s="9"/>
      <c r="G71" s="9"/>
      <c r="H71" s="9"/>
      <c r="I71" s="9"/>
      <c r="J71" s="9"/>
      <c r="K71" s="9"/>
      <c r="L71" s="9"/>
      <c r="M71" s="76"/>
      <c r="N71" s="9"/>
      <c r="O71" s="76"/>
      <c r="P71" s="9"/>
      <c r="Q71" s="9"/>
      <c r="R71" s="9"/>
      <c r="S71" s="9"/>
      <c r="U71" s="9"/>
    </row>
    <row r="72" spans="3:21" ht="14.25">
      <c r="C72" s="9"/>
      <c r="D72" s="9"/>
      <c r="E72" s="9"/>
      <c r="F72" s="9"/>
      <c r="G72" s="9"/>
      <c r="H72" s="9"/>
      <c r="I72" s="9"/>
      <c r="J72" s="9"/>
      <c r="K72" s="9"/>
      <c r="L72" s="9"/>
      <c r="M72" s="76"/>
      <c r="N72" s="9"/>
      <c r="O72" s="76"/>
      <c r="P72" s="9"/>
      <c r="Q72" s="9"/>
      <c r="R72" s="9"/>
      <c r="S72" s="9"/>
      <c r="U72" s="9"/>
    </row>
    <row r="73" spans="3:21" ht="14.25">
      <c r="C73" s="9"/>
      <c r="D73" s="9"/>
      <c r="E73" s="9"/>
      <c r="F73" s="9"/>
      <c r="G73" s="9"/>
      <c r="H73" s="9"/>
      <c r="I73" s="9"/>
      <c r="J73" s="9"/>
      <c r="K73" s="9"/>
      <c r="L73" s="9"/>
      <c r="M73" s="76"/>
      <c r="N73" s="9"/>
      <c r="O73" s="76"/>
      <c r="P73" s="9"/>
      <c r="Q73" s="9"/>
      <c r="R73" s="9"/>
      <c r="S73" s="9"/>
      <c r="U73" s="9"/>
    </row>
    <row r="74" spans="3:21" ht="14.25">
      <c r="C74" s="9"/>
      <c r="D74" s="9"/>
      <c r="E74" s="9"/>
      <c r="F74" s="9"/>
      <c r="G74" s="9"/>
      <c r="H74" s="9"/>
      <c r="I74" s="9"/>
      <c r="J74" s="9"/>
      <c r="K74" s="9"/>
      <c r="L74" s="9"/>
      <c r="M74" s="76"/>
      <c r="N74" s="9"/>
      <c r="O74" s="76"/>
      <c r="P74" s="9"/>
      <c r="Q74" s="9"/>
      <c r="R74" s="9"/>
      <c r="S74" s="9"/>
      <c r="U74" s="9"/>
    </row>
    <row r="75" spans="3:21" ht="14.25">
      <c r="C75" s="9"/>
      <c r="D75" s="9"/>
      <c r="E75" s="9"/>
      <c r="F75" s="9"/>
      <c r="G75" s="9"/>
      <c r="H75" s="9"/>
      <c r="I75" s="9"/>
      <c r="J75" s="9"/>
      <c r="K75" s="9"/>
      <c r="L75" s="9"/>
      <c r="M75" s="76"/>
      <c r="N75" s="9"/>
      <c r="O75" s="76"/>
      <c r="P75" s="9"/>
      <c r="Q75" s="9"/>
      <c r="R75" s="9"/>
      <c r="S75" s="9"/>
      <c r="U75" s="9"/>
    </row>
    <row r="76" spans="3:21" ht="14.25">
      <c r="C76" s="9"/>
      <c r="D76" s="9"/>
      <c r="E76" s="9"/>
      <c r="F76" s="9"/>
      <c r="G76" s="9"/>
      <c r="H76" s="9"/>
      <c r="I76" s="9"/>
      <c r="J76" s="9"/>
      <c r="K76" s="9"/>
      <c r="L76" s="9"/>
      <c r="M76" s="76"/>
      <c r="N76" s="9"/>
      <c r="O76" s="76"/>
      <c r="P76" s="9"/>
      <c r="Q76" s="9"/>
      <c r="R76" s="9"/>
      <c r="S76" s="9"/>
      <c r="U76" s="9"/>
    </row>
    <row r="77" spans="3:21" ht="14.25">
      <c r="C77" s="9"/>
      <c r="D77" s="9"/>
      <c r="E77" s="9"/>
      <c r="F77" s="9"/>
      <c r="G77" s="9"/>
      <c r="H77" s="9"/>
      <c r="I77" s="9"/>
      <c r="J77" s="9"/>
      <c r="K77" s="9"/>
      <c r="L77" s="9"/>
      <c r="M77" s="76"/>
      <c r="N77" s="9"/>
      <c r="O77" s="76"/>
      <c r="P77" s="9"/>
      <c r="Q77" s="9"/>
      <c r="R77" s="9"/>
      <c r="S77" s="9"/>
      <c r="U77" s="9"/>
    </row>
    <row r="78" spans="3:21" ht="14.25">
      <c r="C78" s="9"/>
      <c r="D78" s="9"/>
      <c r="E78" s="9"/>
      <c r="F78" s="9"/>
      <c r="G78" s="9"/>
      <c r="H78" s="9"/>
      <c r="I78" s="9"/>
      <c r="J78" s="9"/>
      <c r="K78" s="9"/>
      <c r="L78" s="9"/>
      <c r="M78" s="76"/>
      <c r="N78" s="9"/>
      <c r="O78" s="76"/>
      <c r="P78" s="9"/>
      <c r="Q78" s="9"/>
      <c r="R78" s="9"/>
      <c r="S78" s="9"/>
      <c r="U78" s="9"/>
    </row>
    <row r="79" spans="3:21" ht="14.25">
      <c r="C79" s="9"/>
      <c r="D79" s="9"/>
      <c r="E79" s="9"/>
      <c r="F79" s="9"/>
      <c r="G79" s="9"/>
      <c r="H79" s="9"/>
      <c r="I79" s="9"/>
      <c r="J79" s="9"/>
      <c r="K79" s="9"/>
      <c r="L79" s="9"/>
      <c r="M79" s="76"/>
      <c r="N79" s="9"/>
      <c r="O79" s="76"/>
      <c r="P79" s="9"/>
      <c r="Q79" s="9"/>
      <c r="R79" s="9"/>
      <c r="S79" s="9"/>
      <c r="U79" s="9"/>
    </row>
    <row r="80" spans="3:21" ht="14.25">
      <c r="C80" s="9"/>
      <c r="D80" s="9"/>
      <c r="E80" s="9"/>
      <c r="F80" s="9"/>
      <c r="G80" s="9"/>
      <c r="H80" s="9"/>
      <c r="I80" s="9"/>
      <c r="J80" s="9"/>
      <c r="K80" s="9"/>
      <c r="L80" s="9"/>
      <c r="M80" s="76"/>
      <c r="N80" s="9"/>
      <c r="O80" s="76"/>
      <c r="P80" s="9"/>
      <c r="Q80" s="9"/>
      <c r="R80" s="9"/>
      <c r="S80" s="9"/>
      <c r="U80" s="9"/>
    </row>
    <row r="81" spans="3:21" ht="14.25">
      <c r="C81" s="9"/>
      <c r="D81" s="9"/>
      <c r="E81" s="9"/>
      <c r="F81" s="9"/>
      <c r="G81" s="9"/>
      <c r="H81" s="9"/>
      <c r="I81" s="9"/>
      <c r="J81" s="9"/>
      <c r="K81" s="9"/>
      <c r="L81" s="9"/>
      <c r="M81" s="76"/>
      <c r="N81" s="9"/>
      <c r="O81" s="76"/>
      <c r="P81" s="9"/>
      <c r="Q81" s="9"/>
      <c r="R81" s="9"/>
      <c r="S81" s="9"/>
      <c r="U81" s="9"/>
    </row>
    <row r="82" spans="3:21" ht="14.25">
      <c r="C82" s="9"/>
      <c r="D82" s="9"/>
      <c r="E82" s="9"/>
      <c r="F82" s="9"/>
      <c r="G82" s="9"/>
      <c r="H82" s="9"/>
      <c r="I82" s="9"/>
      <c r="J82" s="9"/>
      <c r="K82" s="9"/>
      <c r="L82" s="9"/>
      <c r="M82" s="76"/>
      <c r="N82" s="9"/>
      <c r="O82" s="76"/>
      <c r="P82" s="9"/>
      <c r="Q82" s="9"/>
      <c r="R82" s="9"/>
      <c r="S82" s="9"/>
      <c r="U82" s="9"/>
    </row>
    <row r="83" spans="3:21" ht="14.25">
      <c r="C83" s="9"/>
      <c r="D83" s="9"/>
      <c r="E83" s="9"/>
      <c r="F83" s="9"/>
      <c r="G83" s="9"/>
      <c r="H83" s="9"/>
      <c r="I83" s="9"/>
      <c r="J83" s="9"/>
      <c r="K83" s="9"/>
      <c r="L83" s="9"/>
      <c r="M83" s="76"/>
      <c r="N83" s="9"/>
      <c r="O83" s="76"/>
      <c r="P83" s="9"/>
      <c r="Q83" s="9"/>
      <c r="R83" s="9"/>
      <c r="S83" s="9"/>
      <c r="U83" s="9"/>
    </row>
    <row r="84" spans="3:21" ht="14.25">
      <c r="C84" s="9"/>
      <c r="D84" s="9"/>
      <c r="E84" s="9"/>
      <c r="F84" s="9"/>
      <c r="G84" s="9"/>
      <c r="H84" s="9"/>
      <c r="I84" s="9"/>
      <c r="J84" s="9"/>
      <c r="K84" s="9"/>
      <c r="L84" s="9"/>
      <c r="M84" s="76"/>
      <c r="N84" s="9"/>
      <c r="O84" s="76"/>
      <c r="P84" s="9"/>
      <c r="Q84" s="9"/>
      <c r="R84" s="9"/>
      <c r="S84" s="9"/>
      <c r="U84" s="9"/>
    </row>
    <row r="85" spans="3:21" ht="14.25">
      <c r="C85" s="9"/>
      <c r="D85" s="9"/>
      <c r="E85" s="9"/>
      <c r="F85" s="9"/>
      <c r="G85" s="9"/>
      <c r="H85" s="9"/>
      <c r="I85" s="9"/>
      <c r="J85" s="9"/>
      <c r="K85" s="9"/>
      <c r="L85" s="9"/>
      <c r="M85" s="76"/>
      <c r="N85" s="9"/>
      <c r="O85" s="76"/>
      <c r="P85" s="9"/>
      <c r="Q85" s="9"/>
      <c r="R85" s="9"/>
      <c r="S85" s="9"/>
      <c r="U85" s="9"/>
    </row>
    <row r="86" spans="3:21" ht="14.25">
      <c r="C86" s="9"/>
      <c r="D86" s="9"/>
      <c r="E86" s="9"/>
      <c r="F86" s="9"/>
      <c r="G86" s="9"/>
      <c r="H86" s="9"/>
      <c r="I86" s="9"/>
      <c r="J86" s="9"/>
      <c r="K86" s="9"/>
      <c r="L86" s="9"/>
      <c r="M86" s="76"/>
      <c r="N86" s="9"/>
      <c r="O86" s="76"/>
      <c r="P86" s="9"/>
      <c r="Q86" s="9"/>
      <c r="R86" s="9"/>
      <c r="S86" s="9"/>
      <c r="U86" s="9"/>
    </row>
    <row r="87" spans="3:21" ht="14.25">
      <c r="C87" s="9"/>
      <c r="D87" s="9"/>
      <c r="E87" s="9"/>
      <c r="F87" s="9"/>
      <c r="G87" s="9"/>
      <c r="H87" s="9"/>
      <c r="I87" s="9"/>
      <c r="J87" s="9"/>
      <c r="K87" s="9"/>
      <c r="L87" s="9"/>
      <c r="M87" s="76"/>
      <c r="N87" s="9"/>
      <c r="O87" s="76"/>
      <c r="P87" s="9"/>
      <c r="Q87" s="9"/>
      <c r="R87" s="9"/>
      <c r="S87" s="9"/>
      <c r="U87" s="9"/>
    </row>
    <row r="88" spans="3:21" ht="14.25">
      <c r="C88" s="9"/>
      <c r="D88" s="9"/>
      <c r="E88" s="9"/>
      <c r="F88" s="9"/>
      <c r="G88" s="9"/>
      <c r="H88" s="9"/>
      <c r="I88" s="9"/>
      <c r="J88" s="9"/>
      <c r="K88" s="9"/>
      <c r="L88" s="9"/>
      <c r="M88" s="76"/>
      <c r="N88" s="9"/>
      <c r="O88" s="76"/>
      <c r="P88" s="9"/>
      <c r="Q88" s="9"/>
      <c r="R88" s="9"/>
      <c r="S88" s="9"/>
      <c r="U88" s="9"/>
    </row>
    <row r="89" spans="3:21" ht="14.25">
      <c r="C89" s="9"/>
      <c r="D89" s="9"/>
      <c r="E89" s="9"/>
      <c r="F89" s="9"/>
      <c r="G89" s="9"/>
      <c r="H89" s="9"/>
      <c r="I89" s="9"/>
      <c r="J89" s="9"/>
      <c r="K89" s="9"/>
      <c r="L89" s="9"/>
      <c r="M89" s="76"/>
      <c r="N89" s="9"/>
      <c r="O89" s="76"/>
      <c r="P89" s="9"/>
      <c r="Q89" s="9"/>
      <c r="R89" s="9"/>
      <c r="S89" s="9"/>
      <c r="U89" s="9"/>
    </row>
    <row r="90" spans="3:21" ht="14.25">
      <c r="C90" s="9"/>
      <c r="D90" s="9"/>
      <c r="E90" s="9"/>
      <c r="F90" s="9"/>
      <c r="G90" s="9"/>
      <c r="H90" s="9"/>
      <c r="I90" s="9"/>
      <c r="J90" s="9"/>
      <c r="K90" s="9"/>
      <c r="L90" s="9"/>
      <c r="M90" s="76"/>
      <c r="N90" s="9"/>
      <c r="O90" s="76"/>
      <c r="P90" s="9"/>
      <c r="Q90" s="9"/>
      <c r="R90" s="9"/>
      <c r="S90" s="9"/>
      <c r="U90" s="9"/>
    </row>
    <row r="91" spans="3:21" ht="14.25">
      <c r="C91" s="9"/>
      <c r="D91" s="9"/>
      <c r="E91" s="9"/>
      <c r="F91" s="9"/>
      <c r="G91" s="9"/>
      <c r="H91" s="9"/>
      <c r="I91" s="9"/>
      <c r="J91" s="9"/>
      <c r="K91" s="9"/>
      <c r="L91" s="9"/>
      <c r="M91" s="76"/>
      <c r="N91" s="9"/>
      <c r="O91" s="76"/>
      <c r="P91" s="9"/>
      <c r="Q91" s="9"/>
      <c r="R91" s="9"/>
      <c r="S91" s="9"/>
      <c r="U91" s="9"/>
    </row>
    <row r="92" spans="3:21" ht="14.25">
      <c r="C92" s="9"/>
      <c r="D92" s="9"/>
      <c r="E92" s="9"/>
      <c r="F92" s="9"/>
      <c r="G92" s="9"/>
      <c r="H92" s="9"/>
      <c r="I92" s="9"/>
      <c r="J92" s="9"/>
      <c r="K92" s="9"/>
      <c r="L92" s="9"/>
      <c r="M92" s="76"/>
      <c r="N92" s="9"/>
      <c r="O92" s="76"/>
      <c r="P92" s="9"/>
      <c r="Q92" s="9"/>
      <c r="R92" s="9"/>
      <c r="S92" s="9"/>
      <c r="U92" s="9"/>
    </row>
    <row r="93" spans="3:21" ht="14.25">
      <c r="C93" s="9"/>
      <c r="D93" s="9"/>
      <c r="E93" s="9"/>
      <c r="F93" s="9"/>
      <c r="G93" s="9"/>
      <c r="H93" s="9"/>
      <c r="I93" s="9"/>
      <c r="J93" s="9"/>
      <c r="K93" s="9"/>
      <c r="L93" s="9"/>
      <c r="M93" s="76"/>
      <c r="N93" s="9"/>
      <c r="O93" s="76"/>
      <c r="P93" s="9"/>
      <c r="Q93" s="9"/>
      <c r="R93" s="9"/>
      <c r="S93" s="9"/>
      <c r="U93" s="9"/>
    </row>
    <row r="94" spans="3:21" ht="14.25">
      <c r="C94" s="9"/>
      <c r="D94" s="9"/>
      <c r="E94" s="9"/>
      <c r="F94" s="9"/>
      <c r="G94" s="9"/>
      <c r="H94" s="9"/>
      <c r="I94" s="9"/>
      <c r="J94" s="9"/>
      <c r="K94" s="9"/>
      <c r="L94" s="9"/>
      <c r="M94" s="76"/>
      <c r="N94" s="9"/>
      <c r="O94" s="76"/>
      <c r="P94" s="9"/>
      <c r="Q94" s="9"/>
      <c r="R94" s="9"/>
      <c r="S94" s="9"/>
      <c r="U94" s="9"/>
    </row>
    <row r="95" spans="3:21" ht="14.25">
      <c r="C95" s="9"/>
      <c r="D95" s="9"/>
      <c r="E95" s="9"/>
      <c r="F95" s="9"/>
      <c r="G95" s="9"/>
      <c r="H95" s="9"/>
      <c r="I95" s="9"/>
      <c r="J95" s="9"/>
      <c r="K95" s="9"/>
      <c r="L95" s="9"/>
      <c r="M95" s="76"/>
      <c r="N95" s="9"/>
      <c r="O95" s="76"/>
      <c r="P95" s="9"/>
      <c r="Q95" s="9"/>
      <c r="R95" s="9"/>
      <c r="S95" s="9"/>
      <c r="U95" s="9"/>
    </row>
    <row r="96" spans="3:21" ht="14.25">
      <c r="C96" s="9"/>
      <c r="D96" s="9"/>
      <c r="E96" s="9"/>
      <c r="F96" s="9"/>
      <c r="G96" s="9"/>
      <c r="H96" s="9"/>
      <c r="I96" s="9"/>
      <c r="J96" s="9"/>
      <c r="K96" s="9"/>
      <c r="L96" s="9"/>
      <c r="M96" s="76"/>
      <c r="N96" s="9"/>
      <c r="O96" s="76"/>
      <c r="P96" s="9"/>
      <c r="Q96" s="9"/>
      <c r="R96" s="9"/>
      <c r="S96" s="9"/>
      <c r="U96" s="9"/>
    </row>
    <row r="97" spans="3:21" ht="14.25">
      <c r="C97" s="9"/>
      <c r="D97" s="9"/>
      <c r="E97" s="9"/>
      <c r="F97" s="9"/>
      <c r="G97" s="9"/>
      <c r="H97" s="9"/>
      <c r="I97" s="9"/>
      <c r="J97" s="9"/>
      <c r="K97" s="9"/>
      <c r="L97" s="9"/>
      <c r="M97" s="76"/>
      <c r="N97" s="9"/>
      <c r="O97" s="76"/>
      <c r="P97" s="9"/>
      <c r="Q97" s="9"/>
      <c r="R97" s="9"/>
      <c r="S97" s="9"/>
      <c r="U97" s="9"/>
    </row>
    <row r="98" spans="3:21" ht="14.25">
      <c r="C98" s="9"/>
      <c r="D98" s="9"/>
      <c r="E98" s="9"/>
      <c r="F98" s="9"/>
      <c r="G98" s="9"/>
      <c r="H98" s="9"/>
      <c r="I98" s="9"/>
      <c r="J98" s="9"/>
      <c r="K98" s="9"/>
      <c r="L98" s="9"/>
      <c r="M98" s="76"/>
      <c r="N98" s="9"/>
      <c r="O98" s="76"/>
      <c r="P98" s="9"/>
      <c r="Q98" s="9"/>
      <c r="R98" s="9"/>
      <c r="S98" s="9"/>
      <c r="U98" s="9"/>
    </row>
    <row r="99" spans="3:21" ht="14.25">
      <c r="C99" s="9"/>
      <c r="D99" s="9"/>
      <c r="E99" s="9"/>
      <c r="F99" s="9"/>
      <c r="G99" s="9"/>
      <c r="H99" s="9"/>
      <c r="I99" s="9"/>
      <c r="J99" s="9"/>
      <c r="K99" s="9"/>
      <c r="L99" s="9"/>
      <c r="M99" s="76"/>
      <c r="N99" s="9"/>
      <c r="O99" s="76"/>
      <c r="P99" s="9"/>
      <c r="Q99" s="9"/>
      <c r="R99" s="9"/>
      <c r="S99" s="9"/>
      <c r="U99" s="9"/>
    </row>
    <row r="100" spans="3:21" ht="14.25"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76"/>
      <c r="N100" s="9"/>
      <c r="O100" s="76"/>
      <c r="P100" s="9"/>
      <c r="Q100" s="9"/>
      <c r="R100" s="9"/>
      <c r="S100" s="9"/>
      <c r="U100" s="9"/>
    </row>
    <row r="101" spans="3:21" ht="14.25"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76"/>
      <c r="N101" s="9"/>
      <c r="O101" s="76"/>
      <c r="P101" s="9"/>
      <c r="Q101" s="9"/>
      <c r="R101" s="9"/>
      <c r="S101" s="9"/>
      <c r="U101" s="9"/>
    </row>
    <row r="102" spans="3:21" ht="14.25"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76"/>
      <c r="N102" s="9"/>
      <c r="O102" s="76"/>
      <c r="P102" s="9"/>
      <c r="Q102" s="9"/>
      <c r="R102" s="9"/>
      <c r="S102" s="9"/>
      <c r="U102" s="9"/>
    </row>
    <row r="103" spans="3:21" ht="14.25"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76"/>
      <c r="N103" s="9"/>
      <c r="O103" s="76"/>
      <c r="P103" s="9"/>
      <c r="Q103" s="9"/>
      <c r="R103" s="9"/>
      <c r="S103" s="9"/>
      <c r="U103" s="9"/>
    </row>
    <row r="104" spans="3:21" ht="14.25"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76"/>
      <c r="N104" s="9"/>
      <c r="O104" s="76"/>
      <c r="P104" s="9"/>
      <c r="Q104" s="9"/>
      <c r="R104" s="9"/>
      <c r="S104" s="9"/>
      <c r="U104" s="9"/>
    </row>
    <row r="105" spans="3:21" ht="14.25"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76"/>
      <c r="N105" s="9"/>
      <c r="O105" s="76"/>
      <c r="P105" s="9"/>
      <c r="Q105" s="9"/>
      <c r="R105" s="9"/>
      <c r="S105" s="9"/>
      <c r="U105" s="9"/>
    </row>
    <row r="106" spans="3:21" ht="14.25"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76"/>
      <c r="N106" s="9"/>
      <c r="O106" s="76"/>
      <c r="P106" s="9"/>
      <c r="Q106" s="9"/>
      <c r="R106" s="9"/>
      <c r="S106" s="9"/>
      <c r="U106" s="9"/>
    </row>
    <row r="107" spans="3:21" ht="14.25"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76"/>
      <c r="N107" s="9"/>
      <c r="O107" s="76"/>
      <c r="P107" s="9"/>
      <c r="Q107" s="9"/>
      <c r="R107" s="9"/>
      <c r="S107" s="9"/>
      <c r="U107" s="9"/>
    </row>
    <row r="108" spans="3:21" ht="14.25"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76"/>
      <c r="N108" s="9"/>
      <c r="O108" s="76"/>
      <c r="P108" s="9"/>
      <c r="Q108" s="9"/>
      <c r="R108" s="9"/>
      <c r="S108" s="9"/>
      <c r="U108" s="9"/>
    </row>
    <row r="109" spans="3:21" ht="14.25"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76"/>
      <c r="N109" s="9"/>
      <c r="O109" s="76"/>
      <c r="P109" s="9"/>
      <c r="Q109" s="9"/>
      <c r="R109" s="9"/>
      <c r="S109" s="9"/>
      <c r="U109" s="9"/>
    </row>
    <row r="110" spans="3:21" ht="14.25"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76"/>
      <c r="N110" s="9"/>
      <c r="O110" s="76"/>
      <c r="P110" s="9"/>
      <c r="Q110" s="9"/>
      <c r="R110" s="9"/>
      <c r="S110" s="9"/>
      <c r="U110" s="9"/>
    </row>
    <row r="111" spans="3:21" ht="14.25"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76"/>
      <c r="N111" s="9"/>
      <c r="O111" s="76"/>
      <c r="P111" s="9"/>
      <c r="Q111" s="9"/>
      <c r="R111" s="9"/>
      <c r="S111" s="9"/>
      <c r="U111" s="9"/>
    </row>
    <row r="112" spans="3:21" ht="14.25"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76"/>
      <c r="N112" s="9"/>
      <c r="O112" s="76"/>
      <c r="P112" s="9"/>
      <c r="Q112" s="9"/>
      <c r="R112" s="9"/>
      <c r="S112" s="9"/>
      <c r="U112" s="9"/>
    </row>
    <row r="113" spans="3:21" ht="14.25"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76"/>
      <c r="N113" s="9"/>
      <c r="O113" s="76"/>
      <c r="P113" s="9"/>
      <c r="Q113" s="9"/>
      <c r="R113" s="9"/>
      <c r="S113" s="9"/>
      <c r="U113" s="9"/>
    </row>
    <row r="114" spans="3:21" ht="14.25"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76"/>
      <c r="N114" s="9"/>
      <c r="O114" s="76"/>
      <c r="P114" s="9"/>
      <c r="Q114" s="9"/>
      <c r="R114" s="9"/>
      <c r="S114" s="9"/>
      <c r="U114" s="9"/>
    </row>
    <row r="115" spans="3:21" ht="14.25"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76"/>
      <c r="N115" s="9"/>
      <c r="O115" s="76"/>
      <c r="P115" s="9"/>
      <c r="Q115" s="9"/>
      <c r="R115" s="9"/>
      <c r="S115" s="9"/>
      <c r="U115" s="9"/>
    </row>
    <row r="116" spans="3:21" ht="14.25"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76"/>
      <c r="N116" s="9"/>
      <c r="O116" s="76"/>
      <c r="P116" s="9"/>
      <c r="Q116" s="9"/>
      <c r="R116" s="9"/>
      <c r="S116" s="9"/>
      <c r="U116" s="9"/>
    </row>
    <row r="117" spans="3:21" ht="14.25"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76"/>
      <c r="N117" s="9"/>
      <c r="O117" s="76"/>
      <c r="P117" s="9"/>
      <c r="Q117" s="9"/>
      <c r="R117" s="9"/>
      <c r="S117" s="9"/>
      <c r="U117" s="9"/>
    </row>
    <row r="118" spans="3:21" ht="14.25"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76"/>
      <c r="N118" s="9"/>
      <c r="O118" s="76"/>
      <c r="P118" s="9"/>
      <c r="Q118" s="9"/>
      <c r="R118" s="9"/>
      <c r="S118" s="9"/>
      <c r="U118" s="9"/>
    </row>
    <row r="119" spans="3:21" ht="14.25"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76"/>
      <c r="N119" s="9"/>
      <c r="O119" s="76"/>
      <c r="P119" s="9"/>
      <c r="Q119" s="9"/>
      <c r="R119" s="9"/>
      <c r="S119" s="9"/>
      <c r="U119" s="9"/>
    </row>
    <row r="120" spans="3:21" ht="14.25"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76"/>
      <c r="N120" s="9"/>
      <c r="O120" s="76"/>
      <c r="P120" s="9"/>
      <c r="Q120" s="9"/>
      <c r="R120" s="9"/>
      <c r="S120" s="9"/>
      <c r="U120" s="9"/>
    </row>
    <row r="121" spans="3:21" ht="14.25"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76"/>
      <c r="N121" s="9"/>
      <c r="O121" s="76"/>
      <c r="P121" s="9"/>
      <c r="Q121" s="9"/>
      <c r="R121" s="9"/>
      <c r="S121" s="9"/>
      <c r="U121" s="9"/>
    </row>
    <row r="122" spans="3:21" ht="14.25"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76"/>
      <c r="N122" s="9"/>
      <c r="O122" s="76"/>
      <c r="P122" s="9"/>
      <c r="Q122" s="9"/>
      <c r="R122" s="9"/>
      <c r="S122" s="9"/>
      <c r="U122" s="9"/>
    </row>
    <row r="123" spans="3:21" ht="14.25"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76"/>
      <c r="N123" s="9"/>
      <c r="O123" s="76"/>
      <c r="P123" s="9"/>
      <c r="Q123" s="9"/>
      <c r="R123" s="9"/>
      <c r="S123" s="9"/>
      <c r="U123" s="9"/>
    </row>
    <row r="124" spans="3:21" ht="14.25"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76"/>
      <c r="N124" s="9"/>
      <c r="O124" s="76"/>
      <c r="P124" s="9"/>
      <c r="Q124" s="9"/>
      <c r="R124" s="9"/>
      <c r="S124" s="9"/>
      <c r="U124" s="9"/>
    </row>
    <row r="125" spans="3:21" ht="14.25"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76"/>
      <c r="N125" s="9"/>
      <c r="O125" s="76"/>
      <c r="P125" s="9"/>
      <c r="Q125" s="9"/>
      <c r="R125" s="9"/>
      <c r="S125" s="9"/>
      <c r="U125" s="9"/>
    </row>
    <row r="126" spans="3:21" ht="14.25"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76"/>
      <c r="N126" s="9"/>
      <c r="O126" s="76"/>
      <c r="P126" s="9"/>
      <c r="Q126" s="9"/>
      <c r="R126" s="9"/>
      <c r="S126" s="9"/>
      <c r="U126" s="9"/>
    </row>
    <row r="127" spans="3:21" ht="14.25"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76"/>
      <c r="N127" s="9"/>
      <c r="O127" s="76"/>
      <c r="P127" s="9"/>
      <c r="Q127" s="9"/>
      <c r="R127" s="9"/>
      <c r="S127" s="9"/>
      <c r="U127" s="9"/>
    </row>
    <row r="128" spans="3:21" ht="14.25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76"/>
      <c r="N128" s="9"/>
      <c r="O128" s="76"/>
      <c r="P128" s="9"/>
      <c r="Q128" s="9"/>
      <c r="R128" s="9"/>
      <c r="S128" s="9"/>
      <c r="U128" s="9"/>
    </row>
    <row r="129" spans="3:21" ht="14.25"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76"/>
      <c r="N129" s="9"/>
      <c r="O129" s="76"/>
      <c r="P129" s="9"/>
      <c r="Q129" s="9"/>
      <c r="R129" s="9"/>
      <c r="S129" s="9"/>
      <c r="U129" s="9"/>
    </row>
    <row r="130" spans="3:21" ht="14.25"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76"/>
      <c r="N130" s="9"/>
      <c r="O130" s="76"/>
      <c r="P130" s="9"/>
      <c r="Q130" s="9"/>
      <c r="R130" s="9"/>
      <c r="S130" s="9"/>
      <c r="U130" s="9"/>
    </row>
    <row r="131" spans="3:21" ht="14.25"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76"/>
      <c r="N131" s="9"/>
      <c r="O131" s="76"/>
      <c r="P131" s="9"/>
      <c r="Q131" s="9"/>
      <c r="R131" s="9"/>
      <c r="S131" s="9"/>
      <c r="U131" s="9"/>
    </row>
    <row r="132" spans="3:21" ht="14.25"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76"/>
      <c r="N132" s="9"/>
      <c r="O132" s="76"/>
      <c r="P132" s="9"/>
      <c r="Q132" s="9"/>
      <c r="R132" s="9"/>
      <c r="S132" s="9"/>
      <c r="U132" s="9"/>
    </row>
    <row r="133" spans="3:21" ht="14.25"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76"/>
      <c r="N133" s="9"/>
      <c r="O133" s="76"/>
      <c r="P133" s="9"/>
      <c r="Q133" s="9"/>
      <c r="R133" s="9"/>
      <c r="S133" s="9"/>
      <c r="U133" s="9"/>
    </row>
    <row r="134" spans="3:21" ht="14.25"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76"/>
      <c r="N134" s="9"/>
      <c r="O134" s="76"/>
      <c r="P134" s="9"/>
      <c r="Q134" s="9"/>
      <c r="R134" s="9"/>
      <c r="S134" s="9"/>
      <c r="U134" s="9"/>
    </row>
    <row r="135" spans="3:21" ht="14.25"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76"/>
      <c r="N135" s="9"/>
      <c r="O135" s="76"/>
      <c r="P135" s="9"/>
      <c r="Q135" s="9"/>
      <c r="R135" s="9"/>
      <c r="S135" s="9"/>
      <c r="U135" s="9"/>
    </row>
    <row r="136" spans="3:21" ht="14.25"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76"/>
      <c r="N136" s="9"/>
      <c r="O136" s="76"/>
      <c r="P136" s="9"/>
      <c r="Q136" s="9"/>
      <c r="R136" s="9"/>
      <c r="S136" s="9"/>
      <c r="U136" s="9"/>
    </row>
    <row r="137" spans="3:21" ht="14.25"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76"/>
      <c r="N137" s="9"/>
      <c r="O137" s="76"/>
      <c r="P137" s="9"/>
      <c r="Q137" s="9"/>
      <c r="R137" s="9"/>
      <c r="S137" s="9"/>
      <c r="U137" s="9"/>
    </row>
    <row r="138" spans="3:21" ht="14.25"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76"/>
      <c r="N138" s="9"/>
      <c r="O138" s="76"/>
      <c r="P138" s="9"/>
      <c r="Q138" s="9"/>
      <c r="R138" s="9"/>
      <c r="S138" s="9"/>
      <c r="U138" s="9"/>
    </row>
    <row r="139" spans="3:21" ht="14.25"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76"/>
      <c r="N139" s="9"/>
      <c r="O139" s="76"/>
      <c r="P139" s="9"/>
      <c r="Q139" s="9"/>
      <c r="R139" s="9"/>
      <c r="S139" s="9"/>
      <c r="U139" s="9"/>
    </row>
    <row r="140" spans="3:21" ht="14.25"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76"/>
      <c r="N140" s="9"/>
      <c r="O140" s="76"/>
      <c r="P140" s="9"/>
      <c r="Q140" s="9"/>
      <c r="R140" s="9"/>
      <c r="S140" s="9"/>
      <c r="U140" s="9"/>
    </row>
    <row r="141" spans="3:21" ht="14.25"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76"/>
      <c r="N141" s="9"/>
      <c r="O141" s="76"/>
      <c r="P141" s="9"/>
      <c r="Q141" s="9"/>
      <c r="R141" s="9"/>
      <c r="S141" s="9"/>
      <c r="U141" s="9"/>
    </row>
    <row r="142" spans="3:21" ht="14.25"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76"/>
      <c r="N142" s="9"/>
      <c r="O142" s="76"/>
      <c r="P142" s="9"/>
      <c r="Q142" s="9"/>
      <c r="R142" s="9"/>
      <c r="S142" s="9"/>
      <c r="U142" s="9"/>
    </row>
    <row r="143" spans="3:21" ht="14.25"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76"/>
      <c r="N143" s="9"/>
      <c r="O143" s="76"/>
      <c r="P143" s="9"/>
      <c r="Q143" s="9"/>
      <c r="R143" s="9"/>
      <c r="S143" s="9"/>
      <c r="U143" s="9"/>
    </row>
    <row r="144" spans="3:21" ht="14.25"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76"/>
      <c r="N144" s="9"/>
      <c r="O144" s="76"/>
      <c r="P144" s="9"/>
      <c r="Q144" s="9"/>
      <c r="R144" s="9"/>
      <c r="S144" s="9"/>
      <c r="U144" s="9"/>
    </row>
    <row r="145" spans="3:21" ht="14.25"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76"/>
      <c r="N145" s="9"/>
      <c r="O145" s="76"/>
      <c r="P145" s="9"/>
      <c r="Q145" s="9"/>
      <c r="R145" s="9"/>
      <c r="S145" s="9"/>
      <c r="U145" s="9"/>
    </row>
    <row r="146" spans="3:21" ht="14.25"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76"/>
      <c r="N146" s="9"/>
      <c r="O146" s="76"/>
      <c r="P146" s="9"/>
      <c r="Q146" s="9"/>
      <c r="R146" s="9"/>
      <c r="S146" s="9"/>
      <c r="U146" s="9"/>
    </row>
    <row r="147" spans="3:21" ht="14.25"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76"/>
      <c r="N147" s="9"/>
      <c r="O147" s="76"/>
      <c r="P147" s="9"/>
      <c r="Q147" s="9"/>
      <c r="R147" s="9"/>
      <c r="S147" s="9"/>
      <c r="U147" s="9"/>
    </row>
    <row r="148" spans="3:21" ht="14.25"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76"/>
      <c r="N148" s="9"/>
      <c r="O148" s="76"/>
      <c r="P148" s="9"/>
      <c r="Q148" s="9"/>
      <c r="R148" s="9"/>
      <c r="S148" s="9"/>
      <c r="U148" s="9"/>
    </row>
    <row r="149" spans="3:21" ht="14.25"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76"/>
      <c r="N149" s="9"/>
      <c r="O149" s="76"/>
      <c r="P149" s="9"/>
      <c r="Q149" s="9"/>
      <c r="R149" s="9"/>
      <c r="S149" s="9"/>
      <c r="U149" s="9"/>
    </row>
    <row r="150" spans="3:21" ht="14.25"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76"/>
      <c r="N150" s="9"/>
      <c r="O150" s="76"/>
      <c r="P150" s="9"/>
      <c r="Q150" s="9"/>
      <c r="R150" s="9"/>
      <c r="S150" s="9"/>
      <c r="U150" s="9"/>
    </row>
    <row r="151" spans="3:21" ht="14.25"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76"/>
      <c r="N151" s="9"/>
      <c r="O151" s="76"/>
      <c r="P151" s="9"/>
      <c r="Q151" s="9"/>
      <c r="R151" s="9"/>
      <c r="S151" s="9"/>
      <c r="U151" s="9"/>
    </row>
    <row r="152" spans="3:21" ht="14.25"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76"/>
      <c r="N152" s="9"/>
      <c r="O152" s="76"/>
      <c r="P152" s="9"/>
      <c r="Q152" s="9"/>
      <c r="R152" s="9"/>
      <c r="S152" s="9"/>
      <c r="U152" s="9"/>
    </row>
    <row r="153" spans="3:21" ht="14.25"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76"/>
      <c r="N153" s="9"/>
      <c r="O153" s="76"/>
      <c r="P153" s="9"/>
      <c r="Q153" s="9"/>
      <c r="R153" s="9"/>
      <c r="S153" s="9"/>
      <c r="U153" s="9"/>
    </row>
    <row r="154" spans="3:21" ht="14.25"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76"/>
      <c r="N154" s="9"/>
      <c r="O154" s="76"/>
      <c r="P154" s="9"/>
      <c r="Q154" s="9"/>
      <c r="R154" s="9"/>
      <c r="S154" s="9"/>
      <c r="U154" s="9"/>
    </row>
    <row r="155" spans="3:21" ht="14.25"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76"/>
      <c r="N155" s="9"/>
      <c r="O155" s="76"/>
      <c r="P155" s="9"/>
      <c r="Q155" s="9"/>
      <c r="R155" s="9"/>
      <c r="S155" s="9"/>
      <c r="U155" s="9"/>
    </row>
    <row r="156" spans="3:21" ht="14.25"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76"/>
      <c r="N156" s="9"/>
      <c r="O156" s="76"/>
      <c r="P156" s="9"/>
      <c r="Q156" s="9"/>
      <c r="R156" s="9"/>
      <c r="S156" s="9"/>
      <c r="U156" s="9"/>
    </row>
    <row r="157" spans="3:21" ht="14.25"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76"/>
      <c r="N157" s="9"/>
      <c r="O157" s="76"/>
      <c r="P157" s="9"/>
      <c r="Q157" s="9"/>
      <c r="R157" s="9"/>
      <c r="S157" s="9"/>
      <c r="U157" s="9"/>
    </row>
    <row r="158" spans="3:21" ht="14.25"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76"/>
      <c r="N158" s="9"/>
      <c r="O158" s="76"/>
      <c r="P158" s="9"/>
      <c r="Q158" s="9"/>
      <c r="R158" s="9"/>
      <c r="S158" s="9"/>
      <c r="U158" s="9"/>
    </row>
    <row r="159" spans="3:21" ht="14.25"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76"/>
      <c r="N159" s="9"/>
      <c r="O159" s="76"/>
      <c r="P159" s="9"/>
      <c r="Q159" s="9"/>
      <c r="R159" s="9"/>
      <c r="S159" s="9"/>
      <c r="U159" s="9"/>
    </row>
    <row r="160" spans="3:21" ht="14.25"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76"/>
      <c r="N160" s="9"/>
      <c r="O160" s="76"/>
      <c r="P160" s="9"/>
      <c r="Q160" s="9"/>
      <c r="R160" s="9"/>
      <c r="S160" s="9"/>
      <c r="U160" s="9"/>
    </row>
    <row r="161" spans="3:21" ht="14.25"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76"/>
      <c r="N161" s="9"/>
      <c r="O161" s="76"/>
      <c r="P161" s="9"/>
      <c r="Q161" s="9"/>
      <c r="R161" s="9"/>
      <c r="S161" s="9"/>
      <c r="U161" s="9"/>
    </row>
    <row r="162" spans="3:21" ht="14.25"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76"/>
      <c r="N162" s="9"/>
      <c r="O162" s="76"/>
      <c r="P162" s="9"/>
      <c r="Q162" s="9"/>
      <c r="R162" s="9"/>
      <c r="S162" s="9"/>
      <c r="U162" s="9"/>
    </row>
    <row r="163" spans="3:21" ht="14.25"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76"/>
      <c r="N163" s="9"/>
      <c r="O163" s="76"/>
      <c r="P163" s="9"/>
      <c r="Q163" s="9"/>
      <c r="R163" s="9"/>
      <c r="S163" s="9"/>
      <c r="U163" s="9"/>
    </row>
    <row r="164" spans="3:21" ht="14.25"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76"/>
      <c r="N164" s="9"/>
      <c r="O164" s="76"/>
      <c r="P164" s="9"/>
      <c r="Q164" s="9"/>
      <c r="R164" s="9"/>
      <c r="S164" s="9"/>
      <c r="U164" s="9"/>
    </row>
    <row r="165" spans="3:21" ht="14.25"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76"/>
      <c r="N165" s="9"/>
      <c r="O165" s="76"/>
      <c r="P165" s="9"/>
      <c r="Q165" s="9"/>
      <c r="R165" s="9"/>
      <c r="S165" s="9"/>
      <c r="U165" s="9"/>
    </row>
    <row r="166" spans="3:21" ht="14.25"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76"/>
      <c r="N166" s="9"/>
      <c r="O166" s="76"/>
      <c r="P166" s="9"/>
      <c r="Q166" s="9"/>
      <c r="R166" s="9"/>
      <c r="S166" s="9"/>
      <c r="U166" s="9"/>
    </row>
    <row r="167" spans="3:21" ht="14.25"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76"/>
      <c r="N167" s="9"/>
      <c r="O167" s="76"/>
      <c r="P167" s="9"/>
      <c r="Q167" s="9"/>
      <c r="R167" s="9"/>
      <c r="S167" s="9"/>
      <c r="U167" s="9"/>
    </row>
    <row r="168" spans="3:21" ht="14.25"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76"/>
      <c r="N168" s="9"/>
      <c r="O168" s="76"/>
      <c r="P168" s="9"/>
      <c r="Q168" s="9"/>
      <c r="R168" s="9"/>
      <c r="S168" s="9"/>
      <c r="U168" s="9"/>
    </row>
    <row r="169" spans="3:21" ht="14.25"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76"/>
      <c r="N169" s="9"/>
      <c r="O169" s="76"/>
      <c r="P169" s="9"/>
      <c r="Q169" s="9"/>
      <c r="R169" s="9"/>
      <c r="S169" s="9"/>
      <c r="U169" s="9"/>
    </row>
    <row r="170" spans="3:21" ht="14.25"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76"/>
      <c r="N170" s="9"/>
      <c r="O170" s="76"/>
      <c r="P170" s="9"/>
      <c r="Q170" s="9"/>
      <c r="R170" s="9"/>
      <c r="S170" s="9"/>
      <c r="U170" s="9"/>
    </row>
    <row r="171" spans="3:21" ht="14.25"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76"/>
      <c r="N171" s="9"/>
      <c r="O171" s="76"/>
      <c r="P171" s="9"/>
      <c r="Q171" s="9"/>
      <c r="R171" s="9"/>
      <c r="S171" s="9"/>
      <c r="U171" s="9"/>
    </row>
    <row r="172" spans="3:21" ht="14.25"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76"/>
      <c r="N172" s="9"/>
      <c r="O172" s="76"/>
      <c r="P172" s="9"/>
      <c r="Q172" s="9"/>
      <c r="R172" s="9"/>
      <c r="S172" s="9"/>
      <c r="U172" s="9"/>
    </row>
    <row r="173" spans="3:21" ht="14.25"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76"/>
      <c r="N173" s="9"/>
      <c r="O173" s="76"/>
      <c r="P173" s="9"/>
      <c r="Q173" s="9"/>
      <c r="R173" s="9"/>
      <c r="S173" s="9"/>
      <c r="U173" s="9"/>
    </row>
    <row r="174" spans="3:21" ht="14.25"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76"/>
      <c r="N174" s="9"/>
      <c r="O174" s="76"/>
      <c r="P174" s="9"/>
      <c r="Q174" s="9"/>
      <c r="R174" s="9"/>
      <c r="S174" s="9"/>
      <c r="U174" s="9"/>
    </row>
    <row r="175" spans="3:21" ht="14.25"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76"/>
      <c r="N175" s="9"/>
      <c r="O175" s="76"/>
      <c r="P175" s="9"/>
      <c r="Q175" s="9"/>
      <c r="R175" s="9"/>
      <c r="S175" s="9"/>
      <c r="U175" s="9"/>
    </row>
    <row r="176" spans="3:21" ht="14.25"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76"/>
      <c r="N176" s="9"/>
      <c r="O176" s="76"/>
      <c r="P176" s="9"/>
      <c r="Q176" s="9"/>
      <c r="R176" s="9"/>
      <c r="S176" s="9"/>
      <c r="U176" s="9"/>
    </row>
    <row r="177" spans="3:21" ht="14.25"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76"/>
      <c r="N177" s="9"/>
      <c r="O177" s="76"/>
      <c r="P177" s="9"/>
      <c r="Q177" s="9"/>
      <c r="R177" s="9"/>
      <c r="S177" s="9"/>
      <c r="U177" s="9"/>
    </row>
    <row r="178" spans="3:21" ht="14.25"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76"/>
      <c r="N178" s="9"/>
      <c r="O178" s="76"/>
      <c r="P178" s="9"/>
      <c r="Q178" s="9"/>
      <c r="R178" s="9"/>
      <c r="S178" s="9"/>
      <c r="U178" s="9"/>
    </row>
    <row r="179" spans="3:21" ht="14.25"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76"/>
      <c r="N179" s="9"/>
      <c r="O179" s="76"/>
      <c r="P179" s="9"/>
      <c r="Q179" s="9"/>
      <c r="R179" s="9"/>
      <c r="S179" s="9"/>
      <c r="U179" s="9"/>
    </row>
    <row r="180" spans="3:21" ht="14.25"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76"/>
      <c r="N180" s="9"/>
      <c r="O180" s="76"/>
      <c r="P180" s="9"/>
      <c r="Q180" s="9"/>
      <c r="R180" s="9"/>
      <c r="S180" s="9"/>
      <c r="U180" s="9"/>
    </row>
    <row r="181" spans="3:21" ht="14.25"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76"/>
      <c r="N181" s="9"/>
      <c r="O181" s="76"/>
      <c r="P181" s="9"/>
      <c r="Q181" s="9"/>
      <c r="R181" s="9"/>
      <c r="S181" s="9"/>
      <c r="U181" s="9"/>
    </row>
    <row r="182" spans="3:21" ht="14.25"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76"/>
      <c r="N182" s="9"/>
      <c r="O182" s="76"/>
      <c r="P182" s="9"/>
      <c r="Q182" s="9"/>
      <c r="R182" s="9"/>
      <c r="S182" s="9"/>
      <c r="U182" s="9"/>
    </row>
    <row r="183" spans="3:21" ht="14.25"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76"/>
      <c r="N183" s="9"/>
      <c r="O183" s="76"/>
      <c r="P183" s="9"/>
      <c r="Q183" s="9"/>
      <c r="R183" s="9"/>
      <c r="S183" s="9"/>
      <c r="U183" s="9"/>
    </row>
    <row r="184" spans="3:21" ht="14.25"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76"/>
      <c r="N184" s="9"/>
      <c r="O184" s="76"/>
      <c r="P184" s="9"/>
      <c r="Q184" s="9"/>
      <c r="R184" s="9"/>
      <c r="S184" s="9"/>
      <c r="U184" s="9"/>
    </row>
    <row r="185" spans="3:21" ht="14.25"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76"/>
      <c r="N185" s="9"/>
      <c r="O185" s="76"/>
      <c r="P185" s="9"/>
      <c r="Q185" s="9"/>
      <c r="R185" s="9"/>
      <c r="S185" s="9"/>
      <c r="U185" s="9"/>
    </row>
    <row r="186" spans="3:21" ht="14.25"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76"/>
      <c r="N186" s="9"/>
      <c r="O186" s="76"/>
      <c r="P186" s="9"/>
      <c r="Q186" s="9"/>
      <c r="R186" s="9"/>
      <c r="S186" s="9"/>
      <c r="U186" s="9"/>
    </row>
    <row r="187" spans="3:21" ht="14.25"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76"/>
      <c r="N187" s="9"/>
      <c r="O187" s="76"/>
      <c r="P187" s="9"/>
      <c r="Q187" s="9"/>
      <c r="R187" s="9"/>
      <c r="S187" s="9"/>
      <c r="U187" s="9"/>
    </row>
    <row r="188" spans="3:21" ht="14.25"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76"/>
      <c r="N188" s="9"/>
      <c r="O188" s="76"/>
      <c r="P188" s="9"/>
      <c r="Q188" s="9"/>
      <c r="R188" s="9"/>
      <c r="S188" s="9"/>
      <c r="U188" s="9"/>
    </row>
    <row r="189" spans="3:21" ht="14.25"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76"/>
      <c r="N189" s="9"/>
      <c r="O189" s="76"/>
      <c r="P189" s="9"/>
      <c r="Q189" s="9"/>
      <c r="R189" s="9"/>
      <c r="S189" s="9"/>
      <c r="U189" s="9"/>
    </row>
    <row r="190" spans="3:21" ht="14.25"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76"/>
      <c r="N190" s="9"/>
      <c r="O190" s="76"/>
      <c r="P190" s="9"/>
      <c r="Q190" s="9"/>
      <c r="R190" s="9"/>
      <c r="S190" s="9"/>
      <c r="U190" s="9"/>
    </row>
    <row r="191" spans="3:21" ht="14.25"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76"/>
      <c r="N191" s="9"/>
      <c r="O191" s="76"/>
      <c r="P191" s="9"/>
      <c r="Q191" s="9"/>
      <c r="R191" s="9"/>
      <c r="S191" s="9"/>
      <c r="U191" s="9"/>
    </row>
    <row r="192" spans="3:21" ht="14.25"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76"/>
      <c r="N192" s="9"/>
      <c r="O192" s="76"/>
      <c r="P192" s="9"/>
      <c r="Q192" s="9"/>
      <c r="R192" s="9"/>
      <c r="S192" s="9"/>
      <c r="U192" s="9"/>
    </row>
    <row r="193" spans="3:21" ht="14.25"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76"/>
      <c r="N193" s="9"/>
      <c r="O193" s="76"/>
      <c r="P193" s="9"/>
      <c r="Q193" s="9"/>
      <c r="R193" s="9"/>
      <c r="S193" s="9"/>
      <c r="U193" s="9"/>
    </row>
    <row r="194" spans="3:21" ht="14.25"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76"/>
      <c r="N194" s="9"/>
      <c r="O194" s="76"/>
      <c r="P194" s="9"/>
      <c r="Q194" s="9"/>
      <c r="R194" s="9"/>
      <c r="S194" s="9"/>
      <c r="U194" s="9"/>
    </row>
    <row r="195" spans="3:21" ht="14.25"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76"/>
      <c r="N195" s="9"/>
      <c r="O195" s="76"/>
      <c r="P195" s="9"/>
      <c r="Q195" s="9"/>
      <c r="R195" s="9"/>
      <c r="S195" s="9"/>
      <c r="U195" s="9"/>
    </row>
    <row r="196" spans="3:21" ht="14.25"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76"/>
      <c r="N196" s="9"/>
      <c r="O196" s="76"/>
      <c r="P196" s="9"/>
      <c r="Q196" s="9"/>
      <c r="R196" s="9"/>
      <c r="S196" s="9"/>
      <c r="U196" s="9"/>
    </row>
    <row r="197" spans="3:21" ht="14.25"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76"/>
      <c r="N197" s="9"/>
      <c r="O197" s="76"/>
      <c r="P197" s="9"/>
      <c r="Q197" s="9"/>
      <c r="R197" s="9"/>
      <c r="S197" s="9"/>
      <c r="U197" s="9"/>
    </row>
    <row r="198" spans="3:21" ht="14.25"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76"/>
      <c r="N198" s="9"/>
      <c r="O198" s="76"/>
      <c r="P198" s="9"/>
      <c r="Q198" s="9"/>
      <c r="R198" s="9"/>
      <c r="S198" s="9"/>
      <c r="U198" s="9"/>
    </row>
    <row r="199" spans="3:21" ht="14.25"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76"/>
      <c r="N199" s="9"/>
      <c r="O199" s="76"/>
      <c r="P199" s="9"/>
      <c r="Q199" s="9"/>
      <c r="R199" s="9"/>
      <c r="S199" s="9"/>
      <c r="U199" s="9"/>
    </row>
    <row r="200" spans="3:21" ht="14.25"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76"/>
      <c r="N200" s="9"/>
      <c r="O200" s="76"/>
      <c r="P200" s="9"/>
      <c r="Q200" s="9"/>
      <c r="R200" s="9"/>
      <c r="S200" s="9"/>
      <c r="U200" s="9"/>
    </row>
    <row r="201" spans="3:21" ht="14.25"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76"/>
      <c r="N201" s="9"/>
      <c r="O201" s="76"/>
      <c r="P201" s="9"/>
      <c r="Q201" s="9"/>
      <c r="R201" s="9"/>
      <c r="S201" s="9"/>
      <c r="U201" s="9"/>
    </row>
    <row r="202" spans="3:21" ht="14.25"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76"/>
      <c r="N202" s="9"/>
      <c r="O202" s="76"/>
      <c r="P202" s="9"/>
      <c r="Q202" s="9"/>
      <c r="R202" s="9"/>
      <c r="S202" s="9"/>
      <c r="U202" s="9"/>
    </row>
    <row r="203" spans="3:21" ht="14.25"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76"/>
      <c r="N203" s="9"/>
      <c r="O203" s="76"/>
      <c r="P203" s="9"/>
      <c r="Q203" s="9"/>
      <c r="R203" s="9"/>
      <c r="S203" s="9"/>
      <c r="U203" s="9"/>
    </row>
    <row r="204" spans="3:21" ht="14.25"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76"/>
      <c r="N204" s="9"/>
      <c r="O204" s="76"/>
      <c r="P204" s="9"/>
      <c r="Q204" s="9"/>
      <c r="R204" s="9"/>
      <c r="S204" s="9"/>
      <c r="U204" s="9"/>
    </row>
    <row r="205" spans="3:21" ht="14.25"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76"/>
      <c r="N205" s="9"/>
      <c r="O205" s="76"/>
      <c r="P205" s="9"/>
      <c r="Q205" s="9"/>
      <c r="R205" s="9"/>
      <c r="S205" s="9"/>
      <c r="U205" s="9"/>
    </row>
    <row r="206" spans="3:21" ht="14.25"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76"/>
      <c r="N206" s="9"/>
      <c r="O206" s="76"/>
      <c r="P206" s="9"/>
      <c r="Q206" s="9"/>
      <c r="R206" s="9"/>
      <c r="S206" s="9"/>
      <c r="U206" s="9"/>
    </row>
    <row r="207" spans="3:21" ht="14.25"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76"/>
      <c r="N207" s="9"/>
      <c r="O207" s="76"/>
      <c r="P207" s="9"/>
      <c r="Q207" s="9"/>
      <c r="R207" s="9"/>
      <c r="S207" s="9"/>
      <c r="U207" s="9"/>
    </row>
    <row r="208" spans="3:21" ht="14.25"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76"/>
      <c r="N208" s="9"/>
      <c r="O208" s="76"/>
      <c r="P208" s="9"/>
      <c r="Q208" s="9"/>
      <c r="R208" s="9"/>
      <c r="S208" s="9"/>
      <c r="U208" s="9"/>
    </row>
    <row r="209" spans="3:21" ht="14.25"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76"/>
      <c r="N209" s="9"/>
      <c r="O209" s="76"/>
      <c r="P209" s="9"/>
      <c r="Q209" s="9"/>
      <c r="R209" s="9"/>
      <c r="S209" s="9"/>
      <c r="U209" s="9"/>
    </row>
    <row r="210" spans="3:21" ht="14.25"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76"/>
      <c r="N210" s="9"/>
      <c r="O210" s="76"/>
      <c r="P210" s="9"/>
      <c r="Q210" s="9"/>
      <c r="R210" s="9"/>
      <c r="S210" s="9"/>
      <c r="U210" s="9"/>
    </row>
    <row r="211" spans="3:21" ht="14.25"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76"/>
      <c r="N211" s="9"/>
      <c r="O211" s="76"/>
      <c r="P211" s="9"/>
      <c r="Q211" s="9"/>
      <c r="R211" s="9"/>
      <c r="S211" s="9"/>
      <c r="U211" s="9"/>
    </row>
    <row r="212" spans="3:21" ht="14.25"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76"/>
      <c r="N212" s="9"/>
      <c r="O212" s="76"/>
      <c r="P212" s="9"/>
      <c r="Q212" s="9"/>
      <c r="R212" s="9"/>
      <c r="S212" s="9"/>
      <c r="U212" s="9"/>
    </row>
    <row r="213" spans="3:21" ht="14.25"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76"/>
      <c r="N213" s="9"/>
      <c r="O213" s="76"/>
      <c r="P213" s="9"/>
      <c r="Q213" s="9"/>
      <c r="R213" s="9"/>
      <c r="S213" s="9"/>
      <c r="U213" s="9"/>
    </row>
    <row r="214" spans="3:21" ht="14.25"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76"/>
      <c r="N214" s="9"/>
      <c r="O214" s="76"/>
      <c r="P214" s="9"/>
      <c r="Q214" s="9"/>
      <c r="R214" s="9"/>
      <c r="S214" s="9"/>
      <c r="U214" s="9"/>
    </row>
    <row r="215" spans="3:21" ht="14.25"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76"/>
      <c r="N215" s="9"/>
      <c r="O215" s="76"/>
      <c r="P215" s="9"/>
      <c r="Q215" s="9"/>
      <c r="R215" s="9"/>
      <c r="S215" s="9"/>
      <c r="U215" s="9"/>
    </row>
    <row r="216" spans="3:21" ht="14.25"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76"/>
      <c r="N216" s="9"/>
      <c r="O216" s="76"/>
      <c r="P216" s="9"/>
      <c r="Q216" s="9"/>
      <c r="R216" s="9"/>
      <c r="S216" s="9"/>
      <c r="U216" s="9"/>
    </row>
    <row r="217" spans="3:21" ht="14.25"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76"/>
      <c r="N217" s="9"/>
      <c r="O217" s="76"/>
      <c r="P217" s="9"/>
      <c r="Q217" s="9"/>
      <c r="R217" s="9"/>
      <c r="S217" s="9"/>
      <c r="U217" s="9"/>
    </row>
    <row r="218" spans="3:21" ht="14.25"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76"/>
      <c r="N218" s="9"/>
      <c r="O218" s="76"/>
      <c r="P218" s="9"/>
      <c r="Q218" s="9"/>
      <c r="R218" s="9"/>
      <c r="S218" s="9"/>
      <c r="U218" s="9"/>
    </row>
    <row r="219" spans="3:21" ht="14.25"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76"/>
      <c r="N219" s="9"/>
      <c r="O219" s="76"/>
      <c r="P219" s="9"/>
      <c r="Q219" s="9"/>
      <c r="R219" s="9"/>
      <c r="S219" s="9"/>
      <c r="U219" s="9"/>
    </row>
    <row r="220" spans="3:21" ht="14.25"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76"/>
      <c r="N220" s="9"/>
      <c r="O220" s="76"/>
      <c r="P220" s="9"/>
      <c r="Q220" s="9"/>
      <c r="R220" s="9"/>
      <c r="S220" s="9"/>
      <c r="U220" s="9"/>
    </row>
    <row r="221" spans="3:21" ht="14.25"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76"/>
      <c r="N221" s="9"/>
      <c r="O221" s="76"/>
      <c r="P221" s="9"/>
      <c r="Q221" s="9"/>
      <c r="R221" s="9"/>
      <c r="S221" s="9"/>
      <c r="U221" s="9"/>
    </row>
    <row r="222" spans="3:21" ht="14.25"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76"/>
      <c r="N222" s="9"/>
      <c r="O222" s="76"/>
      <c r="P222" s="9"/>
      <c r="Q222" s="9"/>
      <c r="R222" s="9"/>
      <c r="S222" s="9"/>
      <c r="U222" s="9"/>
    </row>
    <row r="223" spans="3:21" ht="14.25"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76"/>
      <c r="N223" s="9"/>
      <c r="O223" s="76"/>
      <c r="P223" s="9"/>
      <c r="Q223" s="9"/>
      <c r="R223" s="9"/>
      <c r="S223" s="9"/>
      <c r="U223" s="9"/>
    </row>
    <row r="224" spans="3:21" ht="14.25"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76"/>
      <c r="N224" s="9"/>
      <c r="O224" s="76"/>
      <c r="P224" s="9"/>
      <c r="Q224" s="9"/>
      <c r="R224" s="9"/>
      <c r="S224" s="9"/>
      <c r="U224" s="9"/>
    </row>
    <row r="225" spans="3:21" ht="14.25"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76"/>
      <c r="N225" s="9"/>
      <c r="O225" s="76"/>
      <c r="P225" s="9"/>
      <c r="Q225" s="9"/>
      <c r="R225" s="9"/>
      <c r="S225" s="9"/>
      <c r="U225" s="9"/>
    </row>
    <row r="226" spans="3:21" ht="14.25"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76"/>
      <c r="N226" s="9"/>
      <c r="O226" s="76"/>
      <c r="P226" s="9"/>
      <c r="Q226" s="9"/>
      <c r="R226" s="9"/>
      <c r="S226" s="9"/>
      <c r="U226" s="9"/>
    </row>
    <row r="227" spans="3:21" ht="14.25"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76"/>
      <c r="N227" s="9"/>
      <c r="O227" s="76"/>
      <c r="P227" s="9"/>
      <c r="Q227" s="9"/>
      <c r="R227" s="9"/>
      <c r="S227" s="9"/>
      <c r="U227" s="9"/>
    </row>
    <row r="228" spans="3:21" ht="14.25"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76"/>
      <c r="N228" s="9"/>
      <c r="O228" s="76"/>
      <c r="P228" s="9"/>
      <c r="Q228" s="9"/>
      <c r="R228" s="9"/>
      <c r="S228" s="9"/>
      <c r="U228" s="9"/>
    </row>
    <row r="229" spans="3:21" ht="14.25"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76"/>
      <c r="N229" s="9"/>
      <c r="O229" s="76"/>
      <c r="P229" s="9"/>
      <c r="Q229" s="9"/>
      <c r="R229" s="9"/>
      <c r="S229" s="9"/>
      <c r="U229" s="9"/>
    </row>
    <row r="230" spans="3:21" ht="14.25"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76"/>
      <c r="N230" s="9"/>
      <c r="O230" s="76"/>
      <c r="P230" s="9"/>
      <c r="Q230" s="9"/>
      <c r="R230" s="9"/>
      <c r="S230" s="9"/>
      <c r="U230" s="9"/>
    </row>
    <row r="231" spans="3:21" ht="14.25"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76"/>
      <c r="N231" s="9"/>
      <c r="O231" s="76"/>
      <c r="P231" s="9"/>
      <c r="Q231" s="9"/>
      <c r="R231" s="9"/>
      <c r="S231" s="9"/>
      <c r="U231" s="9"/>
    </row>
    <row r="232" spans="3:21" ht="14.25"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76"/>
      <c r="N232" s="9"/>
      <c r="O232" s="76"/>
      <c r="P232" s="9"/>
      <c r="Q232" s="9"/>
      <c r="R232" s="9"/>
      <c r="S232" s="9"/>
      <c r="U232" s="9"/>
    </row>
    <row r="233" spans="3:21" ht="14.25"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76"/>
      <c r="N233" s="9"/>
      <c r="O233" s="76"/>
      <c r="P233" s="9"/>
      <c r="Q233" s="9"/>
      <c r="R233" s="9"/>
      <c r="S233" s="9"/>
      <c r="U233" s="9"/>
    </row>
    <row r="234" spans="3:21" ht="14.25"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76"/>
      <c r="N234" s="9"/>
      <c r="O234" s="76"/>
      <c r="P234" s="9"/>
      <c r="Q234" s="9"/>
      <c r="R234" s="9"/>
      <c r="S234" s="9"/>
      <c r="U234" s="9"/>
    </row>
    <row r="235" spans="3:21" ht="14.25"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76"/>
      <c r="N235" s="9"/>
      <c r="O235" s="76"/>
      <c r="P235" s="9"/>
      <c r="Q235" s="9"/>
      <c r="R235" s="9"/>
      <c r="S235" s="9"/>
      <c r="U235" s="9"/>
    </row>
    <row r="236" spans="3:21" ht="14.25"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76"/>
      <c r="N236" s="9"/>
      <c r="O236" s="76"/>
      <c r="P236" s="9"/>
      <c r="Q236" s="9"/>
      <c r="R236" s="9"/>
      <c r="S236" s="9"/>
      <c r="U236" s="9"/>
    </row>
    <row r="237" spans="3:21" ht="14.25"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76"/>
      <c r="N237" s="9"/>
      <c r="O237" s="76"/>
      <c r="P237" s="9"/>
      <c r="Q237" s="9"/>
      <c r="R237" s="9"/>
      <c r="S237" s="9"/>
      <c r="U237" s="9"/>
    </row>
    <row r="238" spans="3:21" ht="14.25"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76"/>
      <c r="N238" s="9"/>
      <c r="O238" s="76"/>
      <c r="P238" s="9"/>
      <c r="Q238" s="9"/>
      <c r="R238" s="9"/>
      <c r="S238" s="9"/>
      <c r="U238" s="9"/>
    </row>
    <row r="239" spans="3:21" ht="14.25"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76"/>
      <c r="N239" s="9"/>
      <c r="O239" s="76"/>
      <c r="P239" s="9"/>
      <c r="Q239" s="9"/>
      <c r="R239" s="9"/>
      <c r="S239" s="9"/>
      <c r="U239" s="9"/>
    </row>
    <row r="240" spans="3:21" ht="14.25"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76"/>
      <c r="N240" s="9"/>
      <c r="O240" s="76"/>
      <c r="P240" s="9"/>
      <c r="Q240" s="9"/>
      <c r="R240" s="9"/>
      <c r="S240" s="9"/>
      <c r="U240" s="9"/>
    </row>
    <row r="241" spans="3:21" ht="14.25"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76"/>
      <c r="N241" s="9"/>
      <c r="O241" s="76"/>
      <c r="P241" s="9"/>
      <c r="Q241" s="9"/>
      <c r="R241" s="9"/>
      <c r="S241" s="9"/>
      <c r="U241" s="9"/>
    </row>
    <row r="242" spans="3:21" ht="14.25"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76"/>
      <c r="N242" s="9"/>
      <c r="O242" s="76"/>
      <c r="P242" s="9"/>
      <c r="Q242" s="9"/>
      <c r="R242" s="9"/>
      <c r="S242" s="9"/>
      <c r="U242" s="9"/>
    </row>
    <row r="243" spans="3:21" ht="14.25"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76"/>
      <c r="N243" s="9"/>
      <c r="O243" s="76"/>
      <c r="P243" s="9"/>
      <c r="Q243" s="9"/>
      <c r="R243" s="9"/>
      <c r="S243" s="9"/>
      <c r="U243" s="9"/>
    </row>
    <row r="244" spans="3:21" ht="14.25"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76"/>
      <c r="N244" s="9"/>
      <c r="O244" s="76"/>
      <c r="P244" s="9"/>
      <c r="Q244" s="9"/>
      <c r="R244" s="9"/>
      <c r="S244" s="9"/>
      <c r="U244" s="9"/>
    </row>
    <row r="245" spans="3:21" ht="14.25"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76"/>
      <c r="N245" s="9"/>
      <c r="O245" s="76"/>
      <c r="P245" s="9"/>
      <c r="Q245" s="9"/>
      <c r="R245" s="9"/>
      <c r="S245" s="9"/>
      <c r="U245" s="9"/>
    </row>
    <row r="246" spans="3:21" ht="14.25"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76"/>
      <c r="N246" s="9"/>
      <c r="O246" s="76"/>
      <c r="P246" s="9"/>
      <c r="Q246" s="9"/>
      <c r="R246" s="9"/>
      <c r="S246" s="9"/>
      <c r="U246" s="9"/>
    </row>
    <row r="247" spans="3:21" ht="14.25"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76"/>
      <c r="N247" s="9"/>
      <c r="O247" s="76"/>
      <c r="P247" s="9"/>
      <c r="Q247" s="9"/>
      <c r="R247" s="9"/>
      <c r="S247" s="9"/>
      <c r="U247" s="9"/>
    </row>
    <row r="248" spans="3:21" ht="14.25"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76"/>
      <c r="N248" s="9"/>
      <c r="O248" s="76"/>
      <c r="P248" s="9"/>
      <c r="Q248" s="9"/>
      <c r="R248" s="9"/>
      <c r="S248" s="9"/>
      <c r="U248" s="9"/>
    </row>
    <row r="249" spans="3:21" ht="14.25"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76"/>
      <c r="N249" s="9"/>
      <c r="O249" s="76"/>
      <c r="P249" s="9"/>
      <c r="Q249" s="9"/>
      <c r="R249" s="9"/>
      <c r="S249" s="9"/>
      <c r="U249" s="9"/>
    </row>
    <row r="250" spans="3:21" ht="14.25"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76"/>
      <c r="N250" s="9"/>
      <c r="O250" s="76"/>
      <c r="P250" s="9"/>
      <c r="Q250" s="9"/>
      <c r="R250" s="9"/>
      <c r="S250" s="9"/>
      <c r="U250" s="9"/>
    </row>
    <row r="251" spans="3:21" ht="14.25"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76"/>
      <c r="N251" s="9"/>
      <c r="O251" s="76"/>
      <c r="P251" s="9"/>
      <c r="Q251" s="9"/>
      <c r="R251" s="9"/>
      <c r="S251" s="9"/>
      <c r="U251" s="9"/>
    </row>
    <row r="252" spans="3:21" ht="14.25"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76"/>
      <c r="N252" s="9"/>
      <c r="O252" s="76"/>
      <c r="P252" s="9"/>
      <c r="Q252" s="9"/>
      <c r="R252" s="9"/>
      <c r="S252" s="9"/>
      <c r="U252" s="9"/>
    </row>
    <row r="253" spans="3:21" ht="14.25"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76"/>
      <c r="N253" s="9"/>
      <c r="O253" s="76"/>
      <c r="P253" s="9"/>
      <c r="Q253" s="9"/>
      <c r="R253" s="9"/>
      <c r="S253" s="9"/>
      <c r="U253" s="9"/>
    </row>
    <row r="254" spans="3:21" ht="14.25"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76"/>
      <c r="N254" s="9"/>
      <c r="O254" s="76"/>
      <c r="P254" s="9"/>
      <c r="Q254" s="9"/>
      <c r="R254" s="9"/>
      <c r="S254" s="9"/>
      <c r="U254" s="9"/>
    </row>
    <row r="255" spans="3:21" ht="14.25"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76"/>
      <c r="N255" s="9"/>
      <c r="O255" s="76"/>
      <c r="P255" s="9"/>
      <c r="Q255" s="9"/>
      <c r="R255" s="9"/>
      <c r="S255" s="9"/>
      <c r="U255" s="9"/>
    </row>
    <row r="256" spans="3:21" ht="14.25"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76"/>
      <c r="N256" s="9"/>
      <c r="O256" s="76"/>
      <c r="P256" s="9"/>
      <c r="Q256" s="9"/>
      <c r="R256" s="9"/>
      <c r="S256" s="9"/>
      <c r="U256" s="9"/>
    </row>
    <row r="257" spans="3:21" ht="14.25"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76"/>
      <c r="N257" s="9"/>
      <c r="O257" s="76"/>
      <c r="P257" s="9"/>
      <c r="Q257" s="9"/>
      <c r="R257" s="9"/>
      <c r="S257" s="9"/>
      <c r="U257" s="9"/>
    </row>
    <row r="258" spans="3:21" ht="14.25"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76"/>
      <c r="N258" s="9"/>
      <c r="O258" s="76"/>
      <c r="P258" s="9"/>
      <c r="Q258" s="9"/>
      <c r="R258" s="9"/>
      <c r="S258" s="9"/>
      <c r="U258" s="9"/>
    </row>
    <row r="259" spans="3:21" ht="14.25"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76"/>
      <c r="N259" s="9"/>
      <c r="O259" s="76"/>
      <c r="P259" s="9"/>
      <c r="Q259" s="9"/>
      <c r="R259" s="9"/>
      <c r="S259" s="9"/>
      <c r="U259" s="9"/>
    </row>
    <row r="260" spans="3:21" ht="14.25"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76"/>
      <c r="N260" s="9"/>
      <c r="O260" s="76"/>
      <c r="P260" s="9"/>
      <c r="Q260" s="9"/>
      <c r="R260" s="9"/>
      <c r="S260" s="9"/>
      <c r="U260" s="9"/>
    </row>
    <row r="261" spans="3:21" ht="14.25"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76"/>
      <c r="N261" s="9"/>
      <c r="O261" s="76"/>
      <c r="P261" s="9"/>
      <c r="Q261" s="9"/>
      <c r="R261" s="9"/>
      <c r="S261" s="9"/>
      <c r="U261" s="9"/>
    </row>
    <row r="262" spans="3:21" ht="14.25"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76"/>
      <c r="N262" s="9"/>
      <c r="O262" s="76"/>
      <c r="P262" s="9"/>
      <c r="Q262" s="9"/>
      <c r="R262" s="9"/>
      <c r="S262" s="9"/>
      <c r="U262" s="9"/>
    </row>
    <row r="263" spans="3:21" ht="14.25"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76"/>
      <c r="N263" s="9"/>
      <c r="O263" s="76"/>
      <c r="P263" s="9"/>
      <c r="Q263" s="9"/>
      <c r="R263" s="9"/>
      <c r="S263" s="9"/>
      <c r="U263" s="9"/>
    </row>
    <row r="264" spans="3:21" ht="14.25"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76"/>
      <c r="N264" s="9"/>
      <c r="O264" s="76"/>
      <c r="P264" s="9"/>
      <c r="Q264" s="9"/>
      <c r="R264" s="9"/>
      <c r="S264" s="9"/>
      <c r="U264" s="9"/>
    </row>
    <row r="265" spans="3:21" ht="14.25"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76"/>
      <c r="N265" s="9"/>
      <c r="O265" s="76"/>
      <c r="P265" s="9"/>
      <c r="Q265" s="9"/>
      <c r="R265" s="9"/>
      <c r="S265" s="9"/>
      <c r="U265" s="9"/>
    </row>
    <row r="266" spans="3:21" ht="14.25"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76"/>
      <c r="N266" s="9"/>
      <c r="O266" s="76"/>
      <c r="P266" s="9"/>
      <c r="Q266" s="9"/>
      <c r="R266" s="9"/>
      <c r="S266" s="9"/>
      <c r="U266" s="9"/>
    </row>
    <row r="267" spans="3:21" ht="14.25"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76"/>
      <c r="N267" s="9"/>
      <c r="O267" s="76"/>
      <c r="P267" s="9"/>
      <c r="Q267" s="9"/>
      <c r="R267" s="9"/>
      <c r="S267" s="9"/>
      <c r="U267" s="9"/>
    </row>
    <row r="268" spans="3:21" ht="14.25"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76"/>
      <c r="N268" s="9"/>
      <c r="O268" s="76"/>
      <c r="P268" s="9"/>
      <c r="Q268" s="9"/>
      <c r="R268" s="9"/>
      <c r="S268" s="9"/>
      <c r="U268" s="9"/>
    </row>
    <row r="269" spans="3:21" ht="14.25"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76"/>
      <c r="N269" s="9"/>
      <c r="O269" s="76"/>
      <c r="P269" s="9"/>
      <c r="Q269" s="9"/>
      <c r="R269" s="9"/>
      <c r="S269" s="9"/>
      <c r="U269" s="9"/>
    </row>
    <row r="270" spans="3:21" ht="14.25"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76"/>
      <c r="N270" s="9"/>
      <c r="O270" s="76"/>
      <c r="P270" s="9"/>
      <c r="Q270" s="9"/>
      <c r="R270" s="9"/>
      <c r="S270" s="9"/>
      <c r="U270" s="9"/>
    </row>
    <row r="271" spans="3:21" ht="14.25"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76"/>
      <c r="N271" s="9"/>
      <c r="O271" s="76"/>
      <c r="P271" s="9"/>
      <c r="Q271" s="9"/>
      <c r="R271" s="9"/>
      <c r="S271" s="9"/>
      <c r="U271" s="9"/>
    </row>
    <row r="272" spans="3:21" ht="14.25"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76"/>
      <c r="N272" s="9"/>
      <c r="O272" s="76"/>
      <c r="P272" s="9"/>
      <c r="Q272" s="9"/>
      <c r="R272" s="9"/>
      <c r="S272" s="9"/>
      <c r="U272" s="9"/>
    </row>
    <row r="273" spans="3:21" ht="14.25"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76"/>
      <c r="N273" s="9"/>
      <c r="O273" s="76"/>
      <c r="P273" s="9"/>
      <c r="Q273" s="9"/>
      <c r="R273" s="9"/>
      <c r="S273" s="9"/>
      <c r="U273" s="9"/>
    </row>
    <row r="274" spans="3:21" ht="14.25"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76"/>
      <c r="N274" s="9"/>
      <c r="O274" s="76"/>
      <c r="P274" s="9"/>
      <c r="Q274" s="9"/>
      <c r="R274" s="9"/>
      <c r="S274" s="9"/>
      <c r="U274" s="9"/>
    </row>
    <row r="275" spans="3:21" ht="14.25"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76"/>
      <c r="N275" s="9"/>
      <c r="O275" s="76"/>
      <c r="P275" s="9"/>
      <c r="Q275" s="9"/>
      <c r="R275" s="9"/>
      <c r="S275" s="9"/>
      <c r="U275" s="9"/>
    </row>
    <row r="276" spans="3:21" ht="14.25"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76"/>
      <c r="N276" s="9"/>
      <c r="O276" s="76"/>
      <c r="P276" s="9"/>
      <c r="Q276" s="9"/>
      <c r="R276" s="9"/>
      <c r="S276" s="9"/>
      <c r="U276" s="9"/>
    </row>
    <row r="277" spans="3:21" ht="14.25"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76"/>
      <c r="N277" s="9"/>
      <c r="O277" s="76"/>
      <c r="P277" s="9"/>
      <c r="Q277" s="9"/>
      <c r="R277" s="9"/>
      <c r="S277" s="9"/>
      <c r="U277" s="9"/>
    </row>
    <row r="278" spans="3:21" ht="14.25"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76"/>
      <c r="N278" s="9"/>
      <c r="O278" s="76"/>
      <c r="P278" s="9"/>
      <c r="Q278" s="9"/>
      <c r="R278" s="9"/>
      <c r="S278" s="9"/>
      <c r="U278" s="9"/>
    </row>
    <row r="279" spans="3:21" ht="14.25"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76"/>
      <c r="N279" s="9"/>
      <c r="O279" s="76"/>
      <c r="P279" s="9"/>
      <c r="Q279" s="9"/>
      <c r="R279" s="9"/>
      <c r="S279" s="9"/>
      <c r="U279" s="9"/>
    </row>
    <row r="280" spans="3:21" ht="14.25"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76"/>
      <c r="N280" s="9"/>
      <c r="O280" s="76"/>
      <c r="P280" s="9"/>
      <c r="Q280" s="9"/>
      <c r="R280" s="9"/>
      <c r="S280" s="9"/>
      <c r="U280" s="9"/>
    </row>
    <row r="281" spans="3:21" ht="14.25"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76"/>
      <c r="N281" s="9"/>
      <c r="O281" s="76"/>
      <c r="P281" s="9"/>
      <c r="Q281" s="9"/>
      <c r="R281" s="9"/>
      <c r="S281" s="9"/>
      <c r="U281" s="9"/>
    </row>
    <row r="282" spans="3:21" ht="14.25"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76"/>
      <c r="N282" s="9"/>
      <c r="O282" s="76"/>
      <c r="P282" s="9"/>
      <c r="Q282" s="9"/>
      <c r="R282" s="9"/>
      <c r="S282" s="9"/>
      <c r="U282" s="9"/>
    </row>
    <row r="283" spans="3:21" ht="14.25"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76"/>
      <c r="N283" s="9"/>
      <c r="O283" s="76"/>
      <c r="P283" s="9"/>
      <c r="Q283" s="9"/>
      <c r="R283" s="9"/>
      <c r="S283" s="9"/>
      <c r="U283" s="9"/>
    </row>
    <row r="284" spans="3:21" ht="14.25"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76"/>
      <c r="N284" s="9"/>
      <c r="O284" s="76"/>
      <c r="P284" s="9"/>
      <c r="Q284" s="9"/>
      <c r="R284" s="9"/>
      <c r="S284" s="9"/>
      <c r="U284" s="9"/>
    </row>
    <row r="285" spans="3:21" ht="14.25"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76"/>
      <c r="N285" s="9"/>
      <c r="O285" s="76"/>
      <c r="P285" s="9"/>
      <c r="Q285" s="9"/>
      <c r="R285" s="9"/>
      <c r="S285" s="9"/>
      <c r="U285" s="9"/>
    </row>
    <row r="286" spans="3:21" ht="14.25"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76"/>
      <c r="N286" s="9"/>
      <c r="O286" s="76"/>
      <c r="P286" s="9"/>
      <c r="Q286" s="9"/>
      <c r="R286" s="9"/>
      <c r="S286" s="9"/>
      <c r="U286" s="9"/>
    </row>
    <row r="287" spans="3:21" ht="14.25"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76"/>
      <c r="N287" s="9"/>
      <c r="O287" s="76"/>
      <c r="P287" s="9"/>
      <c r="Q287" s="9"/>
      <c r="R287" s="9"/>
      <c r="S287" s="9"/>
      <c r="U287" s="9"/>
    </row>
    <row r="288" spans="3:21" ht="14.25"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76"/>
      <c r="N288" s="9"/>
      <c r="O288" s="76"/>
      <c r="P288" s="9"/>
      <c r="Q288" s="9"/>
      <c r="R288" s="9"/>
      <c r="S288" s="9"/>
      <c r="U288" s="9"/>
    </row>
    <row r="289" spans="3:21" ht="14.25"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76"/>
      <c r="N289" s="9"/>
      <c r="O289" s="76"/>
      <c r="P289" s="9"/>
      <c r="Q289" s="9"/>
      <c r="R289" s="9"/>
      <c r="S289" s="9"/>
      <c r="U289" s="9"/>
    </row>
    <row r="290" spans="3:21" ht="14.25"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76"/>
      <c r="N290" s="9"/>
      <c r="O290" s="76"/>
      <c r="P290" s="9"/>
      <c r="Q290" s="9"/>
      <c r="R290" s="9"/>
      <c r="S290" s="9"/>
      <c r="U290" s="9"/>
    </row>
    <row r="291" spans="3:21" ht="14.25"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76"/>
      <c r="N291" s="9"/>
      <c r="O291" s="76"/>
      <c r="P291" s="9"/>
      <c r="Q291" s="9"/>
      <c r="R291" s="9"/>
      <c r="S291" s="9"/>
      <c r="U291" s="9"/>
    </row>
    <row r="292" spans="3:21" ht="14.25"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76"/>
      <c r="N292" s="9"/>
      <c r="O292" s="76"/>
      <c r="P292" s="9"/>
      <c r="Q292" s="9"/>
      <c r="R292" s="9"/>
      <c r="S292" s="9"/>
      <c r="U292" s="9"/>
    </row>
    <row r="293" spans="3:21" ht="14.25"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76"/>
      <c r="N293" s="9"/>
      <c r="O293" s="76"/>
      <c r="P293" s="9"/>
      <c r="Q293" s="9"/>
      <c r="R293" s="9"/>
      <c r="S293" s="9"/>
      <c r="U293" s="9"/>
    </row>
    <row r="294" spans="3:21" ht="14.25"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76"/>
      <c r="N294" s="9"/>
      <c r="O294" s="76"/>
      <c r="P294" s="9"/>
      <c r="Q294" s="9"/>
      <c r="R294" s="9"/>
      <c r="S294" s="9"/>
      <c r="U294" s="9"/>
    </row>
    <row r="295" spans="3:21" ht="14.25"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76"/>
      <c r="N295" s="9"/>
      <c r="O295" s="76"/>
      <c r="P295" s="9"/>
      <c r="Q295" s="9"/>
      <c r="R295" s="9"/>
      <c r="S295" s="9"/>
      <c r="U295" s="9"/>
    </row>
    <row r="296" spans="3:21" ht="14.25"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76"/>
      <c r="N296" s="9"/>
      <c r="O296" s="76"/>
      <c r="P296" s="9"/>
      <c r="Q296" s="9"/>
      <c r="R296" s="9"/>
      <c r="S296" s="9"/>
      <c r="U296" s="9"/>
    </row>
    <row r="297" spans="3:21" ht="14.25"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76"/>
      <c r="N297" s="9"/>
      <c r="O297" s="76"/>
      <c r="P297" s="9"/>
      <c r="Q297" s="9"/>
      <c r="R297" s="9"/>
      <c r="S297" s="9"/>
      <c r="U297" s="9"/>
    </row>
    <row r="298" spans="3:21" ht="14.25"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76"/>
      <c r="N298" s="9"/>
      <c r="O298" s="76"/>
      <c r="P298" s="9"/>
      <c r="Q298" s="9"/>
      <c r="R298" s="9"/>
      <c r="S298" s="9"/>
      <c r="U298" s="9"/>
    </row>
    <row r="299" spans="3:21" ht="14.25"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76"/>
      <c r="N299" s="9"/>
      <c r="O299" s="76"/>
      <c r="P299" s="9"/>
      <c r="Q299" s="9"/>
      <c r="R299" s="9"/>
      <c r="S299" s="9"/>
      <c r="U299" s="9"/>
    </row>
    <row r="300" spans="3:21" ht="14.25"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76"/>
      <c r="N300" s="9"/>
      <c r="O300" s="76"/>
      <c r="P300" s="9"/>
      <c r="Q300" s="9"/>
      <c r="R300" s="9"/>
      <c r="S300" s="9"/>
      <c r="U300" s="9"/>
    </row>
    <row r="301" spans="3:21" ht="14.25"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76"/>
      <c r="N301" s="9"/>
      <c r="O301" s="76"/>
      <c r="P301" s="9"/>
      <c r="Q301" s="9"/>
      <c r="R301" s="9"/>
      <c r="S301" s="9"/>
      <c r="U301" s="9"/>
    </row>
    <row r="302" spans="3:21" ht="14.25"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76"/>
      <c r="N302" s="9"/>
      <c r="O302" s="76"/>
      <c r="P302" s="9"/>
      <c r="Q302" s="9"/>
      <c r="R302" s="9"/>
      <c r="S302" s="9"/>
      <c r="U302" s="9"/>
    </row>
    <row r="303" spans="3:21" ht="14.25"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76"/>
      <c r="N303" s="9"/>
      <c r="O303" s="76"/>
      <c r="P303" s="9"/>
      <c r="Q303" s="9"/>
      <c r="R303" s="9"/>
      <c r="S303" s="9"/>
      <c r="U303" s="9"/>
    </row>
    <row r="304" spans="3:21" ht="14.25"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76"/>
      <c r="N304" s="9"/>
      <c r="O304" s="76"/>
      <c r="P304" s="9"/>
      <c r="Q304" s="9"/>
      <c r="R304" s="9"/>
      <c r="S304" s="9"/>
      <c r="U304" s="9"/>
    </row>
    <row r="305" spans="3:21" ht="14.25"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76"/>
      <c r="N305" s="9"/>
      <c r="O305" s="76"/>
      <c r="P305" s="9"/>
      <c r="Q305" s="9"/>
      <c r="R305" s="9"/>
      <c r="S305" s="9"/>
      <c r="U305" s="9"/>
    </row>
    <row r="306" spans="3:21" ht="14.25"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76"/>
      <c r="N306" s="9"/>
      <c r="O306" s="76"/>
      <c r="P306" s="9"/>
      <c r="Q306" s="9"/>
      <c r="R306" s="9"/>
      <c r="S306" s="9"/>
      <c r="U306" s="9"/>
    </row>
    <row r="307" spans="3:21" ht="14.25"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76"/>
      <c r="N307" s="9"/>
      <c r="O307" s="76"/>
      <c r="P307" s="9"/>
      <c r="Q307" s="9"/>
      <c r="R307" s="9"/>
      <c r="S307" s="9"/>
      <c r="U307" s="9"/>
    </row>
    <row r="308" spans="3:21" ht="14.25"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76"/>
      <c r="N308" s="9"/>
      <c r="O308" s="76"/>
      <c r="P308" s="9"/>
      <c r="Q308" s="9"/>
      <c r="R308" s="9"/>
      <c r="S308" s="9"/>
      <c r="U308" s="9"/>
    </row>
    <row r="309" spans="3:21" ht="14.25"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76"/>
      <c r="N309" s="9"/>
      <c r="O309" s="76"/>
      <c r="P309" s="9"/>
      <c r="Q309" s="9"/>
      <c r="R309" s="9"/>
      <c r="S309" s="9"/>
      <c r="U309" s="9"/>
    </row>
    <row r="310" spans="3:21" ht="14.25"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76"/>
      <c r="N310" s="9"/>
      <c r="O310" s="76"/>
      <c r="P310" s="9"/>
      <c r="Q310" s="9"/>
      <c r="R310" s="9"/>
      <c r="S310" s="9"/>
      <c r="U310" s="9"/>
    </row>
    <row r="311" spans="3:21" ht="14.25"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76"/>
      <c r="N311" s="9"/>
      <c r="O311" s="76"/>
      <c r="P311" s="9"/>
      <c r="Q311" s="9"/>
      <c r="R311" s="9"/>
      <c r="S311" s="9"/>
      <c r="U311" s="9"/>
    </row>
    <row r="312" spans="3:21" ht="14.25"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76"/>
      <c r="N312" s="9"/>
      <c r="O312" s="76"/>
      <c r="P312" s="9"/>
      <c r="Q312" s="9"/>
      <c r="R312" s="9"/>
      <c r="S312" s="9"/>
      <c r="U312" s="9"/>
    </row>
    <row r="313" spans="3:21" ht="14.25"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76"/>
      <c r="N313" s="9"/>
      <c r="O313" s="76"/>
      <c r="P313" s="9"/>
      <c r="Q313" s="9"/>
      <c r="R313" s="9"/>
      <c r="S313" s="9"/>
      <c r="U313" s="9"/>
    </row>
    <row r="314" spans="3:21" ht="14.25"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76"/>
      <c r="N314" s="9"/>
      <c r="O314" s="76"/>
      <c r="P314" s="9"/>
      <c r="Q314" s="9"/>
      <c r="R314" s="9"/>
      <c r="S314" s="9"/>
      <c r="U314" s="9"/>
    </row>
    <row r="315" spans="3:21" ht="14.25"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76"/>
      <c r="N315" s="9"/>
      <c r="O315" s="76"/>
      <c r="P315" s="9"/>
      <c r="Q315" s="9"/>
      <c r="R315" s="9"/>
      <c r="S315" s="9"/>
      <c r="U315" s="9"/>
    </row>
    <row r="316" spans="3:21" ht="14.25"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76"/>
      <c r="N316" s="9"/>
      <c r="O316" s="76"/>
      <c r="P316" s="9"/>
      <c r="Q316" s="9"/>
      <c r="R316" s="9"/>
      <c r="S316" s="9"/>
      <c r="U316" s="9"/>
    </row>
    <row r="317" spans="3:21" ht="14.25"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76"/>
      <c r="N317" s="9"/>
      <c r="O317" s="76"/>
      <c r="P317" s="9"/>
      <c r="Q317" s="9"/>
      <c r="R317" s="9"/>
      <c r="S317" s="9"/>
      <c r="U317" s="9"/>
    </row>
    <row r="318" spans="3:21" ht="14.25"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76"/>
      <c r="N318" s="9"/>
      <c r="O318" s="76"/>
      <c r="P318" s="9"/>
      <c r="Q318" s="9"/>
      <c r="R318" s="9"/>
      <c r="S318" s="9"/>
      <c r="U318" s="9"/>
    </row>
    <row r="319" spans="3:21" ht="14.25"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76"/>
      <c r="N319" s="9"/>
      <c r="O319" s="76"/>
      <c r="P319" s="9"/>
      <c r="Q319" s="9"/>
      <c r="R319" s="9"/>
      <c r="S319" s="9"/>
      <c r="U319" s="9"/>
    </row>
    <row r="320" spans="3:21" ht="14.25"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76"/>
      <c r="N320" s="9"/>
      <c r="O320" s="76"/>
      <c r="P320" s="9"/>
      <c r="Q320" s="9"/>
      <c r="R320" s="9"/>
      <c r="S320" s="9"/>
      <c r="U320" s="9"/>
    </row>
    <row r="321" spans="3:21" ht="14.25"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76"/>
      <c r="N321" s="9"/>
      <c r="O321" s="76"/>
      <c r="P321" s="9"/>
      <c r="Q321" s="9"/>
      <c r="R321" s="9"/>
      <c r="S321" s="9"/>
      <c r="U321" s="9"/>
    </row>
    <row r="322" spans="3:21" ht="14.25"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76"/>
      <c r="N322" s="9"/>
      <c r="O322" s="76"/>
      <c r="P322" s="9"/>
      <c r="Q322" s="9"/>
      <c r="R322" s="9"/>
      <c r="S322" s="9"/>
      <c r="U322" s="9"/>
    </row>
    <row r="323" spans="3:21" ht="14.25"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76"/>
      <c r="N323" s="9"/>
      <c r="O323" s="76"/>
      <c r="P323" s="9"/>
      <c r="Q323" s="9"/>
      <c r="R323" s="9"/>
      <c r="S323" s="9"/>
      <c r="U323" s="9"/>
    </row>
    <row r="324" spans="3:21" ht="14.25"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76"/>
      <c r="N324" s="9"/>
      <c r="O324" s="76"/>
      <c r="P324" s="9"/>
      <c r="Q324" s="9"/>
      <c r="R324" s="9"/>
      <c r="S324" s="9"/>
      <c r="U324" s="9"/>
    </row>
    <row r="325" spans="3:21" ht="14.25"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76"/>
      <c r="N325" s="9"/>
      <c r="O325" s="76"/>
      <c r="P325" s="9"/>
      <c r="Q325" s="9"/>
      <c r="R325" s="9"/>
      <c r="S325" s="9"/>
      <c r="U325" s="9"/>
    </row>
    <row r="326" spans="3:21" ht="14.25"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76"/>
      <c r="N326" s="9"/>
      <c r="O326" s="76"/>
      <c r="P326" s="9"/>
      <c r="Q326" s="9"/>
      <c r="R326" s="9"/>
      <c r="S326" s="9"/>
      <c r="U326" s="9"/>
    </row>
    <row r="327" spans="3:21" ht="14.25"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76"/>
      <c r="N327" s="9"/>
      <c r="O327" s="76"/>
      <c r="P327" s="9"/>
      <c r="Q327" s="9"/>
      <c r="R327" s="9"/>
      <c r="S327" s="9"/>
      <c r="U327" s="9"/>
    </row>
    <row r="328" spans="3:21" ht="14.25"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76"/>
      <c r="N328" s="9"/>
      <c r="O328" s="76"/>
      <c r="P328" s="9"/>
      <c r="Q328" s="9"/>
      <c r="R328" s="9"/>
      <c r="S328" s="9"/>
      <c r="U328" s="9"/>
    </row>
    <row r="329" spans="3:21" ht="14.25"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76"/>
      <c r="N329" s="9"/>
      <c r="O329" s="76"/>
      <c r="P329" s="9"/>
      <c r="Q329" s="9"/>
      <c r="R329" s="9"/>
      <c r="S329" s="9"/>
      <c r="U329" s="9"/>
    </row>
    <row r="330" spans="3:21" ht="14.25"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76"/>
      <c r="N330" s="9"/>
      <c r="O330" s="76"/>
      <c r="P330" s="9"/>
      <c r="Q330" s="9"/>
      <c r="R330" s="9"/>
      <c r="S330" s="9"/>
      <c r="U330" s="9"/>
    </row>
    <row r="331" spans="3:21" ht="14.25"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76"/>
      <c r="N331" s="9"/>
      <c r="O331" s="76"/>
      <c r="P331" s="9"/>
      <c r="Q331" s="9"/>
      <c r="R331" s="9"/>
      <c r="S331" s="9"/>
      <c r="U331" s="9"/>
    </row>
    <row r="332" spans="3:21" ht="14.25"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76"/>
      <c r="N332" s="9"/>
      <c r="O332" s="76"/>
      <c r="P332" s="9"/>
      <c r="Q332" s="9"/>
      <c r="R332" s="9"/>
      <c r="S332" s="9"/>
      <c r="U332" s="9"/>
    </row>
    <row r="333" spans="3:21" ht="14.25"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76"/>
      <c r="N333" s="9"/>
      <c r="O333" s="76"/>
      <c r="P333" s="9"/>
      <c r="Q333" s="9"/>
      <c r="R333" s="9"/>
      <c r="S333" s="9"/>
      <c r="U333" s="9"/>
    </row>
    <row r="334" spans="3:21" ht="14.25"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76"/>
      <c r="N334" s="9"/>
      <c r="O334" s="76"/>
      <c r="P334" s="9"/>
      <c r="Q334" s="9"/>
      <c r="R334" s="9"/>
      <c r="S334" s="9"/>
      <c r="U334" s="9"/>
    </row>
    <row r="335" spans="3:21" ht="14.25"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76"/>
      <c r="N335" s="9"/>
      <c r="O335" s="76"/>
      <c r="P335" s="9"/>
      <c r="Q335" s="9"/>
      <c r="R335" s="9"/>
      <c r="S335" s="9"/>
      <c r="U335" s="9"/>
    </row>
    <row r="336" spans="3:21" ht="14.25"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76"/>
      <c r="N336" s="9"/>
      <c r="O336" s="76"/>
      <c r="P336" s="9"/>
      <c r="Q336" s="9"/>
      <c r="R336" s="9"/>
      <c r="S336" s="9"/>
      <c r="U336" s="9"/>
    </row>
    <row r="337" spans="3:21" ht="14.25"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76"/>
      <c r="N337" s="9"/>
      <c r="O337" s="76"/>
      <c r="P337" s="9"/>
      <c r="Q337" s="9"/>
      <c r="R337" s="9"/>
      <c r="S337" s="9"/>
      <c r="U337" s="9"/>
    </row>
    <row r="338" spans="3:21" ht="14.25"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76"/>
      <c r="N338" s="9"/>
      <c r="O338" s="76"/>
      <c r="P338" s="9"/>
      <c r="Q338" s="9"/>
      <c r="R338" s="9"/>
      <c r="S338" s="9"/>
      <c r="U338" s="9"/>
    </row>
    <row r="339" spans="3:21" ht="14.25"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76"/>
      <c r="N339" s="9"/>
      <c r="O339" s="76"/>
      <c r="P339" s="9"/>
      <c r="Q339" s="9"/>
      <c r="R339" s="9"/>
      <c r="S339" s="9"/>
      <c r="U339" s="9"/>
    </row>
    <row r="340" spans="3:21" ht="14.25"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76"/>
      <c r="N340" s="9"/>
      <c r="O340" s="76"/>
      <c r="P340" s="9"/>
      <c r="Q340" s="9"/>
      <c r="R340" s="9"/>
      <c r="S340" s="9"/>
      <c r="U340" s="9"/>
    </row>
    <row r="341" spans="3:21" ht="14.25"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76"/>
      <c r="N341" s="9"/>
      <c r="O341" s="76"/>
      <c r="P341" s="9"/>
      <c r="Q341" s="9"/>
      <c r="R341" s="9"/>
      <c r="S341" s="9"/>
      <c r="U341" s="9"/>
    </row>
    <row r="342" spans="3:21" ht="14.25"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76"/>
      <c r="N342" s="9"/>
      <c r="O342" s="76"/>
      <c r="P342" s="9"/>
      <c r="Q342" s="9"/>
      <c r="R342" s="9"/>
      <c r="S342" s="9"/>
      <c r="U342" s="9"/>
    </row>
    <row r="343" spans="3:21" ht="14.25"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76"/>
      <c r="N343" s="9"/>
      <c r="O343" s="76"/>
      <c r="P343" s="9"/>
      <c r="Q343" s="9"/>
      <c r="R343" s="9"/>
      <c r="S343" s="9"/>
      <c r="U343" s="9"/>
    </row>
    <row r="344" spans="3:21" ht="14.25"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76"/>
      <c r="N344" s="9"/>
      <c r="O344" s="76"/>
      <c r="P344" s="9"/>
      <c r="Q344" s="9"/>
      <c r="R344" s="9"/>
      <c r="S344" s="9"/>
      <c r="U344" s="9"/>
    </row>
    <row r="345" spans="3:21" ht="14.25"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76"/>
      <c r="N345" s="9"/>
      <c r="O345" s="76"/>
      <c r="P345" s="9"/>
      <c r="Q345" s="9"/>
      <c r="R345" s="9"/>
      <c r="S345" s="9"/>
      <c r="U345" s="9"/>
    </row>
    <row r="346" spans="3:21" ht="14.25"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76"/>
      <c r="N346" s="9"/>
      <c r="O346" s="76"/>
      <c r="P346" s="9"/>
      <c r="Q346" s="9"/>
      <c r="R346" s="9"/>
      <c r="S346" s="9"/>
      <c r="U346" s="9"/>
    </row>
    <row r="347" spans="3:21" ht="14.25"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76"/>
      <c r="N347" s="9"/>
      <c r="O347" s="76"/>
      <c r="P347" s="9"/>
      <c r="Q347" s="9"/>
      <c r="R347" s="9"/>
      <c r="S347" s="9"/>
      <c r="U347" s="9"/>
    </row>
    <row r="348" spans="3:21" ht="14.25"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76"/>
      <c r="N348" s="9"/>
      <c r="O348" s="76"/>
      <c r="P348" s="9"/>
      <c r="Q348" s="9"/>
      <c r="R348" s="9"/>
      <c r="S348" s="9"/>
      <c r="U348" s="9"/>
    </row>
    <row r="349" spans="3:21" ht="14.25"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76"/>
      <c r="N349" s="9"/>
      <c r="O349" s="76"/>
      <c r="P349" s="9"/>
      <c r="Q349" s="9"/>
      <c r="R349" s="9"/>
      <c r="S349" s="9"/>
      <c r="U349" s="9"/>
    </row>
    <row r="350" spans="3:21" ht="14.25"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76"/>
      <c r="N350" s="9"/>
      <c r="O350" s="76"/>
      <c r="P350" s="9"/>
      <c r="Q350" s="9"/>
      <c r="R350" s="9"/>
      <c r="S350" s="9"/>
      <c r="U350" s="9"/>
    </row>
    <row r="351" spans="3:21" ht="14.25"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76"/>
      <c r="N351" s="9"/>
      <c r="O351" s="76"/>
      <c r="P351" s="9"/>
      <c r="Q351" s="9"/>
      <c r="R351" s="9"/>
      <c r="S351" s="9"/>
      <c r="U351" s="9"/>
    </row>
    <row r="352" spans="3:21" ht="14.25"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76"/>
      <c r="N352" s="9"/>
      <c r="O352" s="76"/>
      <c r="P352" s="9"/>
      <c r="Q352" s="9"/>
      <c r="R352" s="9"/>
      <c r="S352" s="9"/>
      <c r="U352" s="9"/>
    </row>
    <row r="353" spans="3:21" ht="14.25"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76"/>
      <c r="N353" s="9"/>
      <c r="O353" s="76"/>
      <c r="P353" s="9"/>
      <c r="Q353" s="9"/>
      <c r="R353" s="9"/>
      <c r="S353" s="9"/>
      <c r="U353" s="9"/>
    </row>
    <row r="354" spans="3:21" ht="14.25"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76"/>
      <c r="N354" s="9"/>
      <c r="O354" s="76"/>
      <c r="P354" s="9"/>
      <c r="Q354" s="9"/>
      <c r="R354" s="9"/>
      <c r="S354" s="9"/>
      <c r="U354" s="9"/>
    </row>
    <row r="355" spans="3:21" ht="14.25"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76"/>
      <c r="N355" s="9"/>
      <c r="O355" s="76"/>
      <c r="P355" s="9"/>
      <c r="Q355" s="9"/>
      <c r="R355" s="9"/>
      <c r="S355" s="9"/>
      <c r="U355" s="9"/>
    </row>
    <row r="356" spans="3:21" ht="14.25"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76"/>
      <c r="N356" s="9"/>
      <c r="O356" s="76"/>
      <c r="P356" s="9"/>
      <c r="Q356" s="9"/>
      <c r="R356" s="9"/>
      <c r="S356" s="9"/>
      <c r="U356" s="9"/>
    </row>
    <row r="357" spans="3:21" ht="14.25"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76"/>
      <c r="N357" s="9"/>
      <c r="O357" s="76"/>
      <c r="P357" s="9"/>
      <c r="Q357" s="9"/>
      <c r="R357" s="9"/>
      <c r="S357" s="9"/>
      <c r="U357" s="9"/>
    </row>
    <row r="358" spans="3:21" ht="14.25"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76"/>
      <c r="N358" s="9"/>
      <c r="O358" s="76"/>
      <c r="P358" s="9"/>
      <c r="Q358" s="9"/>
      <c r="R358" s="9"/>
      <c r="S358" s="9"/>
      <c r="U358" s="9"/>
    </row>
    <row r="359" spans="3:21" ht="14.25"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76"/>
      <c r="N359" s="9"/>
      <c r="O359" s="76"/>
      <c r="P359" s="9"/>
      <c r="Q359" s="9"/>
      <c r="R359" s="9"/>
      <c r="S359" s="9"/>
      <c r="U359" s="9"/>
    </row>
    <row r="360" spans="3:21" ht="14.25"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76"/>
      <c r="N360" s="9"/>
      <c r="O360" s="76"/>
      <c r="P360" s="9"/>
      <c r="Q360" s="9"/>
      <c r="R360" s="9"/>
      <c r="S360" s="9"/>
      <c r="U360" s="9"/>
    </row>
    <row r="361" spans="3:21" ht="14.25"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76"/>
      <c r="N361" s="9"/>
      <c r="O361" s="76"/>
      <c r="P361" s="9"/>
      <c r="Q361" s="9"/>
      <c r="R361" s="9"/>
      <c r="S361" s="9"/>
      <c r="U361" s="9"/>
    </row>
    <row r="362" spans="3:21" ht="14.25"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76"/>
      <c r="N362" s="9"/>
      <c r="O362" s="76"/>
      <c r="P362" s="9"/>
      <c r="Q362" s="9"/>
      <c r="R362" s="9"/>
      <c r="S362" s="9"/>
      <c r="U362" s="9"/>
    </row>
    <row r="363" spans="3:21" ht="14.25"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76"/>
      <c r="N363" s="9"/>
      <c r="O363" s="76"/>
      <c r="P363" s="9"/>
      <c r="Q363" s="9"/>
      <c r="R363" s="9"/>
      <c r="S363" s="9"/>
      <c r="U363" s="9"/>
    </row>
    <row r="364" spans="3:21" ht="14.25"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76"/>
      <c r="N364" s="9"/>
      <c r="O364" s="76"/>
      <c r="P364" s="9"/>
      <c r="Q364" s="9"/>
      <c r="R364" s="9"/>
      <c r="S364" s="9"/>
      <c r="U364" s="9"/>
    </row>
    <row r="365" spans="3:21" ht="14.25"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76"/>
      <c r="N365" s="9"/>
      <c r="O365" s="76"/>
      <c r="P365" s="9"/>
      <c r="Q365" s="9"/>
      <c r="R365" s="9"/>
      <c r="S365" s="9"/>
      <c r="U365" s="9"/>
    </row>
    <row r="366" spans="3:21" ht="14.25"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76"/>
      <c r="N366" s="9"/>
      <c r="O366" s="76"/>
      <c r="P366" s="9"/>
      <c r="Q366" s="9"/>
      <c r="R366" s="9"/>
      <c r="S366" s="9"/>
      <c r="U366" s="9"/>
    </row>
    <row r="367" spans="3:21" ht="14.25"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76"/>
      <c r="N367" s="9"/>
      <c r="O367" s="76"/>
      <c r="P367" s="9"/>
      <c r="Q367" s="9"/>
      <c r="R367" s="9"/>
      <c r="S367" s="9"/>
      <c r="U367" s="9"/>
    </row>
    <row r="368" spans="3:21" ht="14.25"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76"/>
      <c r="N368" s="9"/>
      <c r="O368" s="76"/>
      <c r="P368" s="9"/>
      <c r="Q368" s="9"/>
      <c r="R368" s="9"/>
      <c r="S368" s="9"/>
      <c r="U368" s="9"/>
    </row>
    <row r="369" spans="3:21" ht="14.25"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76"/>
      <c r="N369" s="9"/>
      <c r="O369" s="76"/>
      <c r="P369" s="9"/>
      <c r="Q369" s="9"/>
      <c r="R369" s="9"/>
      <c r="S369" s="9"/>
      <c r="U369" s="9"/>
    </row>
    <row r="370" spans="3:21" ht="14.25"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76"/>
      <c r="N370" s="9"/>
      <c r="O370" s="76"/>
      <c r="P370" s="9"/>
      <c r="Q370" s="9"/>
      <c r="R370" s="9"/>
      <c r="S370" s="9"/>
      <c r="U370" s="9"/>
    </row>
    <row r="371" spans="3:21" ht="14.25"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76"/>
      <c r="N371" s="9"/>
      <c r="O371" s="76"/>
      <c r="P371" s="9"/>
      <c r="Q371" s="9"/>
      <c r="R371" s="9"/>
      <c r="S371" s="9"/>
      <c r="U371" s="9"/>
    </row>
    <row r="372" spans="3:21" ht="14.25"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76"/>
      <c r="N372" s="9"/>
      <c r="O372" s="76"/>
      <c r="P372" s="9"/>
      <c r="Q372" s="9"/>
      <c r="R372" s="9"/>
      <c r="S372" s="9"/>
      <c r="U372" s="9"/>
    </row>
    <row r="373" spans="3:21" ht="14.25"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76"/>
      <c r="N373" s="9"/>
      <c r="O373" s="76"/>
      <c r="P373" s="9"/>
      <c r="Q373" s="9"/>
      <c r="R373" s="9"/>
      <c r="S373" s="9"/>
      <c r="U373" s="9"/>
    </row>
    <row r="374" spans="3:21" ht="14.25"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76"/>
      <c r="N374" s="9"/>
      <c r="O374" s="76"/>
      <c r="P374" s="9"/>
      <c r="Q374" s="9"/>
      <c r="R374" s="9"/>
      <c r="S374" s="9"/>
      <c r="U374" s="9"/>
    </row>
    <row r="375" spans="3:21" ht="14.25"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76"/>
      <c r="N375" s="9"/>
      <c r="O375" s="76"/>
      <c r="P375" s="9"/>
      <c r="Q375" s="9"/>
      <c r="R375" s="9"/>
      <c r="S375" s="9"/>
      <c r="U375" s="9"/>
    </row>
    <row r="376" spans="3:21" ht="14.25"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76"/>
      <c r="N376" s="9"/>
      <c r="O376" s="76"/>
      <c r="P376" s="9"/>
      <c r="Q376" s="9"/>
      <c r="R376" s="9"/>
      <c r="S376" s="9"/>
      <c r="U376" s="9"/>
    </row>
    <row r="377" spans="3:21" ht="14.25"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76"/>
      <c r="N377" s="9"/>
      <c r="O377" s="76"/>
      <c r="P377" s="9"/>
      <c r="Q377" s="9"/>
      <c r="R377" s="9"/>
      <c r="S377" s="9"/>
      <c r="U377" s="9"/>
    </row>
    <row r="378" spans="3:21" ht="14.25"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76"/>
      <c r="N378" s="9"/>
      <c r="O378" s="76"/>
      <c r="P378" s="9"/>
      <c r="Q378" s="9"/>
      <c r="R378" s="9"/>
      <c r="S378" s="9"/>
      <c r="U378" s="9"/>
    </row>
    <row r="379" spans="3:21" ht="14.25"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76"/>
      <c r="N379" s="9"/>
      <c r="O379" s="76"/>
      <c r="P379" s="9"/>
      <c r="Q379" s="9"/>
      <c r="R379" s="9"/>
      <c r="S379" s="9"/>
      <c r="U379" s="9"/>
    </row>
    <row r="380" spans="3:21" ht="14.25"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76"/>
      <c r="N380" s="9"/>
      <c r="O380" s="76"/>
      <c r="P380" s="9"/>
      <c r="Q380" s="9"/>
      <c r="R380" s="9"/>
      <c r="S380" s="9"/>
      <c r="U380" s="9"/>
    </row>
    <row r="381" spans="3:21" ht="14.25"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76"/>
      <c r="N381" s="9"/>
      <c r="O381" s="76"/>
      <c r="P381" s="9"/>
      <c r="Q381" s="9"/>
      <c r="R381" s="9"/>
      <c r="S381" s="9"/>
      <c r="U381" s="9"/>
    </row>
    <row r="382" spans="3:21" ht="14.25"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76"/>
      <c r="N382" s="9"/>
      <c r="O382" s="76"/>
      <c r="P382" s="9"/>
      <c r="Q382" s="9"/>
      <c r="R382" s="9"/>
      <c r="S382" s="9"/>
      <c r="U382" s="9"/>
    </row>
    <row r="383" spans="3:21" ht="14.25"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76"/>
      <c r="N383" s="9"/>
      <c r="O383" s="76"/>
      <c r="P383" s="9"/>
      <c r="Q383" s="9"/>
      <c r="R383" s="9"/>
      <c r="S383" s="9"/>
      <c r="U383" s="9"/>
    </row>
    <row r="384" spans="3:21" ht="14.25"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76"/>
      <c r="N384" s="9"/>
      <c r="O384" s="76"/>
      <c r="P384" s="9"/>
      <c r="Q384" s="9"/>
      <c r="R384" s="9"/>
      <c r="S384" s="9"/>
      <c r="U384" s="9"/>
    </row>
    <row r="385" spans="3:21" ht="14.25"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76"/>
      <c r="N385" s="9"/>
      <c r="O385" s="76"/>
      <c r="P385" s="9"/>
      <c r="Q385" s="9"/>
      <c r="R385" s="9"/>
      <c r="S385" s="9"/>
      <c r="U385" s="9"/>
    </row>
    <row r="386" spans="3:21" ht="14.25"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76"/>
      <c r="N386" s="9"/>
      <c r="O386" s="76"/>
      <c r="P386" s="9"/>
      <c r="Q386" s="9"/>
      <c r="R386" s="9"/>
      <c r="S386" s="9"/>
      <c r="U386" s="9"/>
    </row>
    <row r="387" spans="3:21" ht="14.25"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76"/>
      <c r="N387" s="9"/>
      <c r="O387" s="76"/>
      <c r="P387" s="9"/>
      <c r="Q387" s="9"/>
      <c r="R387" s="9"/>
      <c r="S387" s="9"/>
      <c r="U387" s="9"/>
    </row>
    <row r="388" spans="3:21" ht="14.25"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76"/>
      <c r="N388" s="9"/>
      <c r="O388" s="76"/>
      <c r="P388" s="9"/>
      <c r="Q388" s="9"/>
      <c r="R388" s="9"/>
      <c r="S388" s="9"/>
      <c r="U388" s="9"/>
    </row>
    <row r="389" spans="3:21" ht="14.25"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76"/>
      <c r="N389" s="9"/>
      <c r="O389" s="76"/>
      <c r="P389" s="9"/>
      <c r="Q389" s="9"/>
      <c r="R389" s="9"/>
      <c r="S389" s="9"/>
      <c r="U389" s="9"/>
    </row>
    <row r="390" spans="3:21" ht="14.25"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76"/>
      <c r="N390" s="9"/>
      <c r="O390" s="76"/>
      <c r="P390" s="9"/>
      <c r="Q390" s="9"/>
      <c r="R390" s="9"/>
      <c r="S390" s="9"/>
      <c r="U390" s="9"/>
    </row>
    <row r="391" spans="3:21" ht="14.25"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76"/>
      <c r="N391" s="9"/>
      <c r="O391" s="76"/>
      <c r="P391" s="9"/>
      <c r="Q391" s="9"/>
      <c r="R391" s="9"/>
      <c r="S391" s="9"/>
      <c r="U391" s="9"/>
    </row>
    <row r="392" spans="3:21" ht="14.25"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76"/>
      <c r="N392" s="9"/>
      <c r="O392" s="76"/>
      <c r="P392" s="9"/>
      <c r="Q392" s="9"/>
      <c r="R392" s="9"/>
      <c r="S392" s="9"/>
      <c r="U392" s="9"/>
    </row>
    <row r="393" spans="3:21" ht="14.25"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76"/>
      <c r="N393" s="9"/>
      <c r="O393" s="76"/>
      <c r="P393" s="9"/>
      <c r="Q393" s="9"/>
      <c r="R393" s="9"/>
      <c r="S393" s="9"/>
      <c r="U393" s="9"/>
    </row>
    <row r="394" spans="3:21" ht="14.25"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76"/>
      <c r="N394" s="9"/>
      <c r="O394" s="76"/>
      <c r="P394" s="9"/>
      <c r="Q394" s="9"/>
      <c r="R394" s="9"/>
      <c r="S394" s="9"/>
      <c r="U394" s="9"/>
    </row>
    <row r="395" spans="3:21" ht="14.25"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76"/>
      <c r="N395" s="9"/>
      <c r="O395" s="76"/>
      <c r="P395" s="9"/>
      <c r="Q395" s="9"/>
      <c r="R395" s="9"/>
      <c r="S395" s="9"/>
      <c r="U395" s="9"/>
    </row>
    <row r="396" spans="3:21" ht="14.25"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76"/>
      <c r="N396" s="9"/>
      <c r="O396" s="76"/>
      <c r="P396" s="9"/>
      <c r="Q396" s="9"/>
      <c r="R396" s="9"/>
      <c r="S396" s="9"/>
      <c r="U396" s="9"/>
    </row>
    <row r="397" spans="3:21" ht="14.25"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76"/>
      <c r="N397" s="9"/>
      <c r="O397" s="76"/>
      <c r="P397" s="9"/>
      <c r="Q397" s="9"/>
      <c r="R397" s="9"/>
      <c r="S397" s="9"/>
      <c r="U397" s="9"/>
    </row>
    <row r="398" spans="3:21" ht="14.25"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76"/>
      <c r="N398" s="9"/>
      <c r="O398" s="76"/>
      <c r="P398" s="9"/>
      <c r="Q398" s="9"/>
      <c r="R398" s="9"/>
      <c r="S398" s="9"/>
      <c r="U398" s="9"/>
    </row>
    <row r="399" spans="3:21" ht="14.25"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76"/>
      <c r="N399" s="9"/>
      <c r="O399" s="76"/>
      <c r="P399" s="9"/>
      <c r="Q399" s="9"/>
      <c r="R399" s="9"/>
      <c r="S399" s="9"/>
      <c r="U399" s="9"/>
    </row>
    <row r="400" spans="3:21" ht="14.25"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76"/>
      <c r="N400" s="9"/>
      <c r="O400" s="76"/>
      <c r="P400" s="9"/>
      <c r="Q400" s="9"/>
      <c r="R400" s="9"/>
      <c r="S400" s="9"/>
      <c r="U400" s="9"/>
    </row>
    <row r="401" spans="3:21" ht="14.25"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76"/>
      <c r="N401" s="9"/>
      <c r="O401" s="76"/>
      <c r="P401" s="9"/>
      <c r="Q401" s="9"/>
      <c r="R401" s="9"/>
      <c r="S401" s="9"/>
      <c r="U401" s="9"/>
    </row>
    <row r="402" spans="3:21" ht="14.25"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76"/>
      <c r="N402" s="9"/>
      <c r="O402" s="76"/>
      <c r="P402" s="9"/>
      <c r="Q402" s="9"/>
      <c r="R402" s="9"/>
      <c r="S402" s="9"/>
      <c r="U402" s="9"/>
    </row>
    <row r="403" spans="3:21" ht="14.25"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76"/>
      <c r="N403" s="9"/>
      <c r="O403" s="76"/>
      <c r="P403" s="9"/>
      <c r="Q403" s="9"/>
      <c r="R403" s="9"/>
      <c r="S403" s="9"/>
      <c r="U403" s="9"/>
    </row>
    <row r="404" spans="3:21" ht="14.25"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76"/>
      <c r="N404" s="9"/>
      <c r="O404" s="76"/>
      <c r="P404" s="9"/>
      <c r="Q404" s="9"/>
      <c r="R404" s="9"/>
      <c r="S404" s="9"/>
      <c r="U404" s="9"/>
    </row>
    <row r="405" spans="3:21" ht="14.25"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76"/>
      <c r="N405" s="9"/>
      <c r="O405" s="76"/>
      <c r="P405" s="9"/>
      <c r="Q405" s="9"/>
      <c r="R405" s="9"/>
      <c r="S405" s="9"/>
      <c r="U405" s="9"/>
    </row>
    <row r="406" spans="3:21" ht="14.25"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76"/>
      <c r="N406" s="9"/>
      <c r="O406" s="76"/>
      <c r="P406" s="9"/>
      <c r="Q406" s="9"/>
      <c r="R406" s="9"/>
      <c r="S406" s="9"/>
      <c r="U406" s="9"/>
    </row>
    <row r="407" spans="3:21" ht="14.25"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76"/>
      <c r="N407" s="9"/>
      <c r="O407" s="76"/>
      <c r="P407" s="9"/>
      <c r="Q407" s="9"/>
      <c r="R407" s="9"/>
      <c r="S407" s="9"/>
      <c r="U407" s="9"/>
    </row>
    <row r="408" spans="3:21" ht="14.25"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76"/>
      <c r="N408" s="9"/>
      <c r="O408" s="76"/>
      <c r="P408" s="9"/>
      <c r="Q408" s="9"/>
      <c r="R408" s="9"/>
      <c r="S408" s="9"/>
      <c r="U408" s="9"/>
    </row>
    <row r="409" spans="3:21" ht="14.25"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76"/>
      <c r="N409" s="9"/>
      <c r="O409" s="76"/>
      <c r="P409" s="9"/>
      <c r="Q409" s="9"/>
      <c r="R409" s="9"/>
      <c r="S409" s="9"/>
      <c r="U409" s="9"/>
    </row>
    <row r="410" spans="3:21" ht="14.25"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76"/>
      <c r="N410" s="9"/>
      <c r="O410" s="76"/>
      <c r="P410" s="9"/>
      <c r="Q410" s="9"/>
      <c r="R410" s="9"/>
      <c r="S410" s="9"/>
      <c r="U410" s="9"/>
    </row>
    <row r="411" spans="3:21" ht="14.25"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76"/>
      <c r="N411" s="9"/>
      <c r="O411" s="76"/>
      <c r="P411" s="9"/>
      <c r="Q411" s="9"/>
      <c r="R411" s="9"/>
      <c r="S411" s="9"/>
      <c r="U411" s="9"/>
    </row>
    <row r="412" spans="3:21" ht="14.25"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76"/>
      <c r="N412" s="9"/>
      <c r="O412" s="76"/>
      <c r="P412" s="9"/>
      <c r="Q412" s="9"/>
      <c r="R412" s="9"/>
      <c r="S412" s="9"/>
      <c r="U412" s="9"/>
    </row>
    <row r="413" spans="3:21" ht="14.25"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76"/>
      <c r="N413" s="9"/>
      <c r="O413" s="76"/>
      <c r="P413" s="9"/>
      <c r="Q413" s="9"/>
      <c r="R413" s="9"/>
      <c r="S413" s="9"/>
      <c r="U413" s="9"/>
    </row>
    <row r="414" spans="3:21" ht="14.25"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76"/>
      <c r="N414" s="9"/>
      <c r="O414" s="76"/>
      <c r="P414" s="9"/>
      <c r="Q414" s="9"/>
      <c r="R414" s="9"/>
      <c r="S414" s="9"/>
      <c r="U414" s="9"/>
    </row>
    <row r="415" spans="3:21" ht="14.25"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76"/>
      <c r="N415" s="9"/>
      <c r="O415" s="76"/>
      <c r="P415" s="9"/>
      <c r="Q415" s="9"/>
      <c r="R415" s="9"/>
      <c r="S415" s="9"/>
      <c r="U415" s="9"/>
    </row>
    <row r="416" spans="3:21" ht="14.25"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76"/>
      <c r="N416" s="9"/>
      <c r="O416" s="76"/>
      <c r="P416" s="9"/>
      <c r="Q416" s="9"/>
      <c r="R416" s="9"/>
      <c r="S416" s="9"/>
      <c r="U416" s="9"/>
    </row>
    <row r="417" spans="3:21" ht="14.25"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76"/>
      <c r="N417" s="9"/>
      <c r="O417" s="76"/>
      <c r="P417" s="9"/>
      <c r="Q417" s="9"/>
      <c r="R417" s="9"/>
      <c r="S417" s="9"/>
      <c r="U417" s="9"/>
    </row>
    <row r="418" spans="3:21" ht="14.25"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76"/>
      <c r="N418" s="9"/>
      <c r="O418" s="76"/>
      <c r="P418" s="9"/>
      <c r="Q418" s="9"/>
      <c r="R418" s="9"/>
      <c r="S418" s="9"/>
      <c r="U418" s="9"/>
    </row>
    <row r="419" spans="3:21" ht="14.25"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76"/>
      <c r="N419" s="9"/>
      <c r="O419" s="76"/>
      <c r="P419" s="9"/>
      <c r="Q419" s="9"/>
      <c r="R419" s="9"/>
      <c r="S419" s="9"/>
      <c r="U419" s="9"/>
    </row>
    <row r="420" spans="3:21" ht="14.25"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76"/>
      <c r="N420" s="9"/>
      <c r="O420" s="76"/>
      <c r="P420" s="9"/>
      <c r="Q420" s="9"/>
      <c r="R420" s="9"/>
      <c r="S420" s="9"/>
      <c r="U420" s="9"/>
    </row>
    <row r="421" spans="3:21" ht="14.25"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76"/>
      <c r="N421" s="9"/>
      <c r="O421" s="76"/>
      <c r="P421" s="9"/>
      <c r="Q421" s="9"/>
      <c r="R421" s="9"/>
      <c r="S421" s="9"/>
      <c r="U421" s="9"/>
    </row>
    <row r="422" spans="3:21" ht="14.25"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76"/>
      <c r="N422" s="9"/>
      <c r="O422" s="76"/>
      <c r="P422" s="9"/>
      <c r="Q422" s="9"/>
      <c r="R422" s="9"/>
      <c r="S422" s="9"/>
      <c r="U422" s="9"/>
    </row>
    <row r="423" spans="3:21" ht="14.25"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76"/>
      <c r="N423" s="9"/>
      <c r="O423" s="76"/>
      <c r="P423" s="9"/>
      <c r="Q423" s="9"/>
      <c r="R423" s="9"/>
      <c r="S423" s="9"/>
      <c r="U423" s="9"/>
    </row>
    <row r="424" spans="3:21" ht="14.25"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76"/>
      <c r="N424" s="9"/>
      <c r="O424" s="76"/>
      <c r="P424" s="9"/>
      <c r="Q424" s="9"/>
      <c r="R424" s="9"/>
      <c r="S424" s="9"/>
      <c r="U424" s="9"/>
    </row>
    <row r="425" spans="3:21" ht="14.25"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76"/>
      <c r="N425" s="9"/>
      <c r="O425" s="76"/>
      <c r="P425" s="9"/>
      <c r="Q425" s="9"/>
      <c r="R425" s="9"/>
      <c r="S425" s="9"/>
      <c r="U425" s="9"/>
    </row>
    <row r="426" spans="3:21" ht="14.25"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76"/>
      <c r="N426" s="9"/>
      <c r="O426" s="76"/>
      <c r="P426" s="9"/>
      <c r="Q426" s="9"/>
      <c r="R426" s="9"/>
      <c r="S426" s="9"/>
      <c r="U426" s="9"/>
    </row>
    <row r="427" spans="3:21" ht="14.25"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76"/>
      <c r="N427" s="9"/>
      <c r="O427" s="76"/>
      <c r="P427" s="9"/>
      <c r="Q427" s="9"/>
      <c r="R427" s="9"/>
      <c r="S427" s="9"/>
      <c r="U427" s="9"/>
    </row>
    <row r="428" spans="3:21" ht="14.25"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76"/>
      <c r="N428" s="9"/>
      <c r="O428" s="76"/>
      <c r="P428" s="9"/>
      <c r="Q428" s="9"/>
      <c r="R428" s="9"/>
      <c r="S428" s="9"/>
      <c r="U428" s="9"/>
    </row>
    <row r="429" spans="3:21" ht="14.25"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76"/>
      <c r="N429" s="9"/>
      <c r="O429" s="76"/>
      <c r="P429" s="9"/>
      <c r="Q429" s="9"/>
      <c r="R429" s="9"/>
      <c r="S429" s="9"/>
      <c r="U429" s="9"/>
    </row>
    <row r="430" spans="3:21" ht="14.25"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76"/>
      <c r="N430" s="9"/>
      <c r="O430" s="76"/>
      <c r="P430" s="9"/>
      <c r="Q430" s="9"/>
      <c r="R430" s="9"/>
      <c r="S430" s="9"/>
      <c r="U430" s="9"/>
    </row>
    <row r="431" spans="3:21" ht="14.25"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76"/>
      <c r="N431" s="9"/>
      <c r="O431" s="76"/>
      <c r="P431" s="9"/>
      <c r="Q431" s="9"/>
      <c r="R431" s="9"/>
      <c r="S431" s="9"/>
      <c r="U431" s="9"/>
    </row>
    <row r="432" spans="3:21" ht="14.25"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76"/>
      <c r="N432" s="9"/>
      <c r="O432" s="76"/>
      <c r="P432" s="9"/>
      <c r="Q432" s="9"/>
      <c r="R432" s="9"/>
      <c r="S432" s="9"/>
      <c r="U432" s="9"/>
    </row>
    <row r="433" spans="3:21" ht="14.25"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76"/>
      <c r="N433" s="9"/>
      <c r="O433" s="76"/>
      <c r="P433" s="9"/>
      <c r="Q433" s="9"/>
      <c r="R433" s="9"/>
      <c r="S433" s="9"/>
      <c r="U433" s="9"/>
    </row>
    <row r="434" spans="3:21" ht="14.25"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76"/>
      <c r="N434" s="9"/>
      <c r="O434" s="76"/>
      <c r="P434" s="9"/>
      <c r="Q434" s="9"/>
      <c r="R434" s="9"/>
      <c r="S434" s="9"/>
      <c r="U434" s="9"/>
    </row>
    <row r="435" spans="3:21" ht="14.25"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76"/>
      <c r="N435" s="9"/>
      <c r="O435" s="76"/>
      <c r="P435" s="9"/>
      <c r="Q435" s="9"/>
      <c r="R435" s="9"/>
      <c r="S435" s="9"/>
      <c r="U435" s="9"/>
    </row>
    <row r="436" spans="3:21" ht="14.25"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76"/>
      <c r="N436" s="9"/>
      <c r="O436" s="76"/>
      <c r="P436" s="9"/>
      <c r="Q436" s="9"/>
      <c r="R436" s="9"/>
      <c r="S436" s="9"/>
      <c r="U436" s="9"/>
    </row>
    <row r="437" spans="3:21" ht="14.25"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76"/>
      <c r="N437" s="9"/>
      <c r="O437" s="76"/>
      <c r="P437" s="9"/>
      <c r="Q437" s="9"/>
      <c r="R437" s="9"/>
      <c r="S437" s="9"/>
      <c r="U437" s="9"/>
    </row>
    <row r="438" spans="3:21" ht="14.25"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76"/>
      <c r="N438" s="9"/>
      <c r="O438" s="76"/>
      <c r="P438" s="9"/>
      <c r="Q438" s="9"/>
      <c r="R438" s="9"/>
      <c r="S438" s="9"/>
      <c r="U438" s="9"/>
    </row>
    <row r="439" spans="3:21" ht="14.25"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76"/>
      <c r="N439" s="9"/>
      <c r="O439" s="76"/>
      <c r="P439" s="9"/>
      <c r="Q439" s="9"/>
      <c r="R439" s="9"/>
      <c r="S439" s="9"/>
      <c r="U439" s="9"/>
    </row>
    <row r="440" spans="3:21" ht="14.25"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76"/>
      <c r="N440" s="9"/>
      <c r="O440" s="76"/>
      <c r="P440" s="9"/>
      <c r="Q440" s="9"/>
      <c r="R440" s="9"/>
      <c r="S440" s="9"/>
      <c r="U440" s="9"/>
    </row>
    <row r="441" spans="3:21" ht="14.25"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76"/>
      <c r="N441" s="9"/>
      <c r="O441" s="76"/>
      <c r="P441" s="9"/>
      <c r="Q441" s="9"/>
      <c r="R441" s="9"/>
      <c r="S441" s="9"/>
      <c r="U441" s="9"/>
    </row>
    <row r="442" spans="3:21" ht="14.25"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76"/>
      <c r="N442" s="9"/>
      <c r="O442" s="76"/>
      <c r="P442" s="9"/>
      <c r="Q442" s="9"/>
      <c r="R442" s="9"/>
      <c r="S442" s="9"/>
      <c r="U442" s="9"/>
    </row>
    <row r="443" spans="3:21" ht="14.25"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76"/>
      <c r="N443" s="9"/>
      <c r="O443" s="76"/>
      <c r="P443" s="9"/>
      <c r="Q443" s="9"/>
      <c r="R443" s="9"/>
      <c r="S443" s="9"/>
      <c r="U443" s="9"/>
    </row>
    <row r="444" spans="3:21" ht="14.25"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76"/>
      <c r="N444" s="9"/>
      <c r="O444" s="76"/>
      <c r="P444" s="9"/>
      <c r="Q444" s="9"/>
      <c r="R444" s="9"/>
      <c r="S444" s="9"/>
      <c r="U444" s="9"/>
    </row>
    <row r="445" spans="3:21" ht="14.25"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76"/>
      <c r="N445" s="9"/>
      <c r="O445" s="76"/>
      <c r="P445" s="9"/>
      <c r="Q445" s="9"/>
      <c r="R445" s="9"/>
      <c r="S445" s="9"/>
      <c r="U445" s="9"/>
    </row>
    <row r="446" spans="3:21" ht="14.25"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76"/>
      <c r="N446" s="9"/>
      <c r="O446" s="76"/>
      <c r="P446" s="9"/>
      <c r="Q446" s="9"/>
      <c r="R446" s="9"/>
      <c r="S446" s="9"/>
      <c r="U446" s="9"/>
    </row>
    <row r="447" spans="3:21" ht="14.25"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76"/>
      <c r="N447" s="9"/>
      <c r="O447" s="76"/>
      <c r="P447" s="9"/>
      <c r="Q447" s="9"/>
      <c r="R447" s="9"/>
      <c r="S447" s="9"/>
      <c r="U447" s="9"/>
    </row>
    <row r="448" spans="3:21" ht="14.25"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76"/>
      <c r="N448" s="9"/>
      <c r="O448" s="76"/>
      <c r="P448" s="9"/>
      <c r="Q448" s="9"/>
      <c r="R448" s="9"/>
      <c r="S448" s="9"/>
      <c r="U448" s="9"/>
    </row>
    <row r="449" spans="3:21" ht="14.25"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76"/>
      <c r="N449" s="9"/>
      <c r="O449" s="76"/>
      <c r="P449" s="9"/>
      <c r="Q449" s="9"/>
      <c r="R449" s="9"/>
      <c r="S449" s="9"/>
      <c r="U449" s="9"/>
    </row>
    <row r="450" spans="3:21" ht="14.25"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76"/>
      <c r="N450" s="9"/>
      <c r="O450" s="76"/>
      <c r="P450" s="9"/>
      <c r="Q450" s="9"/>
      <c r="R450" s="9"/>
      <c r="S450" s="9"/>
      <c r="U450" s="9"/>
    </row>
    <row r="451" spans="3:21" ht="14.25"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76"/>
      <c r="N451" s="9"/>
      <c r="O451" s="76"/>
      <c r="P451" s="9"/>
      <c r="Q451" s="9"/>
      <c r="R451" s="9"/>
      <c r="S451" s="9"/>
      <c r="U451" s="9"/>
    </row>
    <row r="452" spans="3:21" ht="14.25"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76"/>
      <c r="N452" s="9"/>
      <c r="O452" s="76"/>
      <c r="P452" s="9"/>
      <c r="Q452" s="9"/>
      <c r="R452" s="9"/>
      <c r="S452" s="9"/>
      <c r="U452" s="9"/>
    </row>
    <row r="453" spans="3:21" ht="14.25"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76"/>
      <c r="N453" s="9"/>
      <c r="O453" s="76"/>
      <c r="P453" s="9"/>
      <c r="Q453" s="9"/>
      <c r="R453" s="9"/>
      <c r="S453" s="9"/>
      <c r="U453" s="9"/>
    </row>
    <row r="454" spans="3:21" ht="14.25"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76"/>
      <c r="N454" s="9"/>
      <c r="O454" s="76"/>
      <c r="P454" s="9"/>
      <c r="Q454" s="9"/>
      <c r="R454" s="9"/>
      <c r="S454" s="9"/>
      <c r="U454" s="9"/>
    </row>
    <row r="455" spans="3:21" ht="14.25"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76"/>
      <c r="N455" s="9"/>
      <c r="O455" s="76"/>
      <c r="P455" s="9"/>
      <c r="Q455" s="9"/>
      <c r="R455" s="9"/>
      <c r="S455" s="9"/>
      <c r="U455" s="9"/>
    </row>
    <row r="456" spans="3:21" ht="14.25"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76"/>
      <c r="N456" s="9"/>
      <c r="O456" s="76"/>
      <c r="P456" s="9"/>
      <c r="Q456" s="9"/>
      <c r="R456" s="9"/>
      <c r="S456" s="9"/>
      <c r="U456" s="9"/>
    </row>
    <row r="457" spans="3:21" ht="14.25"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76"/>
      <c r="N457" s="9"/>
      <c r="O457" s="76"/>
      <c r="P457" s="9"/>
      <c r="Q457" s="9"/>
      <c r="R457" s="9"/>
      <c r="S457" s="9"/>
      <c r="U457" s="9"/>
    </row>
    <row r="458" spans="3:21" ht="14.25"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76"/>
      <c r="N458" s="9"/>
      <c r="O458" s="76"/>
      <c r="P458" s="9"/>
      <c r="Q458" s="9"/>
      <c r="R458" s="9"/>
      <c r="S458" s="9"/>
      <c r="U458" s="9"/>
    </row>
    <row r="459" spans="3:21" ht="14.25"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76"/>
      <c r="N459" s="9"/>
      <c r="O459" s="76"/>
      <c r="P459" s="9"/>
      <c r="Q459" s="9"/>
      <c r="R459" s="9"/>
      <c r="S459" s="9"/>
      <c r="U459" s="9"/>
    </row>
    <row r="460" spans="3:21" ht="14.25"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76"/>
      <c r="N460" s="9"/>
      <c r="O460" s="76"/>
      <c r="P460" s="9"/>
      <c r="Q460" s="9"/>
      <c r="R460" s="9"/>
      <c r="S460" s="9"/>
      <c r="U460" s="9"/>
    </row>
    <row r="461" spans="3:21" ht="14.25"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76"/>
      <c r="N461" s="9"/>
      <c r="O461" s="76"/>
      <c r="P461" s="9"/>
      <c r="Q461" s="9"/>
      <c r="R461" s="9"/>
      <c r="S461" s="9"/>
      <c r="U461" s="9"/>
    </row>
    <row r="462" spans="3:21" ht="14.25"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76"/>
      <c r="N462" s="9"/>
      <c r="O462" s="76"/>
      <c r="P462" s="9"/>
      <c r="Q462" s="9"/>
      <c r="R462" s="9"/>
      <c r="S462" s="9"/>
      <c r="U462" s="9"/>
    </row>
    <row r="463" spans="3:21" ht="14.25"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76"/>
      <c r="N463" s="9"/>
      <c r="O463" s="76"/>
      <c r="P463" s="9"/>
      <c r="Q463" s="9"/>
      <c r="R463" s="9"/>
      <c r="S463" s="9"/>
      <c r="U463" s="9"/>
    </row>
    <row r="464" spans="3:21" ht="14.25"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76"/>
      <c r="N464" s="9"/>
      <c r="O464" s="76"/>
      <c r="P464" s="9"/>
      <c r="Q464" s="9"/>
      <c r="R464" s="9"/>
      <c r="S464" s="9"/>
      <c r="U464" s="9"/>
    </row>
    <row r="465" spans="3:21" ht="14.25"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76"/>
      <c r="N465" s="9"/>
      <c r="O465" s="76"/>
      <c r="P465" s="9"/>
      <c r="Q465" s="9"/>
      <c r="R465" s="9"/>
      <c r="S465" s="9"/>
      <c r="U465" s="9"/>
    </row>
    <row r="466" spans="3:21" ht="14.25"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76"/>
      <c r="N466" s="9"/>
      <c r="O466" s="76"/>
      <c r="P466" s="9"/>
      <c r="Q466" s="9"/>
      <c r="R466" s="9"/>
      <c r="S466" s="9"/>
      <c r="U466" s="9"/>
    </row>
    <row r="467" spans="3:21" ht="14.25"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76"/>
      <c r="N467" s="9"/>
      <c r="O467" s="76"/>
      <c r="P467" s="9"/>
      <c r="Q467" s="9"/>
      <c r="R467" s="9"/>
      <c r="S467" s="9"/>
      <c r="U467" s="9"/>
    </row>
    <row r="468" spans="3:21" ht="14.25"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76"/>
      <c r="N468" s="9"/>
      <c r="O468" s="76"/>
      <c r="P468" s="9"/>
      <c r="Q468" s="9"/>
      <c r="R468" s="9"/>
      <c r="S468" s="9"/>
      <c r="U468" s="9"/>
    </row>
    <row r="469" spans="3:21" ht="14.25"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76"/>
      <c r="N469" s="9"/>
      <c r="O469" s="76"/>
      <c r="P469" s="9"/>
      <c r="Q469" s="9"/>
      <c r="R469" s="9"/>
      <c r="S469" s="9"/>
      <c r="U469" s="9"/>
    </row>
    <row r="470" spans="3:21" ht="14.25"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76"/>
      <c r="N470" s="9"/>
      <c r="O470" s="76"/>
      <c r="P470" s="9"/>
      <c r="Q470" s="9"/>
      <c r="R470" s="9"/>
      <c r="S470" s="9"/>
      <c r="U470" s="9"/>
    </row>
    <row r="471" spans="3:21" ht="14.25"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76"/>
      <c r="N471" s="9"/>
      <c r="O471" s="76"/>
      <c r="P471" s="9"/>
      <c r="Q471" s="9"/>
      <c r="R471" s="9"/>
      <c r="S471" s="9"/>
      <c r="U471" s="9"/>
    </row>
    <row r="472" spans="3:21" ht="14.25"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76"/>
      <c r="N472" s="9"/>
      <c r="O472" s="76"/>
      <c r="P472" s="9"/>
      <c r="Q472" s="9"/>
      <c r="R472" s="9"/>
      <c r="S472" s="9"/>
      <c r="U472" s="9"/>
    </row>
    <row r="473" spans="3:21" ht="14.25"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76"/>
      <c r="N473" s="9"/>
      <c r="O473" s="76"/>
      <c r="P473" s="9"/>
      <c r="Q473" s="9"/>
      <c r="R473" s="9"/>
      <c r="S473" s="9"/>
      <c r="U473" s="9"/>
    </row>
    <row r="474" spans="3:21" ht="14.25"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76"/>
      <c r="N474" s="9"/>
      <c r="O474" s="76"/>
      <c r="P474" s="9"/>
      <c r="Q474" s="9"/>
      <c r="R474" s="9"/>
      <c r="S474" s="9"/>
      <c r="U474" s="9"/>
    </row>
    <row r="475" spans="3:21" ht="14.25"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76"/>
      <c r="N475" s="9"/>
      <c r="O475" s="76"/>
      <c r="P475" s="9"/>
      <c r="Q475" s="9"/>
      <c r="R475" s="9"/>
      <c r="S475" s="9"/>
      <c r="U475" s="9"/>
    </row>
    <row r="476" spans="3:21" ht="14.25"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76"/>
      <c r="N476" s="9"/>
      <c r="O476" s="76"/>
      <c r="P476" s="9"/>
      <c r="Q476" s="9"/>
      <c r="R476" s="9"/>
      <c r="S476" s="9"/>
      <c r="U476" s="9"/>
    </row>
    <row r="477" spans="3:21" ht="14.25"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76"/>
      <c r="N477" s="9"/>
      <c r="O477" s="76"/>
      <c r="P477" s="9"/>
      <c r="Q477" s="9"/>
      <c r="R477" s="9"/>
      <c r="S477" s="9"/>
      <c r="U477" s="9"/>
    </row>
    <row r="478" spans="3:21" ht="14.25"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76"/>
      <c r="N478" s="9"/>
      <c r="O478" s="76"/>
      <c r="P478" s="9"/>
      <c r="Q478" s="9"/>
      <c r="R478" s="9"/>
      <c r="S478" s="9"/>
      <c r="U478" s="9"/>
    </row>
    <row r="479" spans="3:21" ht="14.25"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76"/>
      <c r="N479" s="9"/>
      <c r="O479" s="76"/>
      <c r="P479" s="9"/>
      <c r="Q479" s="9"/>
      <c r="R479" s="9"/>
      <c r="S479" s="9"/>
      <c r="U479" s="9"/>
    </row>
    <row r="480" spans="3:21" ht="14.25"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76"/>
      <c r="N480" s="9"/>
      <c r="O480" s="76"/>
      <c r="P480" s="9"/>
      <c r="Q480" s="9"/>
      <c r="R480" s="9"/>
      <c r="S480" s="9"/>
      <c r="U480" s="9"/>
    </row>
    <row r="481" spans="3:21" ht="14.25"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76"/>
      <c r="N481" s="9"/>
      <c r="O481" s="76"/>
      <c r="P481" s="9"/>
      <c r="Q481" s="9"/>
      <c r="R481" s="9"/>
      <c r="S481" s="9"/>
      <c r="U481" s="9"/>
    </row>
    <row r="482" spans="3:21" ht="14.25"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76"/>
      <c r="N482" s="9"/>
      <c r="O482" s="76"/>
      <c r="P482" s="9"/>
      <c r="Q482" s="9"/>
      <c r="R482" s="9"/>
      <c r="S482" s="9"/>
      <c r="U482" s="9"/>
    </row>
    <row r="483" spans="3:21" ht="14.25"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76"/>
      <c r="N483" s="9"/>
      <c r="O483" s="76"/>
      <c r="P483" s="9"/>
      <c r="Q483" s="9"/>
      <c r="R483" s="9"/>
      <c r="S483" s="9"/>
      <c r="U483" s="9"/>
    </row>
    <row r="484" spans="3:21" ht="14.25"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76"/>
      <c r="N484" s="9"/>
      <c r="O484" s="76"/>
      <c r="P484" s="9"/>
      <c r="Q484" s="9"/>
      <c r="R484" s="9"/>
      <c r="S484" s="9"/>
      <c r="U484" s="9"/>
    </row>
    <row r="485" spans="3:21" ht="14.25"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76"/>
      <c r="N485" s="9"/>
      <c r="O485" s="76"/>
      <c r="P485" s="9"/>
      <c r="Q485" s="9"/>
      <c r="R485" s="9"/>
      <c r="S485" s="9"/>
      <c r="U485" s="9"/>
    </row>
    <row r="486" spans="3:21" ht="14.25"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76"/>
      <c r="N486" s="9"/>
      <c r="O486" s="76"/>
      <c r="P486" s="9"/>
      <c r="Q486" s="9"/>
      <c r="R486" s="9"/>
      <c r="S486" s="9"/>
      <c r="U486" s="9"/>
    </row>
    <row r="487" spans="3:21" ht="14.25"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76"/>
      <c r="N487" s="9"/>
      <c r="O487" s="76"/>
      <c r="P487" s="9"/>
      <c r="Q487" s="9"/>
      <c r="R487" s="9"/>
      <c r="S487" s="9"/>
      <c r="U487" s="9"/>
    </row>
    <row r="488" spans="3:21" ht="14.25"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76"/>
      <c r="N488" s="9"/>
      <c r="O488" s="76"/>
      <c r="P488" s="9"/>
      <c r="Q488" s="9"/>
      <c r="R488" s="9"/>
      <c r="S488" s="9"/>
      <c r="U488" s="9"/>
    </row>
    <row r="489" spans="3:21" ht="14.25"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76"/>
      <c r="N489" s="9"/>
      <c r="O489" s="76"/>
      <c r="P489" s="9"/>
      <c r="Q489" s="9"/>
      <c r="R489" s="9"/>
      <c r="S489" s="9"/>
      <c r="U489" s="9"/>
    </row>
    <row r="490" spans="3:21" ht="14.25"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76"/>
      <c r="N490" s="9"/>
      <c r="O490" s="76"/>
      <c r="P490" s="9"/>
      <c r="Q490" s="9"/>
      <c r="R490" s="9"/>
      <c r="S490" s="9"/>
      <c r="U490" s="9"/>
    </row>
    <row r="491" spans="3:21" ht="14.25"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76"/>
      <c r="N491" s="9"/>
      <c r="O491" s="76"/>
      <c r="P491" s="9"/>
      <c r="Q491" s="9"/>
      <c r="R491" s="9"/>
      <c r="S491" s="9"/>
      <c r="U491" s="9"/>
    </row>
    <row r="492" spans="3:21" ht="14.25"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76"/>
      <c r="N492" s="9"/>
      <c r="O492" s="76"/>
      <c r="P492" s="9"/>
      <c r="Q492" s="9"/>
      <c r="R492" s="9"/>
      <c r="S492" s="9"/>
      <c r="U492" s="9"/>
    </row>
    <row r="493" spans="3:21" ht="14.25"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76"/>
      <c r="N493" s="9"/>
      <c r="O493" s="76"/>
      <c r="P493" s="9"/>
      <c r="Q493" s="9"/>
      <c r="R493" s="9"/>
      <c r="S493" s="9"/>
      <c r="U493" s="9"/>
    </row>
    <row r="494" spans="3:21" ht="14.25"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76"/>
      <c r="N494" s="9"/>
      <c r="O494" s="76"/>
      <c r="P494" s="9"/>
      <c r="Q494" s="9"/>
      <c r="R494" s="9"/>
      <c r="S494" s="9"/>
      <c r="U494" s="9"/>
    </row>
    <row r="495" spans="3:21" ht="14.25"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76"/>
      <c r="N495" s="9"/>
      <c r="O495" s="76"/>
      <c r="P495" s="9"/>
      <c r="Q495" s="9"/>
      <c r="R495" s="9"/>
      <c r="S495" s="9"/>
      <c r="U495" s="9"/>
    </row>
    <row r="496" spans="3:21" ht="14.25"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76"/>
      <c r="N496" s="9"/>
      <c r="O496" s="76"/>
      <c r="P496" s="9"/>
      <c r="Q496" s="9"/>
      <c r="R496" s="9"/>
      <c r="S496" s="9"/>
      <c r="U496" s="9"/>
    </row>
    <row r="497" spans="3:21" ht="14.25"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76"/>
      <c r="N497" s="9"/>
      <c r="O497" s="76"/>
      <c r="P497" s="9"/>
      <c r="Q497" s="9"/>
      <c r="R497" s="9"/>
      <c r="S497" s="9"/>
      <c r="U497" s="9"/>
    </row>
    <row r="498" spans="3:21" ht="14.25"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76"/>
      <c r="N498" s="9"/>
      <c r="O498" s="76"/>
      <c r="P498" s="9"/>
      <c r="Q498" s="9"/>
      <c r="R498" s="9"/>
      <c r="S498" s="9"/>
      <c r="U498" s="9"/>
    </row>
    <row r="499" spans="3:21" ht="14.25"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76"/>
      <c r="N499" s="9"/>
      <c r="O499" s="76"/>
      <c r="P499" s="9"/>
      <c r="Q499" s="9"/>
      <c r="R499" s="9"/>
      <c r="S499" s="9"/>
      <c r="U499" s="9"/>
    </row>
    <row r="500" spans="3:21" ht="14.25"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76"/>
      <c r="N500" s="9"/>
      <c r="O500" s="76"/>
      <c r="P500" s="9"/>
      <c r="Q500" s="9"/>
      <c r="R500" s="9"/>
      <c r="S500" s="9"/>
      <c r="U500" s="9"/>
    </row>
    <row r="501" spans="3:21" ht="14.25"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76"/>
      <c r="N501" s="9"/>
      <c r="O501" s="76"/>
      <c r="P501" s="9"/>
      <c r="Q501" s="9"/>
      <c r="R501" s="9"/>
      <c r="S501" s="9"/>
      <c r="U501" s="9"/>
    </row>
    <row r="502" spans="3:21" ht="14.25"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76"/>
      <c r="N502" s="9"/>
      <c r="O502" s="76"/>
      <c r="P502" s="9"/>
      <c r="Q502" s="9"/>
      <c r="R502" s="9"/>
      <c r="S502" s="9"/>
      <c r="U502" s="9"/>
    </row>
    <row r="503" spans="3:21" ht="14.25"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76"/>
      <c r="N503" s="9"/>
      <c r="O503" s="76"/>
      <c r="P503" s="9"/>
      <c r="Q503" s="9"/>
      <c r="R503" s="9"/>
      <c r="S503" s="9"/>
      <c r="U503" s="9"/>
    </row>
    <row r="504" spans="3:21" ht="14.25"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76"/>
      <c r="N504" s="9"/>
      <c r="O504" s="76"/>
      <c r="P504" s="9"/>
      <c r="Q504" s="9"/>
      <c r="R504" s="9"/>
      <c r="S504" s="9"/>
      <c r="U504" s="9"/>
    </row>
    <row r="505" spans="3:21" ht="14.25"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76"/>
      <c r="N505" s="9"/>
      <c r="O505" s="76"/>
      <c r="P505" s="9"/>
      <c r="Q505" s="9"/>
      <c r="R505" s="9"/>
      <c r="S505" s="9"/>
      <c r="U505" s="9"/>
    </row>
    <row r="506" spans="3:21" ht="14.25"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76"/>
      <c r="N506" s="9"/>
      <c r="O506" s="76"/>
      <c r="P506" s="9"/>
      <c r="Q506" s="9"/>
      <c r="R506" s="9"/>
      <c r="S506" s="9"/>
      <c r="U506" s="9"/>
    </row>
    <row r="507" spans="3:21" ht="14.25"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76"/>
      <c r="N507" s="9"/>
      <c r="O507" s="76"/>
      <c r="P507" s="9"/>
      <c r="Q507" s="9"/>
      <c r="R507" s="9"/>
      <c r="S507" s="9"/>
      <c r="U507" s="9"/>
    </row>
    <row r="508" spans="3:21" ht="14.25"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76"/>
      <c r="N508" s="9"/>
      <c r="O508" s="76"/>
      <c r="P508" s="9"/>
      <c r="Q508" s="9"/>
      <c r="R508" s="9"/>
      <c r="S508" s="9"/>
      <c r="U508" s="9"/>
    </row>
    <row r="509" spans="3:21" ht="14.25"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76"/>
      <c r="N509" s="9"/>
      <c r="O509" s="76"/>
      <c r="P509" s="9"/>
      <c r="Q509" s="9"/>
      <c r="R509" s="9"/>
      <c r="S509" s="9"/>
      <c r="U509" s="9"/>
    </row>
    <row r="510" spans="3:21" ht="14.25"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76"/>
      <c r="N510" s="9"/>
      <c r="O510" s="76"/>
      <c r="P510" s="9"/>
      <c r="Q510" s="9"/>
      <c r="R510" s="9"/>
      <c r="S510" s="9"/>
      <c r="U510" s="9"/>
    </row>
    <row r="511" spans="3:21" ht="14.25"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76"/>
      <c r="N511" s="9"/>
      <c r="O511" s="76"/>
      <c r="P511" s="9"/>
      <c r="Q511" s="9"/>
      <c r="R511" s="9"/>
      <c r="S511" s="9"/>
      <c r="U511" s="9"/>
    </row>
    <row r="512" spans="3:21" ht="14.25"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76"/>
      <c r="N512" s="9"/>
      <c r="O512" s="76"/>
      <c r="P512" s="9"/>
      <c r="Q512" s="9"/>
      <c r="R512" s="9"/>
      <c r="S512" s="9"/>
      <c r="U512" s="9"/>
    </row>
    <row r="513" spans="3:21" ht="14.25"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76"/>
      <c r="N513" s="9"/>
      <c r="O513" s="76"/>
      <c r="P513" s="9"/>
      <c r="Q513" s="9"/>
      <c r="R513" s="9"/>
      <c r="S513" s="9"/>
      <c r="U513" s="9"/>
    </row>
    <row r="514" spans="3:21" ht="14.25"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76"/>
      <c r="N514" s="9"/>
      <c r="O514" s="76"/>
      <c r="P514" s="9"/>
      <c r="Q514" s="9"/>
      <c r="R514" s="9"/>
      <c r="S514" s="9"/>
      <c r="U514" s="9"/>
    </row>
    <row r="515" spans="3:21" ht="14.25"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76"/>
      <c r="N515" s="9"/>
      <c r="O515" s="76"/>
      <c r="P515" s="9"/>
      <c r="Q515" s="9"/>
      <c r="R515" s="9"/>
      <c r="S515" s="9"/>
      <c r="U515" s="9"/>
    </row>
    <row r="516" spans="3:21" ht="14.25"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76"/>
      <c r="N516" s="9"/>
      <c r="O516" s="76"/>
      <c r="P516" s="9"/>
      <c r="Q516" s="9"/>
      <c r="R516" s="9"/>
      <c r="S516" s="9"/>
      <c r="U516" s="9"/>
    </row>
    <row r="517" spans="3:21" ht="14.25"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76"/>
      <c r="N517" s="9"/>
      <c r="O517" s="76"/>
      <c r="P517" s="9"/>
      <c r="Q517" s="9"/>
      <c r="R517" s="9"/>
      <c r="S517" s="9"/>
      <c r="U517" s="9"/>
    </row>
    <row r="518" spans="3:21" ht="14.25"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76"/>
      <c r="N518" s="9"/>
      <c r="O518" s="76"/>
      <c r="P518" s="9"/>
      <c r="Q518" s="9"/>
      <c r="R518" s="9"/>
      <c r="S518" s="9"/>
      <c r="U518" s="9"/>
    </row>
    <row r="519" spans="3:21" ht="14.25"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76"/>
      <c r="N519" s="9"/>
      <c r="O519" s="76"/>
      <c r="P519" s="9"/>
      <c r="Q519" s="9"/>
      <c r="R519" s="9"/>
      <c r="S519" s="9"/>
      <c r="U519" s="9"/>
    </row>
    <row r="520" spans="3:21" ht="14.25"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76"/>
      <c r="N520" s="9"/>
      <c r="O520" s="76"/>
      <c r="P520" s="9"/>
      <c r="Q520" s="9"/>
      <c r="R520" s="9"/>
      <c r="S520" s="9"/>
      <c r="U520" s="9"/>
    </row>
    <row r="521" spans="3:21" ht="14.25"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76"/>
      <c r="N521" s="9"/>
      <c r="O521" s="76"/>
      <c r="P521" s="9"/>
      <c r="Q521" s="9"/>
      <c r="R521" s="9"/>
      <c r="S521" s="9"/>
      <c r="U521" s="9"/>
    </row>
    <row r="522" spans="3:21" ht="14.25"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76"/>
      <c r="N522" s="9"/>
      <c r="O522" s="76"/>
      <c r="P522" s="9"/>
      <c r="Q522" s="9"/>
      <c r="R522" s="9"/>
      <c r="S522" s="9"/>
      <c r="U522" s="9"/>
    </row>
    <row r="523" spans="3:21" ht="14.25"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76"/>
      <c r="N523" s="9"/>
      <c r="O523" s="76"/>
      <c r="P523" s="9"/>
      <c r="Q523" s="9"/>
      <c r="R523" s="9"/>
      <c r="S523" s="9"/>
      <c r="U523" s="9"/>
    </row>
    <row r="524" spans="3:21" ht="14.25"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76"/>
      <c r="N524" s="9"/>
      <c r="O524" s="76"/>
      <c r="P524" s="9"/>
      <c r="Q524" s="9"/>
      <c r="R524" s="9"/>
      <c r="S524" s="9"/>
      <c r="U524" s="9"/>
    </row>
    <row r="525" spans="3:21" ht="14.25"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76"/>
      <c r="N525" s="9"/>
      <c r="O525" s="76"/>
      <c r="P525" s="9"/>
      <c r="Q525" s="9"/>
      <c r="R525" s="9"/>
      <c r="S525" s="9"/>
      <c r="U525" s="9"/>
    </row>
    <row r="526" spans="3:21" ht="14.25"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76"/>
      <c r="N526" s="9"/>
      <c r="O526" s="76"/>
      <c r="P526" s="9"/>
      <c r="Q526" s="9"/>
      <c r="R526" s="9"/>
      <c r="S526" s="9"/>
      <c r="U526" s="9"/>
    </row>
    <row r="527" spans="3:21" ht="14.25"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76"/>
      <c r="N527" s="9"/>
      <c r="O527" s="76"/>
      <c r="P527" s="9"/>
      <c r="Q527" s="9"/>
      <c r="R527" s="9"/>
      <c r="S527" s="9"/>
      <c r="U527" s="9"/>
    </row>
    <row r="528" spans="3:21" ht="14.25"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76"/>
      <c r="N528" s="9"/>
      <c r="O528" s="76"/>
      <c r="P528" s="9"/>
      <c r="Q528" s="9"/>
      <c r="R528" s="9"/>
      <c r="S528" s="9"/>
      <c r="U528" s="9"/>
    </row>
    <row r="529" spans="3:21" ht="14.25"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76"/>
      <c r="N529" s="9"/>
      <c r="O529" s="76"/>
      <c r="P529" s="9"/>
      <c r="Q529" s="9"/>
      <c r="R529" s="9"/>
      <c r="S529" s="9"/>
      <c r="U529" s="9"/>
    </row>
    <row r="530" spans="3:21" ht="14.25"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76"/>
      <c r="N530" s="9"/>
      <c r="O530" s="76"/>
      <c r="P530" s="9"/>
      <c r="Q530" s="9"/>
      <c r="R530" s="9"/>
      <c r="S530" s="9"/>
      <c r="U530" s="9"/>
    </row>
    <row r="531" spans="3:21" ht="14.25"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76"/>
      <c r="N531" s="9"/>
      <c r="O531" s="76"/>
      <c r="P531" s="9"/>
      <c r="Q531" s="9"/>
      <c r="R531" s="9"/>
      <c r="S531" s="9"/>
      <c r="U531" s="9"/>
    </row>
    <row r="532" spans="3:21" ht="14.25"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76"/>
      <c r="N532" s="9"/>
      <c r="O532" s="76"/>
      <c r="P532" s="9"/>
      <c r="Q532" s="9"/>
      <c r="R532" s="9"/>
      <c r="S532" s="9"/>
      <c r="U532" s="9"/>
    </row>
    <row r="533" spans="3:21" ht="14.25"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76"/>
      <c r="N533" s="9"/>
      <c r="O533" s="76"/>
      <c r="P533" s="9"/>
      <c r="Q533" s="9"/>
      <c r="R533" s="9"/>
      <c r="S533" s="9"/>
      <c r="U533" s="9"/>
    </row>
  </sheetData>
  <sheetProtection/>
  <protectedRanges>
    <protectedRange sqref="W17:W18 Y17:Y18 AA17:AA18 AC17:AC18 AE17:AE18" name="範囲4"/>
    <protectedRange sqref="AC2" name="範囲1"/>
    <protectedRange sqref="X9 Z9 AB9 AD9 AF9:AG9 X11:X13 Z11:Z13 AB11:AB13 AD11:AD13 AF11:AG13 AF15:AG18 AD15:AD18 AB15:AB18 Z15:Z18 X15:X18 X20:X21 Z20:Z21 AB20:AB21 AD20:AD21 AF20:AG21 AF23:AG25 AD23:AD25 AB23:AB25 Z23:Z25 X23:X25 D20:V21 D15:V18 D11:V13 D9:V9 D23:V25" name="範囲2"/>
    <protectedRange sqref="X27 Z27 AB27 AD27 AF27:AG27 AF29:AG31 AD29:AD31 AB29:AB31 Z29:Z31 X29:X31 AF33:AG35 X33:X35 Z33:Z35 AB33:AB35 AD33:AD35 D29:V31 D27:V27 D33:V35" name="範囲3"/>
    <protectedRange sqref="C23:C25 C27 C29:C31 C33:C35" name="範囲2_1"/>
    <protectedRange sqref="C9 C11:C13 C15:C18 C20:C21" name="範囲1_1"/>
  </protectedRanges>
  <mergeCells count="59">
    <mergeCell ref="W6:W7"/>
    <mergeCell ref="AC6:AC7"/>
    <mergeCell ref="Z6:Z7"/>
    <mergeCell ref="V6:V7"/>
    <mergeCell ref="AB5:AC5"/>
    <mergeCell ref="AD5:AE5"/>
    <mergeCell ref="AA6:AA7"/>
    <mergeCell ref="X4:AE4"/>
    <mergeCell ref="X6:X7"/>
    <mergeCell ref="Y6:Y7"/>
    <mergeCell ref="X5:Y5"/>
    <mergeCell ref="Z5:AA5"/>
    <mergeCell ref="AB6:AB7"/>
    <mergeCell ref="N6:N7"/>
    <mergeCell ref="O6:O7"/>
    <mergeCell ref="AC2:AG2"/>
    <mergeCell ref="AD6:AD7"/>
    <mergeCell ref="AE6:AE7"/>
    <mergeCell ref="AF6:AF7"/>
    <mergeCell ref="AG6:AG7"/>
    <mergeCell ref="V3:AE3"/>
    <mergeCell ref="V4:W5"/>
    <mergeCell ref="T6:T7"/>
    <mergeCell ref="A1:K1"/>
    <mergeCell ref="A3:A7"/>
    <mergeCell ref="B3:B7"/>
    <mergeCell ref="C3:C7"/>
    <mergeCell ref="D3:D7"/>
    <mergeCell ref="F6:F7"/>
    <mergeCell ref="E3:U3"/>
    <mergeCell ref="E4:E5"/>
    <mergeCell ref="L6:L7"/>
    <mergeCell ref="U6:U7"/>
    <mergeCell ref="K4:K5"/>
    <mergeCell ref="F4:G5"/>
    <mergeCell ref="H4:I5"/>
    <mergeCell ref="K6:K7"/>
    <mergeCell ref="J6:J7"/>
    <mergeCell ref="S6:S7"/>
    <mergeCell ref="N4:O5"/>
    <mergeCell ref="P6:P7"/>
    <mergeCell ref="Q6:Q7"/>
    <mergeCell ref="R6:R7"/>
    <mergeCell ref="A33:A36"/>
    <mergeCell ref="A20:A22"/>
    <mergeCell ref="A15:A19"/>
    <mergeCell ref="A29:A32"/>
    <mergeCell ref="A27:A28"/>
    <mergeCell ref="J4:J5"/>
    <mergeCell ref="AF3:AG4"/>
    <mergeCell ref="A11:A14"/>
    <mergeCell ref="A23:A26"/>
    <mergeCell ref="L4:M5"/>
    <mergeCell ref="I6:I7"/>
    <mergeCell ref="A9:A10"/>
    <mergeCell ref="G6:G7"/>
    <mergeCell ref="H6:H7"/>
    <mergeCell ref="E6:E7"/>
    <mergeCell ref="M6:M7"/>
  </mergeCells>
  <printOptions horizontalCentered="1"/>
  <pageMargins left="0.5905511811023623" right="0.5905511811023623" top="0.5905511811023623" bottom="0.5905511811023623" header="0.3937007874015748" footer="0.3937007874015748"/>
  <pageSetup fitToHeight="2" horizontalDpi="600" verticalDpi="600" orientation="landscape" paperSize="9" r:id="rId3"/>
  <headerFooter alignWithMargins="0">
    <oddFooter>&amp;C&amp;"ＭＳ Ｐ明朝,標準"&amp;10&amp;A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BD532"/>
  <sheetViews>
    <sheetView view="pageBreakPreview" zoomScaleSheetLayoutView="100" zoomScalePageLayoutView="0" workbookViewId="0" topLeftCell="A1">
      <pane xSplit="2" ySplit="7" topLeftCell="C5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38" sqref="D38"/>
    </sheetView>
  </sheetViews>
  <sheetFormatPr defaultColWidth="9.00390625" defaultRowHeight="13.5"/>
  <cols>
    <col min="1" max="1" width="2.625" style="49" bestFit="1" customWidth="1"/>
    <col min="2" max="2" width="9.00390625" style="101" customWidth="1"/>
    <col min="3" max="4" width="5.50390625" style="1" customWidth="1"/>
    <col min="5" max="5" width="4.625" style="1" bestFit="1" customWidth="1"/>
    <col min="6" max="7" width="3.50390625" style="1" customWidth="1"/>
    <col min="8" max="8" width="6.25390625" style="1" bestFit="1" customWidth="1"/>
    <col min="9" max="9" width="3.375" style="1" bestFit="1" customWidth="1"/>
    <col min="10" max="11" width="4.00390625" style="1" customWidth="1"/>
    <col min="12" max="12" width="4.875" style="1" customWidth="1"/>
    <col min="13" max="13" width="3.25390625" style="75" bestFit="1" customWidth="1"/>
    <col min="14" max="14" width="4.875" style="1" customWidth="1"/>
    <col min="15" max="15" width="4.25390625" style="75" bestFit="1" customWidth="1"/>
    <col min="16" max="21" width="4.875" style="1" customWidth="1"/>
    <col min="22" max="22" width="5.00390625" style="1" bestFit="1" customWidth="1"/>
    <col min="23" max="23" width="4.25390625" style="1" bestFit="1" customWidth="1"/>
    <col min="24" max="24" width="3.00390625" style="1" bestFit="1" customWidth="1"/>
    <col min="25" max="25" width="4.25390625" style="1" bestFit="1" customWidth="1"/>
    <col min="26" max="26" width="2.875" style="1" bestFit="1" customWidth="1"/>
    <col min="27" max="27" width="3.50390625" style="1" bestFit="1" customWidth="1"/>
    <col min="28" max="28" width="3.00390625" style="1" bestFit="1" customWidth="1"/>
    <col min="29" max="29" width="3.50390625" style="1" bestFit="1" customWidth="1"/>
    <col min="30" max="30" width="3.00390625" style="1" bestFit="1" customWidth="1"/>
    <col min="31" max="31" width="4.25390625" style="1" bestFit="1" customWidth="1"/>
    <col min="32" max="32" width="3.625" style="1" bestFit="1" customWidth="1"/>
    <col min="33" max="33" width="3.875" style="1" bestFit="1" customWidth="1"/>
    <col min="34" max="34" width="3.75390625" style="1" customWidth="1"/>
    <col min="35" max="16384" width="9.00390625" style="1" customWidth="1"/>
  </cols>
  <sheetData>
    <row r="1" spans="3:33" ht="15" thickBot="1">
      <c r="C1" s="56"/>
      <c r="D1" s="56"/>
      <c r="E1" s="56"/>
      <c r="F1" s="56"/>
      <c r="G1" s="56"/>
      <c r="H1" s="56"/>
      <c r="I1" s="56"/>
      <c r="J1" s="56"/>
      <c r="K1" s="56"/>
      <c r="L1" s="54"/>
      <c r="M1" s="341"/>
      <c r="N1" s="54"/>
      <c r="O1" s="56"/>
      <c r="P1" s="56"/>
      <c r="Q1" s="56"/>
      <c r="R1" s="56"/>
      <c r="S1" s="56"/>
      <c r="T1" s="342"/>
      <c r="U1" s="56"/>
      <c r="V1" s="54"/>
      <c r="W1" s="54"/>
      <c r="X1" s="54"/>
      <c r="Y1" s="54"/>
      <c r="Z1" s="54"/>
      <c r="AA1" s="54"/>
      <c r="AB1" s="54"/>
      <c r="AC1" s="1502" t="s">
        <v>395</v>
      </c>
      <c r="AD1" s="1502"/>
      <c r="AE1" s="1502"/>
      <c r="AF1" s="1502"/>
      <c r="AG1" s="1502"/>
    </row>
    <row r="2" spans="1:33" s="53" customFormat="1" ht="12.75" customHeight="1" thickBot="1">
      <c r="A2" s="1481" t="s">
        <v>72</v>
      </c>
      <c r="B2" s="1481" t="s">
        <v>73</v>
      </c>
      <c r="C2" s="1483" t="s">
        <v>150</v>
      </c>
      <c r="D2" s="1486" t="s">
        <v>151</v>
      </c>
      <c r="E2" s="1491" t="s">
        <v>373</v>
      </c>
      <c r="F2" s="1492"/>
      <c r="G2" s="1492"/>
      <c r="H2" s="1492"/>
      <c r="I2" s="1492"/>
      <c r="J2" s="1492"/>
      <c r="K2" s="1492"/>
      <c r="L2" s="1492"/>
      <c r="M2" s="1492"/>
      <c r="N2" s="1492"/>
      <c r="O2" s="1492"/>
      <c r="P2" s="1492"/>
      <c r="Q2" s="1492"/>
      <c r="R2" s="1492"/>
      <c r="S2" s="1492"/>
      <c r="T2" s="1493"/>
      <c r="U2" s="1493"/>
      <c r="V2" s="1509" t="s">
        <v>262</v>
      </c>
      <c r="W2" s="1510"/>
      <c r="X2" s="1510"/>
      <c r="Y2" s="1510"/>
      <c r="Z2" s="1510"/>
      <c r="AA2" s="1510"/>
      <c r="AB2" s="1510"/>
      <c r="AC2" s="1510"/>
      <c r="AD2" s="1510"/>
      <c r="AE2" s="1511"/>
      <c r="AF2" s="1430" t="s">
        <v>331</v>
      </c>
      <c r="AG2" s="1431"/>
    </row>
    <row r="3" spans="1:33" s="54" customFormat="1" ht="14.25" customHeight="1" thickBot="1">
      <c r="A3" s="1482"/>
      <c r="B3" s="1482"/>
      <c r="C3" s="1484"/>
      <c r="D3" s="1487"/>
      <c r="E3" s="1494" t="s">
        <v>154</v>
      </c>
      <c r="F3" s="1461" t="s">
        <v>325</v>
      </c>
      <c r="G3" s="1462"/>
      <c r="H3" s="1465" t="s">
        <v>324</v>
      </c>
      <c r="I3" s="1466"/>
      <c r="J3" s="1457" t="s">
        <v>226</v>
      </c>
      <c r="K3" s="1459" t="s">
        <v>222</v>
      </c>
      <c r="L3" s="1440" t="s">
        <v>326</v>
      </c>
      <c r="M3" s="1441"/>
      <c r="N3" s="1440" t="s">
        <v>327</v>
      </c>
      <c r="O3" s="1441"/>
      <c r="P3" s="1133" t="s">
        <v>336</v>
      </c>
      <c r="Q3" s="272" t="s">
        <v>337</v>
      </c>
      <c r="R3" s="272" t="s">
        <v>330</v>
      </c>
      <c r="S3" s="272" t="s">
        <v>257</v>
      </c>
      <c r="T3" s="274" t="s">
        <v>338</v>
      </c>
      <c r="U3" s="272" t="s">
        <v>386</v>
      </c>
      <c r="V3" s="1512" t="s">
        <v>153</v>
      </c>
      <c r="W3" s="1513"/>
      <c r="X3" s="1517" t="s">
        <v>261</v>
      </c>
      <c r="Y3" s="1518"/>
      <c r="Z3" s="1518"/>
      <c r="AA3" s="1518"/>
      <c r="AB3" s="1518"/>
      <c r="AC3" s="1518"/>
      <c r="AD3" s="1518"/>
      <c r="AE3" s="1519"/>
      <c r="AF3" s="1432"/>
      <c r="AG3" s="1433"/>
    </row>
    <row r="4" spans="1:56" s="54" customFormat="1" ht="12.75" thickBot="1">
      <c r="A4" s="1482"/>
      <c r="B4" s="1482"/>
      <c r="C4" s="1484"/>
      <c r="D4" s="1487"/>
      <c r="E4" s="1495"/>
      <c r="F4" s="1463"/>
      <c r="G4" s="1464"/>
      <c r="H4" s="1467"/>
      <c r="I4" s="1468"/>
      <c r="J4" s="1458"/>
      <c r="K4" s="1460"/>
      <c r="L4" s="1442"/>
      <c r="M4" s="1443"/>
      <c r="N4" s="1475"/>
      <c r="O4" s="1476"/>
      <c r="P4" s="1134" t="s">
        <v>255</v>
      </c>
      <c r="Q4" s="277" t="s">
        <v>255</v>
      </c>
      <c r="R4" s="277" t="s">
        <v>256</v>
      </c>
      <c r="S4" s="277" t="s">
        <v>258</v>
      </c>
      <c r="T4" s="276" t="s">
        <v>255</v>
      </c>
      <c r="U4" s="277" t="s">
        <v>255</v>
      </c>
      <c r="V4" s="1514"/>
      <c r="W4" s="1515"/>
      <c r="X4" s="1520" t="s">
        <v>226</v>
      </c>
      <c r="Y4" s="1521"/>
      <c r="Z4" s="1522" t="s">
        <v>227</v>
      </c>
      <c r="AA4" s="1523"/>
      <c r="AB4" s="1520" t="s">
        <v>228</v>
      </c>
      <c r="AC4" s="1521"/>
      <c r="AD4" s="1522" t="s">
        <v>204</v>
      </c>
      <c r="AE4" s="1523"/>
      <c r="AF4" s="339" t="s">
        <v>260</v>
      </c>
      <c r="AG4" s="340" t="s">
        <v>204</v>
      </c>
      <c r="AJ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</row>
    <row r="5" spans="1:56" s="54" customFormat="1" ht="12" customHeight="1">
      <c r="A5" s="1482"/>
      <c r="B5" s="1482"/>
      <c r="C5" s="1484"/>
      <c r="D5" s="1487"/>
      <c r="E5" s="1450" t="s">
        <v>333</v>
      </c>
      <c r="F5" s="1538" t="s">
        <v>155</v>
      </c>
      <c r="G5" s="1446" t="s">
        <v>156</v>
      </c>
      <c r="H5" s="1448" t="s">
        <v>158</v>
      </c>
      <c r="I5" s="1444" t="s">
        <v>252</v>
      </c>
      <c r="J5" s="1471" t="s">
        <v>334</v>
      </c>
      <c r="K5" s="1469" t="s">
        <v>335</v>
      </c>
      <c r="L5" s="1496" t="s">
        <v>158</v>
      </c>
      <c r="M5" s="1452" t="s">
        <v>253</v>
      </c>
      <c r="N5" s="1498" t="s">
        <v>158</v>
      </c>
      <c r="O5" s="1500" t="s">
        <v>254</v>
      </c>
      <c r="P5" s="1496" t="s">
        <v>158</v>
      </c>
      <c r="Q5" s="1477" t="s">
        <v>158</v>
      </c>
      <c r="R5" s="1473" t="s">
        <v>158</v>
      </c>
      <c r="S5" s="1473" t="s">
        <v>158</v>
      </c>
      <c r="T5" s="1478" t="s">
        <v>158</v>
      </c>
      <c r="U5" s="1473" t="s">
        <v>158</v>
      </c>
      <c r="V5" s="1496" t="s">
        <v>235</v>
      </c>
      <c r="W5" s="1524" t="s">
        <v>87</v>
      </c>
      <c r="X5" s="1498" t="s">
        <v>235</v>
      </c>
      <c r="Y5" s="1500" t="s">
        <v>87</v>
      </c>
      <c r="Z5" s="1496" t="s">
        <v>235</v>
      </c>
      <c r="AA5" s="1503" t="s">
        <v>87</v>
      </c>
      <c r="AB5" s="1498" t="s">
        <v>235</v>
      </c>
      <c r="AC5" s="1478" t="s">
        <v>87</v>
      </c>
      <c r="AD5" s="1496" t="s">
        <v>235</v>
      </c>
      <c r="AE5" s="1503" t="s">
        <v>87</v>
      </c>
      <c r="AF5" s="1505" t="s">
        <v>235</v>
      </c>
      <c r="AG5" s="1507" t="s">
        <v>235</v>
      </c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</row>
    <row r="6" spans="1:34" s="56" customFormat="1" ht="50.25" customHeight="1" thickBot="1">
      <c r="A6" s="1482"/>
      <c r="B6" s="1482"/>
      <c r="C6" s="1485"/>
      <c r="D6" s="1488"/>
      <c r="E6" s="1451"/>
      <c r="F6" s="1539"/>
      <c r="G6" s="1447"/>
      <c r="H6" s="1449"/>
      <c r="I6" s="1445"/>
      <c r="J6" s="1472"/>
      <c r="K6" s="1470"/>
      <c r="L6" s="1497"/>
      <c r="M6" s="1453"/>
      <c r="N6" s="1499"/>
      <c r="O6" s="1501"/>
      <c r="P6" s="1497"/>
      <c r="Q6" s="1527"/>
      <c r="R6" s="1474"/>
      <c r="S6" s="1474"/>
      <c r="T6" s="1516"/>
      <c r="U6" s="1474"/>
      <c r="V6" s="1497"/>
      <c r="W6" s="1453"/>
      <c r="X6" s="1499"/>
      <c r="Y6" s="1501"/>
      <c r="Z6" s="1497"/>
      <c r="AA6" s="1504"/>
      <c r="AB6" s="1499"/>
      <c r="AC6" s="1516"/>
      <c r="AD6" s="1497"/>
      <c r="AE6" s="1504"/>
      <c r="AF6" s="1506"/>
      <c r="AG6" s="1508"/>
      <c r="AH6" s="54"/>
    </row>
    <row r="7" spans="1:33" s="1021" customFormat="1" ht="14.25" thickBot="1">
      <c r="A7" s="247"/>
      <c r="B7" s="1283"/>
      <c r="C7" s="679"/>
      <c r="D7" s="680"/>
      <c r="E7" s="680"/>
      <c r="F7" s="679"/>
      <c r="G7" s="681"/>
      <c r="H7" s="682"/>
      <c r="I7" s="683"/>
      <c r="J7" s="683"/>
      <c r="K7" s="684"/>
      <c r="L7" s="679"/>
      <c r="M7" s="685"/>
      <c r="N7" s="686"/>
      <c r="O7" s="687"/>
      <c r="P7" s="679"/>
      <c r="Q7" s="680"/>
      <c r="R7" s="680"/>
      <c r="S7" s="680"/>
      <c r="T7" s="688"/>
      <c r="U7" s="281"/>
      <c r="V7" s="679"/>
      <c r="W7" s="685"/>
      <c r="X7" s="686"/>
      <c r="Y7" s="687"/>
      <c r="Z7" s="679"/>
      <c r="AA7" s="689"/>
      <c r="AB7" s="686"/>
      <c r="AC7" s="684"/>
      <c r="AD7" s="679"/>
      <c r="AE7" s="690"/>
      <c r="AF7" s="686"/>
      <c r="AG7" s="683"/>
    </row>
    <row r="8" spans="1:34" s="635" customFormat="1" ht="14.25" customHeight="1">
      <c r="A8" s="1531" t="s">
        <v>109</v>
      </c>
      <c r="B8" s="840" t="s">
        <v>54</v>
      </c>
      <c r="C8" s="807">
        <f>'-52-'!E36</f>
        <v>1136</v>
      </c>
      <c r="D8" s="1027">
        <v>1129</v>
      </c>
      <c r="E8" s="1027">
        <v>75</v>
      </c>
      <c r="F8" s="1028">
        <v>40</v>
      </c>
      <c r="G8" s="1029">
        <v>30</v>
      </c>
      <c r="H8" s="1030">
        <v>1129</v>
      </c>
      <c r="I8" s="1031">
        <v>7</v>
      </c>
      <c r="J8" s="1032">
        <v>106</v>
      </c>
      <c r="K8" s="1033">
        <v>136</v>
      </c>
      <c r="L8" s="1028">
        <v>1129</v>
      </c>
      <c r="M8" s="1029">
        <v>5</v>
      </c>
      <c r="N8" s="1030">
        <v>1129</v>
      </c>
      <c r="O8" s="1029">
        <v>6</v>
      </c>
      <c r="P8" s="1033">
        <v>1129</v>
      </c>
      <c r="Q8" s="1034">
        <v>1129</v>
      </c>
      <c r="R8" s="1035">
        <v>1129</v>
      </c>
      <c r="S8" s="1032">
        <v>1112</v>
      </c>
      <c r="T8" s="1036">
        <v>1129</v>
      </c>
      <c r="U8" s="297">
        <v>1129</v>
      </c>
      <c r="V8" s="813">
        <v>1034</v>
      </c>
      <c r="W8" s="814">
        <v>91.58547387068202</v>
      </c>
      <c r="X8" s="813">
        <v>560</v>
      </c>
      <c r="Y8" s="814">
        <v>49.6014171833481</v>
      </c>
      <c r="Z8" s="813">
        <v>0</v>
      </c>
      <c r="AA8" s="814">
        <v>0</v>
      </c>
      <c r="AB8" s="813">
        <v>6</v>
      </c>
      <c r="AC8" s="814">
        <v>0.5314437555358724</v>
      </c>
      <c r="AD8" s="813">
        <v>33</v>
      </c>
      <c r="AE8" s="814">
        <v>2.9229406554472983</v>
      </c>
      <c r="AF8" s="815">
        <v>0</v>
      </c>
      <c r="AG8" s="816">
        <v>4</v>
      </c>
      <c r="AH8" s="118"/>
    </row>
    <row r="9" spans="1:33" s="635" customFormat="1" ht="14.25" customHeight="1">
      <c r="A9" s="1532"/>
      <c r="B9" s="344" t="s">
        <v>55</v>
      </c>
      <c r="C9" s="799">
        <f>'-52-'!E37</f>
        <v>104</v>
      </c>
      <c r="D9" s="1037">
        <v>104</v>
      </c>
      <c r="E9" s="1037">
        <v>1</v>
      </c>
      <c r="F9" s="718">
        <v>6</v>
      </c>
      <c r="G9" s="720">
        <v>2</v>
      </c>
      <c r="H9" s="721">
        <v>102</v>
      </c>
      <c r="I9" s="1038">
        <v>0</v>
      </c>
      <c r="J9" s="753">
        <v>9</v>
      </c>
      <c r="K9" s="1039">
        <v>13</v>
      </c>
      <c r="L9" s="718">
        <v>104</v>
      </c>
      <c r="M9" s="720">
        <v>0</v>
      </c>
      <c r="N9" s="721">
        <v>104</v>
      </c>
      <c r="O9" s="720">
        <v>0</v>
      </c>
      <c r="P9" s="1039">
        <v>104</v>
      </c>
      <c r="Q9" s="1040">
        <v>104</v>
      </c>
      <c r="R9" s="1041">
        <v>104</v>
      </c>
      <c r="S9" s="753">
        <v>104</v>
      </c>
      <c r="T9" s="1042">
        <v>104</v>
      </c>
      <c r="U9" s="1284">
        <v>104</v>
      </c>
      <c r="V9" s="311">
        <v>99</v>
      </c>
      <c r="W9" s="312">
        <v>95.1923076923077</v>
      </c>
      <c r="X9" s="311">
        <v>2</v>
      </c>
      <c r="Y9" s="312">
        <v>1.9230769230769231</v>
      </c>
      <c r="Z9" s="311">
        <v>0</v>
      </c>
      <c r="AA9" s="312">
        <v>0</v>
      </c>
      <c r="AB9" s="311">
        <v>1</v>
      </c>
      <c r="AC9" s="312">
        <v>0.9615384615384616</v>
      </c>
      <c r="AD9" s="311">
        <v>2</v>
      </c>
      <c r="AE9" s="312">
        <v>1.9230769230769231</v>
      </c>
      <c r="AF9" s="1062">
        <v>0</v>
      </c>
      <c r="AG9" s="594">
        <v>1</v>
      </c>
    </row>
    <row r="10" spans="1:33" s="635" customFormat="1" ht="14.25" customHeight="1">
      <c r="A10" s="1532"/>
      <c r="B10" s="817" t="s">
        <v>56</v>
      </c>
      <c r="C10" s="799">
        <f>'-52-'!E38</f>
        <v>52</v>
      </c>
      <c r="D10" s="1027">
        <v>51</v>
      </c>
      <c r="E10" s="1027">
        <v>0</v>
      </c>
      <c r="F10" s="1043">
        <v>3</v>
      </c>
      <c r="G10" s="1044">
        <v>3</v>
      </c>
      <c r="H10" s="1030">
        <v>51</v>
      </c>
      <c r="I10" s="1031">
        <v>0</v>
      </c>
      <c r="J10" s="1045">
        <v>3</v>
      </c>
      <c r="K10" s="1033">
        <v>6</v>
      </c>
      <c r="L10" s="1043">
        <v>51</v>
      </c>
      <c r="M10" s="1044">
        <v>0</v>
      </c>
      <c r="N10" s="1030">
        <v>51</v>
      </c>
      <c r="O10" s="1044">
        <v>0</v>
      </c>
      <c r="P10" s="1033">
        <v>51</v>
      </c>
      <c r="Q10" s="1046">
        <v>51</v>
      </c>
      <c r="R10" s="1035">
        <v>51</v>
      </c>
      <c r="S10" s="1045">
        <v>51</v>
      </c>
      <c r="T10" s="1036">
        <v>51</v>
      </c>
      <c r="U10" s="1001">
        <v>51</v>
      </c>
      <c r="V10" s="813">
        <v>50</v>
      </c>
      <c r="W10" s="814">
        <v>98.0392156862745</v>
      </c>
      <c r="X10" s="813">
        <v>1</v>
      </c>
      <c r="Y10" s="814">
        <v>1.9607843137254901</v>
      </c>
      <c r="Z10" s="813">
        <v>0</v>
      </c>
      <c r="AA10" s="814">
        <v>0</v>
      </c>
      <c r="AB10" s="813">
        <v>0</v>
      </c>
      <c r="AC10" s="814">
        <v>0</v>
      </c>
      <c r="AD10" s="813">
        <v>0</v>
      </c>
      <c r="AE10" s="814">
        <v>0</v>
      </c>
      <c r="AF10" s="815">
        <v>0</v>
      </c>
      <c r="AG10" s="816">
        <v>0</v>
      </c>
    </row>
    <row r="11" spans="1:33" s="635" customFormat="1" ht="14.25" customHeight="1">
      <c r="A11" s="1532"/>
      <c r="B11" s="344" t="s">
        <v>110</v>
      </c>
      <c r="C11" s="806">
        <f>'-52-'!E39</f>
        <v>46</v>
      </c>
      <c r="D11" s="1037">
        <v>45</v>
      </c>
      <c r="E11" s="1037">
        <v>1</v>
      </c>
      <c r="F11" s="718">
        <v>6</v>
      </c>
      <c r="G11" s="720">
        <v>2</v>
      </c>
      <c r="H11" s="721">
        <v>45</v>
      </c>
      <c r="I11" s="1038">
        <v>1</v>
      </c>
      <c r="J11" s="753">
        <v>2</v>
      </c>
      <c r="K11" s="1039">
        <v>2</v>
      </c>
      <c r="L11" s="718">
        <v>45</v>
      </c>
      <c r="M11" s="720">
        <v>6</v>
      </c>
      <c r="N11" s="721">
        <v>45</v>
      </c>
      <c r="O11" s="720">
        <v>1</v>
      </c>
      <c r="P11" s="1039">
        <v>45</v>
      </c>
      <c r="Q11" s="1040">
        <v>45</v>
      </c>
      <c r="R11" s="1041">
        <v>45</v>
      </c>
      <c r="S11" s="753">
        <v>45</v>
      </c>
      <c r="T11" s="1042">
        <v>45</v>
      </c>
      <c r="U11" s="1001">
        <v>41</v>
      </c>
      <c r="V11" s="311">
        <v>44</v>
      </c>
      <c r="W11" s="312">
        <v>97.77777777777777</v>
      </c>
      <c r="X11" s="311">
        <v>0</v>
      </c>
      <c r="Y11" s="312">
        <v>0</v>
      </c>
      <c r="Z11" s="311">
        <v>0</v>
      </c>
      <c r="AA11" s="312">
        <v>0</v>
      </c>
      <c r="AB11" s="311">
        <v>0</v>
      </c>
      <c r="AC11" s="312">
        <v>0</v>
      </c>
      <c r="AD11" s="311">
        <v>1</v>
      </c>
      <c r="AE11" s="312">
        <v>2.2222222222222223</v>
      </c>
      <c r="AF11" s="593">
        <v>0</v>
      </c>
      <c r="AG11" s="594">
        <v>0</v>
      </c>
    </row>
    <row r="12" spans="1:33" s="635" customFormat="1" ht="14.25" customHeight="1">
      <c r="A12" s="1532"/>
      <c r="B12" s="344" t="s">
        <v>111</v>
      </c>
      <c r="C12" s="799">
        <f>'-52-'!E40</f>
        <v>28</v>
      </c>
      <c r="D12" s="1037">
        <v>28</v>
      </c>
      <c r="E12" s="1037">
        <v>0</v>
      </c>
      <c r="F12" s="718">
        <v>1</v>
      </c>
      <c r="G12" s="720">
        <v>1</v>
      </c>
      <c r="H12" s="721">
        <v>28</v>
      </c>
      <c r="I12" s="1038">
        <v>0</v>
      </c>
      <c r="J12" s="753">
        <v>2</v>
      </c>
      <c r="K12" s="1039">
        <v>2</v>
      </c>
      <c r="L12" s="718">
        <v>28</v>
      </c>
      <c r="M12" s="720">
        <v>0</v>
      </c>
      <c r="N12" s="721">
        <v>28</v>
      </c>
      <c r="O12" s="720">
        <v>0</v>
      </c>
      <c r="P12" s="1039">
        <v>28</v>
      </c>
      <c r="Q12" s="1040">
        <v>28</v>
      </c>
      <c r="R12" s="1041">
        <v>28</v>
      </c>
      <c r="S12" s="753">
        <v>28</v>
      </c>
      <c r="T12" s="1042">
        <v>28</v>
      </c>
      <c r="U12" s="1001">
        <v>28</v>
      </c>
      <c r="V12" s="311">
        <v>25</v>
      </c>
      <c r="W12" s="312">
        <v>89.28571428571429</v>
      </c>
      <c r="X12" s="311">
        <v>2</v>
      </c>
      <c r="Y12" s="312">
        <v>7.142857142857142</v>
      </c>
      <c r="Z12" s="311">
        <v>0</v>
      </c>
      <c r="AA12" s="312">
        <v>0</v>
      </c>
      <c r="AB12" s="311">
        <v>1</v>
      </c>
      <c r="AC12" s="312">
        <v>3.571428571428571</v>
      </c>
      <c r="AD12" s="311">
        <v>0</v>
      </c>
      <c r="AE12" s="312">
        <v>0</v>
      </c>
      <c r="AF12" s="593">
        <v>0</v>
      </c>
      <c r="AG12" s="594">
        <v>0</v>
      </c>
    </row>
    <row r="13" spans="1:35" s="635" customFormat="1" ht="14.25" customHeight="1">
      <c r="A13" s="1532"/>
      <c r="B13" s="352" t="s">
        <v>112</v>
      </c>
      <c r="C13" s="757">
        <f>'-52-'!E41</f>
        <v>98</v>
      </c>
      <c r="D13" s="1037">
        <v>97</v>
      </c>
      <c r="E13" s="1037">
        <v>0</v>
      </c>
      <c r="F13" s="718">
        <v>5</v>
      </c>
      <c r="G13" s="720">
        <v>1</v>
      </c>
      <c r="H13" s="721">
        <v>97</v>
      </c>
      <c r="I13" s="1038">
        <v>0</v>
      </c>
      <c r="J13" s="753">
        <v>6</v>
      </c>
      <c r="K13" s="1039">
        <v>11</v>
      </c>
      <c r="L13" s="718">
        <v>97</v>
      </c>
      <c r="M13" s="720">
        <v>0</v>
      </c>
      <c r="N13" s="721">
        <v>97</v>
      </c>
      <c r="O13" s="720">
        <v>0</v>
      </c>
      <c r="P13" s="1039">
        <v>97</v>
      </c>
      <c r="Q13" s="1040">
        <v>97</v>
      </c>
      <c r="R13" s="1041">
        <v>97</v>
      </c>
      <c r="S13" s="753">
        <v>97</v>
      </c>
      <c r="T13" s="1042">
        <v>97</v>
      </c>
      <c r="U13" s="1001">
        <v>97</v>
      </c>
      <c r="V13" s="353">
        <v>92</v>
      </c>
      <c r="W13" s="354">
        <v>94.84536082474226</v>
      </c>
      <c r="X13" s="353">
        <v>3</v>
      </c>
      <c r="Y13" s="354">
        <v>3.0927835051546393</v>
      </c>
      <c r="Z13" s="353">
        <v>0</v>
      </c>
      <c r="AA13" s="354">
        <v>0</v>
      </c>
      <c r="AB13" s="353">
        <v>1</v>
      </c>
      <c r="AC13" s="354">
        <v>1.0309278350515463</v>
      </c>
      <c r="AD13" s="353">
        <v>1</v>
      </c>
      <c r="AE13" s="354">
        <v>1.0309278350515463</v>
      </c>
      <c r="AF13" s="1285">
        <v>0</v>
      </c>
      <c r="AG13" s="1286">
        <v>1</v>
      </c>
      <c r="AI13" s="1292"/>
    </row>
    <row r="14" spans="1:34" s="485" customFormat="1" ht="14.25" customHeight="1" thickBot="1">
      <c r="A14" s="1533"/>
      <c r="B14" s="560" t="s">
        <v>50</v>
      </c>
      <c r="C14" s="756">
        <f>'-52-'!E42</f>
        <v>1464</v>
      </c>
      <c r="D14" s="990">
        <f aca="true" t="shared" si="0" ref="D14:AG14">SUM(D8:D13)</f>
        <v>1454</v>
      </c>
      <c r="E14" s="991">
        <f t="shared" si="0"/>
        <v>77</v>
      </c>
      <c r="F14" s="991">
        <f t="shared" si="0"/>
        <v>61</v>
      </c>
      <c r="G14" s="992">
        <f t="shared" si="0"/>
        <v>39</v>
      </c>
      <c r="H14" s="993">
        <f t="shared" si="0"/>
        <v>1452</v>
      </c>
      <c r="I14" s="994">
        <f t="shared" si="0"/>
        <v>8</v>
      </c>
      <c r="J14" s="990">
        <f t="shared" si="0"/>
        <v>128</v>
      </c>
      <c r="K14" s="994">
        <f t="shared" si="0"/>
        <v>170</v>
      </c>
      <c r="L14" s="991">
        <f t="shared" si="0"/>
        <v>1454</v>
      </c>
      <c r="M14" s="992">
        <f t="shared" si="0"/>
        <v>11</v>
      </c>
      <c r="N14" s="993">
        <f t="shared" si="0"/>
        <v>1454</v>
      </c>
      <c r="O14" s="995">
        <f t="shared" si="0"/>
        <v>7</v>
      </c>
      <c r="P14" s="994">
        <f t="shared" si="0"/>
        <v>1454</v>
      </c>
      <c r="Q14" s="990">
        <f t="shared" si="0"/>
        <v>1454</v>
      </c>
      <c r="R14" s="994">
        <f t="shared" si="0"/>
        <v>1454</v>
      </c>
      <c r="S14" s="990">
        <f t="shared" si="0"/>
        <v>1437</v>
      </c>
      <c r="T14" s="995">
        <f t="shared" si="0"/>
        <v>1454</v>
      </c>
      <c r="U14" s="1002">
        <f t="shared" si="0"/>
        <v>1450</v>
      </c>
      <c r="V14" s="561">
        <f t="shared" si="0"/>
        <v>1344</v>
      </c>
      <c r="W14" s="562">
        <f>V14/$D14*100</f>
        <v>92.43466299862449</v>
      </c>
      <c r="X14" s="561">
        <f t="shared" si="0"/>
        <v>568</v>
      </c>
      <c r="Y14" s="562">
        <f>X14/$D14*100</f>
        <v>39.0646492434663</v>
      </c>
      <c r="Z14" s="561">
        <f t="shared" si="0"/>
        <v>0</v>
      </c>
      <c r="AA14" s="562">
        <f>Z14/$D14*100</f>
        <v>0</v>
      </c>
      <c r="AB14" s="561">
        <f t="shared" si="0"/>
        <v>9</v>
      </c>
      <c r="AC14" s="562">
        <f>AB14/$D14*100</f>
        <v>0.6189821182943603</v>
      </c>
      <c r="AD14" s="561">
        <f t="shared" si="0"/>
        <v>37</v>
      </c>
      <c r="AE14" s="562">
        <f>AD14/$D14*100</f>
        <v>2.544704264099037</v>
      </c>
      <c r="AF14" s="563">
        <f t="shared" si="0"/>
        <v>0</v>
      </c>
      <c r="AG14" s="564">
        <f t="shared" si="0"/>
        <v>6</v>
      </c>
      <c r="AH14" s="294"/>
    </row>
    <row r="15" spans="1:34" s="635" customFormat="1" ht="14.25" customHeight="1">
      <c r="A15" s="1437" t="s">
        <v>113</v>
      </c>
      <c r="B15" s="858" t="s">
        <v>57</v>
      </c>
      <c r="C15" s="800">
        <f>'-52-'!E43</f>
        <v>138</v>
      </c>
      <c r="D15" s="841">
        <v>137</v>
      </c>
      <c r="E15" s="841">
        <v>1</v>
      </c>
      <c r="F15" s="855">
        <v>8</v>
      </c>
      <c r="G15" s="856">
        <v>9</v>
      </c>
      <c r="H15" s="842">
        <v>137</v>
      </c>
      <c r="I15" s="843">
        <v>1</v>
      </c>
      <c r="J15" s="857">
        <v>40</v>
      </c>
      <c r="K15" s="844">
        <v>25</v>
      </c>
      <c r="L15" s="855">
        <v>137</v>
      </c>
      <c r="M15" s="856">
        <v>0</v>
      </c>
      <c r="N15" s="842">
        <v>137</v>
      </c>
      <c r="O15" s="856">
        <v>0</v>
      </c>
      <c r="P15" s="844">
        <v>137</v>
      </c>
      <c r="Q15" s="988">
        <v>137</v>
      </c>
      <c r="R15" s="989">
        <v>137</v>
      </c>
      <c r="S15" s="857">
        <v>137</v>
      </c>
      <c r="T15" s="845">
        <v>137</v>
      </c>
      <c r="U15" s="1003">
        <v>137</v>
      </c>
      <c r="V15" s="818">
        <v>81</v>
      </c>
      <c r="W15" s="819">
        <v>59.12408759124088</v>
      </c>
      <c r="X15" s="818">
        <v>40</v>
      </c>
      <c r="Y15" s="819">
        <v>29.1970802919708</v>
      </c>
      <c r="Z15" s="818">
        <v>0</v>
      </c>
      <c r="AA15" s="819">
        <v>0</v>
      </c>
      <c r="AB15" s="818">
        <v>1</v>
      </c>
      <c r="AC15" s="819">
        <v>0.7299270072992701</v>
      </c>
      <c r="AD15" s="818">
        <v>47</v>
      </c>
      <c r="AE15" s="819">
        <v>34.306569343065696</v>
      </c>
      <c r="AF15" s="820">
        <v>0</v>
      </c>
      <c r="AG15" s="821">
        <v>0</v>
      </c>
      <c r="AH15" s="118"/>
    </row>
    <row r="16" spans="1:33" s="635" customFormat="1" ht="14.25" customHeight="1">
      <c r="A16" s="1438"/>
      <c r="B16" s="344" t="s">
        <v>58</v>
      </c>
      <c r="C16" s="799">
        <f>'-52-'!E44</f>
        <v>54</v>
      </c>
      <c r="D16" s="846">
        <v>55</v>
      </c>
      <c r="E16" s="846">
        <v>0</v>
      </c>
      <c r="F16" s="847">
        <v>2</v>
      </c>
      <c r="G16" s="848">
        <v>8</v>
      </c>
      <c r="H16" s="849">
        <v>55</v>
      </c>
      <c r="I16" s="850">
        <v>0</v>
      </c>
      <c r="J16" s="851">
        <v>4</v>
      </c>
      <c r="K16" s="852">
        <v>7</v>
      </c>
      <c r="L16" s="847">
        <v>55</v>
      </c>
      <c r="M16" s="848">
        <v>3</v>
      </c>
      <c r="N16" s="849">
        <v>54</v>
      </c>
      <c r="O16" s="848">
        <v>0</v>
      </c>
      <c r="P16" s="852">
        <v>55</v>
      </c>
      <c r="Q16" s="863">
        <v>55</v>
      </c>
      <c r="R16" s="864">
        <v>55</v>
      </c>
      <c r="S16" s="851">
        <v>55</v>
      </c>
      <c r="T16" s="854">
        <v>55</v>
      </c>
      <c r="U16" s="1001">
        <v>55</v>
      </c>
      <c r="V16" s="311">
        <v>31</v>
      </c>
      <c r="W16" s="312">
        <v>56.36363636363636</v>
      </c>
      <c r="X16" s="311">
        <v>4</v>
      </c>
      <c r="Y16" s="312">
        <v>7.2727272727272725</v>
      </c>
      <c r="Z16" s="311">
        <v>0</v>
      </c>
      <c r="AA16" s="312">
        <v>0</v>
      </c>
      <c r="AB16" s="311">
        <v>3</v>
      </c>
      <c r="AC16" s="312">
        <v>5.454545454545454</v>
      </c>
      <c r="AD16" s="311">
        <v>19</v>
      </c>
      <c r="AE16" s="312">
        <v>34.54545454545455</v>
      </c>
      <c r="AF16" s="593">
        <v>0</v>
      </c>
      <c r="AG16" s="594">
        <v>0</v>
      </c>
    </row>
    <row r="17" spans="1:33" s="635" customFormat="1" ht="14.25" customHeight="1">
      <c r="A17" s="1438"/>
      <c r="B17" s="344" t="s">
        <v>375</v>
      </c>
      <c r="C17" s="799">
        <f>'-52-'!E45</f>
        <v>45</v>
      </c>
      <c r="D17" s="865">
        <v>46</v>
      </c>
      <c r="E17" s="865">
        <v>0</v>
      </c>
      <c r="F17" s="866">
        <v>3</v>
      </c>
      <c r="G17" s="867">
        <v>4</v>
      </c>
      <c r="H17" s="868">
        <v>46</v>
      </c>
      <c r="I17" s="869">
        <v>1</v>
      </c>
      <c r="J17" s="870">
        <v>11</v>
      </c>
      <c r="K17" s="871">
        <v>9</v>
      </c>
      <c r="L17" s="866">
        <v>46</v>
      </c>
      <c r="M17" s="867">
        <v>0</v>
      </c>
      <c r="N17" s="868">
        <v>46</v>
      </c>
      <c r="O17" s="867">
        <v>0</v>
      </c>
      <c r="P17" s="871">
        <v>46</v>
      </c>
      <c r="Q17" s="863">
        <v>45</v>
      </c>
      <c r="R17" s="864">
        <v>46</v>
      </c>
      <c r="S17" s="870">
        <v>46</v>
      </c>
      <c r="T17" s="872">
        <v>46</v>
      </c>
      <c r="U17" s="1001">
        <v>46</v>
      </c>
      <c r="V17" s="311">
        <v>25</v>
      </c>
      <c r="W17" s="312">
        <v>54.347826086956516</v>
      </c>
      <c r="X17" s="311">
        <v>11</v>
      </c>
      <c r="Y17" s="312">
        <v>23.91304347826087</v>
      </c>
      <c r="Z17" s="311">
        <v>0</v>
      </c>
      <c r="AA17" s="312">
        <v>0</v>
      </c>
      <c r="AB17" s="311">
        <v>2</v>
      </c>
      <c r="AC17" s="312">
        <v>4.3478260869565215</v>
      </c>
      <c r="AD17" s="311">
        <v>14</v>
      </c>
      <c r="AE17" s="312">
        <v>30.434782608695656</v>
      </c>
      <c r="AF17" s="593">
        <v>0</v>
      </c>
      <c r="AG17" s="594">
        <v>0</v>
      </c>
    </row>
    <row r="18" spans="1:35" s="485" customFormat="1" ht="14.25" customHeight="1" thickBot="1">
      <c r="A18" s="1530"/>
      <c r="B18" s="822" t="s">
        <v>50</v>
      </c>
      <c r="C18" s="1287">
        <f>'-52-'!E46</f>
        <v>237</v>
      </c>
      <c r="D18" s="890">
        <f aca="true" t="shared" si="1" ref="D18:AG18">SUM(D15:D17)</f>
        <v>238</v>
      </c>
      <c r="E18" s="891">
        <f t="shared" si="1"/>
        <v>1</v>
      </c>
      <c r="F18" s="891">
        <f t="shared" si="1"/>
        <v>13</v>
      </c>
      <c r="G18" s="892">
        <f t="shared" si="1"/>
        <v>21</v>
      </c>
      <c r="H18" s="893">
        <f t="shared" si="1"/>
        <v>238</v>
      </c>
      <c r="I18" s="894">
        <f t="shared" si="1"/>
        <v>2</v>
      </c>
      <c r="J18" s="890">
        <f t="shared" si="1"/>
        <v>55</v>
      </c>
      <c r="K18" s="894">
        <f t="shared" si="1"/>
        <v>41</v>
      </c>
      <c r="L18" s="891">
        <f t="shared" si="1"/>
        <v>238</v>
      </c>
      <c r="M18" s="892">
        <f t="shared" si="1"/>
        <v>3</v>
      </c>
      <c r="N18" s="893">
        <f t="shared" si="1"/>
        <v>237</v>
      </c>
      <c r="O18" s="894">
        <f t="shared" si="1"/>
        <v>0</v>
      </c>
      <c r="P18" s="891">
        <f>SUM(P15:P17)</f>
        <v>238</v>
      </c>
      <c r="Q18" s="890">
        <f t="shared" si="1"/>
        <v>237</v>
      </c>
      <c r="R18" s="894">
        <f t="shared" si="1"/>
        <v>238</v>
      </c>
      <c r="S18" s="890">
        <f t="shared" si="1"/>
        <v>238</v>
      </c>
      <c r="T18" s="894">
        <f t="shared" si="1"/>
        <v>238</v>
      </c>
      <c r="U18" s="1005">
        <f t="shared" si="1"/>
        <v>238</v>
      </c>
      <c r="V18" s="656">
        <f t="shared" si="1"/>
        <v>137</v>
      </c>
      <c r="W18" s="657">
        <f>V18/$D18*100</f>
        <v>57.56302521008403</v>
      </c>
      <c r="X18" s="656">
        <f t="shared" si="1"/>
        <v>55</v>
      </c>
      <c r="Y18" s="657">
        <f>X18/$D18*100</f>
        <v>23.10924369747899</v>
      </c>
      <c r="Z18" s="656">
        <f t="shared" si="1"/>
        <v>0</v>
      </c>
      <c r="AA18" s="657">
        <f>Z18/$D18*100</f>
        <v>0</v>
      </c>
      <c r="AB18" s="656">
        <f t="shared" si="1"/>
        <v>6</v>
      </c>
      <c r="AC18" s="657">
        <f>AB18/$D18*100</f>
        <v>2.5210084033613445</v>
      </c>
      <c r="AD18" s="656">
        <f t="shared" si="1"/>
        <v>80</v>
      </c>
      <c r="AE18" s="657">
        <f>AD18/$D18*100</f>
        <v>33.61344537815126</v>
      </c>
      <c r="AF18" s="1288">
        <f t="shared" si="1"/>
        <v>0</v>
      </c>
      <c r="AG18" s="1289">
        <f t="shared" si="1"/>
        <v>0</v>
      </c>
      <c r="AI18" s="294"/>
    </row>
    <row r="19" spans="1:35" s="485" customFormat="1" ht="14.25" customHeight="1">
      <c r="A19" s="1525" t="s">
        <v>114</v>
      </c>
      <c r="B19" s="352" t="s">
        <v>195</v>
      </c>
      <c r="C19" s="757">
        <f>'-52-'!E47</f>
        <v>110</v>
      </c>
      <c r="D19" s="828">
        <v>107</v>
      </c>
      <c r="E19" s="829">
        <v>2</v>
      </c>
      <c r="F19" s="829">
        <v>2</v>
      </c>
      <c r="G19" s="830">
        <v>4</v>
      </c>
      <c r="H19" s="831">
        <v>99</v>
      </c>
      <c r="I19" s="832">
        <v>0</v>
      </c>
      <c r="J19" s="832">
        <v>9</v>
      </c>
      <c r="K19" s="833">
        <v>16</v>
      </c>
      <c r="L19" s="829">
        <v>106</v>
      </c>
      <c r="M19" s="830">
        <v>0</v>
      </c>
      <c r="N19" s="831">
        <v>106</v>
      </c>
      <c r="O19" s="833">
        <v>0</v>
      </c>
      <c r="P19" s="829">
        <v>106</v>
      </c>
      <c r="Q19" s="828">
        <v>106</v>
      </c>
      <c r="R19" s="828">
        <v>106</v>
      </c>
      <c r="S19" s="832">
        <v>106</v>
      </c>
      <c r="T19" s="833">
        <v>106</v>
      </c>
      <c r="U19" s="1004">
        <v>107</v>
      </c>
      <c r="V19" s="353">
        <v>101</v>
      </c>
      <c r="W19" s="354">
        <v>94.39252336448598</v>
      </c>
      <c r="X19" s="353">
        <v>0</v>
      </c>
      <c r="Y19" s="354">
        <v>0</v>
      </c>
      <c r="Z19" s="353">
        <v>0</v>
      </c>
      <c r="AA19" s="354">
        <v>0</v>
      </c>
      <c r="AB19" s="353">
        <v>1</v>
      </c>
      <c r="AC19" s="354">
        <v>0.9345794392523363</v>
      </c>
      <c r="AD19" s="353">
        <v>5</v>
      </c>
      <c r="AE19" s="354">
        <v>4.672897196261682</v>
      </c>
      <c r="AF19" s="355">
        <v>0</v>
      </c>
      <c r="AG19" s="356">
        <v>0</v>
      </c>
      <c r="AH19" s="294"/>
      <c r="AI19" s="294"/>
    </row>
    <row r="20" spans="1:54" s="485" customFormat="1" ht="14.25" customHeight="1" thickBot="1">
      <c r="A20" s="1526"/>
      <c r="B20" s="357" t="s">
        <v>50</v>
      </c>
      <c r="C20" s="758">
        <f>'-52-'!E48</f>
        <v>110</v>
      </c>
      <c r="D20" s="834">
        <f aca="true" t="shared" si="2" ref="D20:AG20">D19</f>
        <v>107</v>
      </c>
      <c r="E20" s="835">
        <f t="shared" si="2"/>
        <v>2</v>
      </c>
      <c r="F20" s="835">
        <f t="shared" si="2"/>
        <v>2</v>
      </c>
      <c r="G20" s="836">
        <f t="shared" si="2"/>
        <v>4</v>
      </c>
      <c r="H20" s="837">
        <f t="shared" si="2"/>
        <v>99</v>
      </c>
      <c r="I20" s="838">
        <f t="shared" si="2"/>
        <v>0</v>
      </c>
      <c r="J20" s="838">
        <f t="shared" si="2"/>
        <v>9</v>
      </c>
      <c r="K20" s="839">
        <f t="shared" si="2"/>
        <v>16</v>
      </c>
      <c r="L20" s="835">
        <f t="shared" si="2"/>
        <v>106</v>
      </c>
      <c r="M20" s="836">
        <f t="shared" si="2"/>
        <v>0</v>
      </c>
      <c r="N20" s="837">
        <f t="shared" si="2"/>
        <v>106</v>
      </c>
      <c r="O20" s="839">
        <f t="shared" si="2"/>
        <v>0</v>
      </c>
      <c r="P20" s="835">
        <f t="shared" si="2"/>
        <v>106</v>
      </c>
      <c r="Q20" s="834">
        <f t="shared" si="2"/>
        <v>106</v>
      </c>
      <c r="R20" s="834">
        <f t="shared" si="2"/>
        <v>106</v>
      </c>
      <c r="S20" s="838">
        <f t="shared" si="2"/>
        <v>106</v>
      </c>
      <c r="T20" s="839">
        <f t="shared" si="2"/>
        <v>106</v>
      </c>
      <c r="U20" s="1005">
        <f t="shared" si="2"/>
        <v>107</v>
      </c>
      <c r="V20" s="359">
        <f t="shared" si="2"/>
        <v>101</v>
      </c>
      <c r="W20" s="358">
        <f>V20/$D20*100</f>
        <v>94.39252336448598</v>
      </c>
      <c r="X20" s="359">
        <f t="shared" si="2"/>
        <v>0</v>
      </c>
      <c r="Y20" s="358">
        <f>X20/$D20*100</f>
        <v>0</v>
      </c>
      <c r="Z20" s="359">
        <f t="shared" si="2"/>
        <v>0</v>
      </c>
      <c r="AA20" s="358">
        <f>Z20/$D20*100</f>
        <v>0</v>
      </c>
      <c r="AB20" s="359">
        <f t="shared" si="2"/>
        <v>1</v>
      </c>
      <c r="AC20" s="358">
        <f>AB20/$D20*100</f>
        <v>0.9345794392523363</v>
      </c>
      <c r="AD20" s="359">
        <f t="shared" si="2"/>
        <v>5</v>
      </c>
      <c r="AE20" s="358">
        <f>AD20/$D20*100</f>
        <v>4.672897196261682</v>
      </c>
      <c r="AF20" s="360">
        <f t="shared" si="2"/>
        <v>0</v>
      </c>
      <c r="AG20" s="361">
        <f t="shared" si="2"/>
        <v>0</v>
      </c>
      <c r="AH20" s="294"/>
      <c r="AI20" s="294"/>
      <c r="AW20" s="294"/>
      <c r="AX20" s="294"/>
      <c r="AY20" s="294"/>
      <c r="AZ20" s="294"/>
      <c r="BA20" s="294"/>
      <c r="BB20" s="294"/>
    </row>
    <row r="21" spans="1:48" s="294" customFormat="1" ht="14.25" customHeight="1">
      <c r="A21" s="1454" t="s">
        <v>115</v>
      </c>
      <c r="B21" s="345" t="s">
        <v>116</v>
      </c>
      <c r="C21" s="757">
        <f>'-52-'!E49</f>
        <v>411</v>
      </c>
      <c r="D21" s="660">
        <v>403</v>
      </c>
      <c r="E21" s="662">
        <v>5</v>
      </c>
      <c r="F21" s="665">
        <v>18</v>
      </c>
      <c r="G21" s="666">
        <v>4</v>
      </c>
      <c r="H21" s="663">
        <v>403</v>
      </c>
      <c r="I21" s="664">
        <v>1</v>
      </c>
      <c r="J21" s="660">
        <v>19</v>
      </c>
      <c r="K21" s="667">
        <v>51</v>
      </c>
      <c r="L21" s="665">
        <v>403</v>
      </c>
      <c r="M21" s="666">
        <v>1</v>
      </c>
      <c r="N21" s="663">
        <v>403</v>
      </c>
      <c r="O21" s="664">
        <v>4</v>
      </c>
      <c r="P21" s="662">
        <v>402</v>
      </c>
      <c r="Q21" s="668">
        <v>403</v>
      </c>
      <c r="R21" s="669">
        <v>403</v>
      </c>
      <c r="S21" s="660">
        <v>403</v>
      </c>
      <c r="T21" s="907">
        <v>403</v>
      </c>
      <c r="U21" s="1004">
        <v>403</v>
      </c>
      <c r="V21" s="652">
        <v>381</v>
      </c>
      <c r="W21" s="354">
        <v>94.54094292803971</v>
      </c>
      <c r="X21" s="353">
        <v>12</v>
      </c>
      <c r="Y21" s="354">
        <v>2.977667493796526</v>
      </c>
      <c r="Z21" s="353">
        <v>0</v>
      </c>
      <c r="AA21" s="354">
        <v>0</v>
      </c>
      <c r="AB21" s="353">
        <v>2</v>
      </c>
      <c r="AC21" s="354">
        <v>0.49627791563275436</v>
      </c>
      <c r="AD21" s="353">
        <v>9</v>
      </c>
      <c r="AE21" s="354">
        <v>2.2332506203473943</v>
      </c>
      <c r="AF21" s="1290">
        <v>0</v>
      </c>
      <c r="AG21" s="1291">
        <v>0</v>
      </c>
      <c r="AJ21" s="485"/>
      <c r="AK21" s="485"/>
      <c r="AL21" s="485"/>
      <c r="AM21" s="485"/>
      <c r="AN21" s="485"/>
      <c r="AO21" s="485"/>
      <c r="AP21" s="485"/>
      <c r="AQ21" s="485"/>
      <c r="AR21" s="485"/>
      <c r="AS21" s="485"/>
      <c r="AT21" s="485"/>
      <c r="AU21" s="485"/>
      <c r="AV21" s="485"/>
    </row>
    <row r="22" spans="1:33" s="294" customFormat="1" ht="14.25" customHeight="1">
      <c r="A22" s="1438"/>
      <c r="B22" s="343" t="s">
        <v>60</v>
      </c>
      <c r="C22" s="755">
        <f>'-52-'!E50</f>
        <v>9</v>
      </c>
      <c r="D22" s="846">
        <v>9</v>
      </c>
      <c r="E22" s="846">
        <v>0</v>
      </c>
      <c r="F22" s="847">
        <v>0</v>
      </c>
      <c r="G22" s="848">
        <v>0</v>
      </c>
      <c r="H22" s="849">
        <v>9</v>
      </c>
      <c r="I22" s="850">
        <v>0</v>
      </c>
      <c r="J22" s="851">
        <v>0</v>
      </c>
      <c r="K22" s="900">
        <v>3</v>
      </c>
      <c r="L22" s="847">
        <v>9</v>
      </c>
      <c r="M22" s="848">
        <v>0</v>
      </c>
      <c r="N22" s="849">
        <v>9</v>
      </c>
      <c r="O22" s="850">
        <v>0</v>
      </c>
      <c r="P22" s="846">
        <v>9</v>
      </c>
      <c r="Q22" s="1135">
        <v>8</v>
      </c>
      <c r="R22" s="853">
        <v>9</v>
      </c>
      <c r="S22" s="851">
        <v>9</v>
      </c>
      <c r="T22" s="854">
        <v>9</v>
      </c>
      <c r="U22" s="1001">
        <v>9</v>
      </c>
      <c r="V22" s="353">
        <v>8</v>
      </c>
      <c r="W22" s="347">
        <v>88.88888888888889</v>
      </c>
      <c r="X22" s="346">
        <v>1</v>
      </c>
      <c r="Y22" s="347">
        <v>11.11111111111111</v>
      </c>
      <c r="Z22" s="346">
        <v>0</v>
      </c>
      <c r="AA22" s="347">
        <v>0</v>
      </c>
      <c r="AB22" s="346">
        <v>0</v>
      </c>
      <c r="AC22" s="347">
        <v>0</v>
      </c>
      <c r="AD22" s="346">
        <v>0</v>
      </c>
      <c r="AE22" s="347">
        <v>0</v>
      </c>
      <c r="AF22" s="348">
        <v>0</v>
      </c>
      <c r="AG22" s="349">
        <v>0</v>
      </c>
    </row>
    <row r="23" spans="1:33" s="294" customFormat="1" ht="14.25" customHeight="1">
      <c r="A23" s="1438"/>
      <c r="B23" s="343" t="s">
        <v>61</v>
      </c>
      <c r="C23" s="755">
        <f>'-52-'!E51</f>
        <v>14</v>
      </c>
      <c r="D23" s="846">
        <v>12</v>
      </c>
      <c r="E23" s="846">
        <v>0</v>
      </c>
      <c r="F23" s="847">
        <v>0</v>
      </c>
      <c r="G23" s="848">
        <v>0</v>
      </c>
      <c r="H23" s="849">
        <v>12</v>
      </c>
      <c r="I23" s="850">
        <v>0</v>
      </c>
      <c r="J23" s="851">
        <v>1</v>
      </c>
      <c r="K23" s="900">
        <v>0</v>
      </c>
      <c r="L23" s="847">
        <v>12</v>
      </c>
      <c r="M23" s="848">
        <v>0</v>
      </c>
      <c r="N23" s="849">
        <v>12</v>
      </c>
      <c r="O23" s="850">
        <v>0</v>
      </c>
      <c r="P23" s="846">
        <v>12</v>
      </c>
      <c r="Q23" s="1135">
        <v>12</v>
      </c>
      <c r="R23" s="853">
        <v>12</v>
      </c>
      <c r="S23" s="851">
        <v>12</v>
      </c>
      <c r="T23" s="854">
        <v>12</v>
      </c>
      <c r="U23" s="1001">
        <v>12</v>
      </c>
      <c r="V23" s="346">
        <v>10</v>
      </c>
      <c r="W23" s="347">
        <v>83.33333333333334</v>
      </c>
      <c r="X23" s="346">
        <v>2</v>
      </c>
      <c r="Y23" s="347">
        <v>16.666666666666664</v>
      </c>
      <c r="Z23" s="346">
        <v>0</v>
      </c>
      <c r="AA23" s="347">
        <v>0</v>
      </c>
      <c r="AB23" s="346">
        <v>0</v>
      </c>
      <c r="AC23" s="347">
        <v>0</v>
      </c>
      <c r="AD23" s="346">
        <v>0</v>
      </c>
      <c r="AE23" s="347">
        <v>0</v>
      </c>
      <c r="AF23" s="348">
        <v>0</v>
      </c>
      <c r="AG23" s="349">
        <v>0</v>
      </c>
    </row>
    <row r="24" spans="1:33" s="294" customFormat="1" ht="14.25" customHeight="1">
      <c r="A24" s="1438"/>
      <c r="B24" s="343" t="s">
        <v>62</v>
      </c>
      <c r="C24" s="755">
        <f>'-52-'!E52</f>
        <v>64</v>
      </c>
      <c r="D24" s="846">
        <v>64</v>
      </c>
      <c r="E24" s="846">
        <v>0</v>
      </c>
      <c r="F24" s="847">
        <v>0</v>
      </c>
      <c r="G24" s="848">
        <v>0</v>
      </c>
      <c r="H24" s="849">
        <v>49</v>
      </c>
      <c r="I24" s="850">
        <v>0</v>
      </c>
      <c r="J24" s="901">
        <v>6</v>
      </c>
      <c r="K24" s="852">
        <v>7</v>
      </c>
      <c r="L24" s="847">
        <v>60</v>
      </c>
      <c r="M24" s="848">
        <v>0</v>
      </c>
      <c r="N24" s="849">
        <v>60</v>
      </c>
      <c r="O24" s="850">
        <v>0</v>
      </c>
      <c r="P24" s="846">
        <v>60</v>
      </c>
      <c r="Q24" s="1135">
        <v>60</v>
      </c>
      <c r="R24" s="853">
        <v>60</v>
      </c>
      <c r="S24" s="851">
        <v>60</v>
      </c>
      <c r="T24" s="854">
        <v>60</v>
      </c>
      <c r="U24" s="1001">
        <v>60</v>
      </c>
      <c r="V24" s="346">
        <v>61</v>
      </c>
      <c r="W24" s="347">
        <v>95.3125</v>
      </c>
      <c r="X24" s="346">
        <v>3</v>
      </c>
      <c r="Y24" s="347">
        <v>4.6875</v>
      </c>
      <c r="Z24" s="346">
        <v>0</v>
      </c>
      <c r="AA24" s="347">
        <v>0</v>
      </c>
      <c r="AB24" s="346">
        <v>0</v>
      </c>
      <c r="AC24" s="347">
        <v>0</v>
      </c>
      <c r="AD24" s="346">
        <v>0</v>
      </c>
      <c r="AE24" s="347">
        <v>0</v>
      </c>
      <c r="AF24" s="348">
        <v>0</v>
      </c>
      <c r="AG24" s="349">
        <v>0</v>
      </c>
    </row>
    <row r="25" spans="1:33" s="294" customFormat="1" ht="14.25" customHeight="1">
      <c r="A25" s="1438"/>
      <c r="B25" s="343" t="s">
        <v>63</v>
      </c>
      <c r="C25" s="755">
        <f>'-52-'!E53</f>
        <v>65</v>
      </c>
      <c r="D25" s="846">
        <v>67</v>
      </c>
      <c r="E25" s="846">
        <v>1</v>
      </c>
      <c r="F25" s="847">
        <v>1</v>
      </c>
      <c r="G25" s="848">
        <v>0</v>
      </c>
      <c r="H25" s="849">
        <v>59</v>
      </c>
      <c r="I25" s="850">
        <v>0</v>
      </c>
      <c r="J25" s="851">
        <v>3</v>
      </c>
      <c r="K25" s="852">
        <v>7</v>
      </c>
      <c r="L25" s="847">
        <v>67</v>
      </c>
      <c r="M25" s="848">
        <v>0</v>
      </c>
      <c r="N25" s="849">
        <v>61</v>
      </c>
      <c r="O25" s="850">
        <v>0</v>
      </c>
      <c r="P25" s="846">
        <v>67</v>
      </c>
      <c r="Q25" s="1135">
        <v>61</v>
      </c>
      <c r="R25" s="853">
        <v>67</v>
      </c>
      <c r="S25" s="851">
        <v>67</v>
      </c>
      <c r="T25" s="854">
        <v>66</v>
      </c>
      <c r="U25" s="1001">
        <v>58</v>
      </c>
      <c r="V25" s="346">
        <v>65</v>
      </c>
      <c r="W25" s="347">
        <v>97.01492537313433</v>
      </c>
      <c r="X25" s="346">
        <v>2</v>
      </c>
      <c r="Y25" s="347">
        <v>2.9850746268656714</v>
      </c>
      <c r="Z25" s="346">
        <v>0</v>
      </c>
      <c r="AA25" s="347">
        <v>0</v>
      </c>
      <c r="AB25" s="346">
        <v>0</v>
      </c>
      <c r="AC25" s="347">
        <v>0</v>
      </c>
      <c r="AD25" s="346">
        <v>0</v>
      </c>
      <c r="AE25" s="347">
        <v>0</v>
      </c>
      <c r="AF25" s="350">
        <v>0</v>
      </c>
      <c r="AG25" s="351">
        <v>0</v>
      </c>
    </row>
    <row r="26" spans="1:33" s="294" customFormat="1" ht="14.25" customHeight="1">
      <c r="A26" s="1438"/>
      <c r="B26" s="343" t="s">
        <v>64</v>
      </c>
      <c r="C26" s="755">
        <f>'-52-'!E54</f>
        <v>62</v>
      </c>
      <c r="D26" s="846">
        <v>61</v>
      </c>
      <c r="E26" s="846">
        <v>0</v>
      </c>
      <c r="F26" s="847">
        <v>18</v>
      </c>
      <c r="G26" s="848">
        <v>6</v>
      </c>
      <c r="H26" s="849">
        <v>61</v>
      </c>
      <c r="I26" s="850">
        <v>0</v>
      </c>
      <c r="J26" s="851">
        <v>8</v>
      </c>
      <c r="K26" s="852">
        <v>0</v>
      </c>
      <c r="L26" s="847">
        <v>61</v>
      </c>
      <c r="M26" s="848">
        <v>0</v>
      </c>
      <c r="N26" s="849">
        <v>61</v>
      </c>
      <c r="O26" s="850">
        <v>0</v>
      </c>
      <c r="P26" s="846">
        <v>61</v>
      </c>
      <c r="Q26" s="1135">
        <v>61</v>
      </c>
      <c r="R26" s="853">
        <v>61</v>
      </c>
      <c r="S26" s="851">
        <v>61</v>
      </c>
      <c r="T26" s="854">
        <v>61</v>
      </c>
      <c r="U26" s="1001">
        <v>61</v>
      </c>
      <c r="V26" s="346">
        <v>50</v>
      </c>
      <c r="W26" s="347">
        <v>81.9672131147541</v>
      </c>
      <c r="X26" s="346">
        <v>8</v>
      </c>
      <c r="Y26" s="347">
        <v>13.114754098360656</v>
      </c>
      <c r="Z26" s="346">
        <v>0</v>
      </c>
      <c r="AA26" s="347">
        <v>0</v>
      </c>
      <c r="AB26" s="346">
        <v>0</v>
      </c>
      <c r="AC26" s="347">
        <v>0</v>
      </c>
      <c r="AD26" s="346">
        <v>3</v>
      </c>
      <c r="AE26" s="347">
        <v>4.918032786885246</v>
      </c>
      <c r="AF26" s="348">
        <v>0</v>
      </c>
      <c r="AG26" s="349">
        <v>0</v>
      </c>
    </row>
    <row r="27" spans="1:33" s="294" customFormat="1" ht="14.25" customHeight="1" thickBot="1">
      <c r="A27" s="1530"/>
      <c r="B27" s="357" t="s">
        <v>50</v>
      </c>
      <c r="C27" s="758">
        <f>'-52-'!E55</f>
        <v>625</v>
      </c>
      <c r="D27" s="890">
        <f>SUM(D21:D26)</f>
        <v>616</v>
      </c>
      <c r="E27" s="891">
        <f aca="true" t="shared" si="3" ref="E27:M27">SUM(E21:E26)</f>
        <v>6</v>
      </c>
      <c r="F27" s="891">
        <f t="shared" si="3"/>
        <v>37</v>
      </c>
      <c r="G27" s="892">
        <f t="shared" si="3"/>
        <v>10</v>
      </c>
      <c r="H27" s="893">
        <f t="shared" si="3"/>
        <v>593</v>
      </c>
      <c r="I27" s="894">
        <f t="shared" si="3"/>
        <v>1</v>
      </c>
      <c r="J27" s="890">
        <f t="shared" si="3"/>
        <v>37</v>
      </c>
      <c r="K27" s="894">
        <f t="shared" si="3"/>
        <v>68</v>
      </c>
      <c r="L27" s="891">
        <f t="shared" si="3"/>
        <v>612</v>
      </c>
      <c r="M27" s="892">
        <f t="shared" si="3"/>
        <v>1</v>
      </c>
      <c r="N27" s="893">
        <f>SUM(N21:N26)</f>
        <v>606</v>
      </c>
      <c r="O27" s="894">
        <f aca="true" t="shared" si="4" ref="O27:U27">SUM(O21:O26)</f>
        <v>4</v>
      </c>
      <c r="P27" s="891">
        <f t="shared" si="4"/>
        <v>611</v>
      </c>
      <c r="Q27" s="890">
        <f t="shared" si="4"/>
        <v>605</v>
      </c>
      <c r="R27" s="894">
        <f t="shared" si="4"/>
        <v>612</v>
      </c>
      <c r="S27" s="890">
        <f t="shared" si="4"/>
        <v>612</v>
      </c>
      <c r="T27" s="894">
        <f t="shared" si="4"/>
        <v>611</v>
      </c>
      <c r="U27" s="1005">
        <f t="shared" si="4"/>
        <v>603</v>
      </c>
      <c r="V27" s="359">
        <f>SUM(V21:V26)</f>
        <v>575</v>
      </c>
      <c r="W27" s="358">
        <f>V27/$D27*100</f>
        <v>93.34415584415584</v>
      </c>
      <c r="X27" s="359">
        <f aca="true" t="shared" si="5" ref="X27:AG27">SUM(X21:X26)</f>
        <v>28</v>
      </c>
      <c r="Y27" s="358">
        <f>X27/$D27*100</f>
        <v>4.545454545454546</v>
      </c>
      <c r="Z27" s="359">
        <f t="shared" si="5"/>
        <v>0</v>
      </c>
      <c r="AA27" s="358">
        <f>Z27/$D27*100</f>
        <v>0</v>
      </c>
      <c r="AB27" s="359">
        <f t="shared" si="5"/>
        <v>2</v>
      </c>
      <c r="AC27" s="358">
        <f>AB27/$D27*100</f>
        <v>0.3246753246753247</v>
      </c>
      <c r="AD27" s="359">
        <f t="shared" si="5"/>
        <v>12</v>
      </c>
      <c r="AE27" s="358">
        <f>AD27/$D27*100</f>
        <v>1.948051948051948</v>
      </c>
      <c r="AF27" s="362">
        <f t="shared" si="5"/>
        <v>0</v>
      </c>
      <c r="AG27" s="363">
        <f t="shared" si="5"/>
        <v>0</v>
      </c>
    </row>
    <row r="28" spans="1:33" s="294" customFormat="1" ht="14.25" customHeight="1">
      <c r="A28" s="1531" t="s">
        <v>117</v>
      </c>
      <c r="B28" s="345" t="s">
        <v>65</v>
      </c>
      <c r="C28" s="757">
        <f>'-52-'!E56</f>
        <v>111</v>
      </c>
      <c r="D28" s="902">
        <v>111</v>
      </c>
      <c r="E28" s="902">
        <v>3</v>
      </c>
      <c r="F28" s="886">
        <v>2</v>
      </c>
      <c r="G28" s="888">
        <v>0</v>
      </c>
      <c r="H28" s="889">
        <v>111</v>
      </c>
      <c r="I28" s="903">
        <v>0</v>
      </c>
      <c r="J28" s="885">
        <v>10</v>
      </c>
      <c r="K28" s="904">
        <v>12</v>
      </c>
      <c r="L28" s="886">
        <v>111</v>
      </c>
      <c r="M28" s="888">
        <v>3</v>
      </c>
      <c r="N28" s="889">
        <v>111</v>
      </c>
      <c r="O28" s="903">
        <v>3</v>
      </c>
      <c r="P28" s="902">
        <v>111</v>
      </c>
      <c r="Q28" s="1136">
        <v>111</v>
      </c>
      <c r="R28" s="905">
        <v>111</v>
      </c>
      <c r="S28" s="885">
        <v>111</v>
      </c>
      <c r="T28" s="906">
        <v>111</v>
      </c>
      <c r="U28" s="1004">
        <v>111</v>
      </c>
      <c r="V28" s="353">
        <v>108</v>
      </c>
      <c r="W28" s="354">
        <v>97.2972972972973</v>
      </c>
      <c r="X28" s="353">
        <v>2</v>
      </c>
      <c r="Y28" s="354">
        <v>1.8018018018018018</v>
      </c>
      <c r="Z28" s="353">
        <v>0</v>
      </c>
      <c r="AA28" s="354">
        <v>0</v>
      </c>
      <c r="AB28" s="353">
        <v>0</v>
      </c>
      <c r="AC28" s="354">
        <v>0</v>
      </c>
      <c r="AD28" s="353">
        <v>1</v>
      </c>
      <c r="AE28" s="354">
        <v>0.9009009009009009</v>
      </c>
      <c r="AF28" s="355">
        <v>0</v>
      </c>
      <c r="AG28" s="356">
        <v>0</v>
      </c>
    </row>
    <row r="29" spans="1:33" s="294" customFormat="1" ht="14.25" customHeight="1">
      <c r="A29" s="1532"/>
      <c r="B29" s="343" t="s">
        <v>66</v>
      </c>
      <c r="C29" s="755">
        <f>'-52-'!E57</f>
        <v>49</v>
      </c>
      <c r="D29" s="846">
        <v>50</v>
      </c>
      <c r="E29" s="846">
        <v>0</v>
      </c>
      <c r="F29" s="847">
        <v>1</v>
      </c>
      <c r="G29" s="848">
        <v>0</v>
      </c>
      <c r="H29" s="849">
        <v>50</v>
      </c>
      <c r="I29" s="850">
        <v>0</v>
      </c>
      <c r="J29" s="851">
        <v>5</v>
      </c>
      <c r="K29" s="852">
        <v>4</v>
      </c>
      <c r="L29" s="847">
        <v>50</v>
      </c>
      <c r="M29" s="848">
        <v>0</v>
      </c>
      <c r="N29" s="849">
        <v>50</v>
      </c>
      <c r="O29" s="850">
        <v>0</v>
      </c>
      <c r="P29" s="846">
        <v>50</v>
      </c>
      <c r="Q29" s="1135">
        <v>50</v>
      </c>
      <c r="R29" s="853">
        <v>50</v>
      </c>
      <c r="S29" s="851">
        <v>50</v>
      </c>
      <c r="T29" s="854">
        <v>50</v>
      </c>
      <c r="U29" s="1001">
        <v>50</v>
      </c>
      <c r="V29" s="346">
        <v>48</v>
      </c>
      <c r="W29" s="347">
        <v>96</v>
      </c>
      <c r="X29" s="346">
        <v>2</v>
      </c>
      <c r="Y29" s="347">
        <v>4</v>
      </c>
      <c r="Z29" s="346">
        <v>0</v>
      </c>
      <c r="AA29" s="347">
        <v>0</v>
      </c>
      <c r="AB29" s="346">
        <v>0</v>
      </c>
      <c r="AC29" s="347">
        <v>0</v>
      </c>
      <c r="AD29" s="346">
        <v>0</v>
      </c>
      <c r="AE29" s="347">
        <v>0</v>
      </c>
      <c r="AF29" s="348">
        <v>0</v>
      </c>
      <c r="AG29" s="349">
        <v>0</v>
      </c>
    </row>
    <row r="30" spans="1:33" s="294" customFormat="1" ht="14.25" customHeight="1">
      <c r="A30" s="1532"/>
      <c r="B30" s="343" t="s">
        <v>67</v>
      </c>
      <c r="C30" s="755">
        <f>'-52-'!E58</f>
        <v>66</v>
      </c>
      <c r="D30" s="846">
        <v>66</v>
      </c>
      <c r="E30" s="846">
        <v>0</v>
      </c>
      <c r="F30" s="847">
        <v>2</v>
      </c>
      <c r="G30" s="848">
        <v>1</v>
      </c>
      <c r="H30" s="849">
        <v>66</v>
      </c>
      <c r="I30" s="850">
        <v>0</v>
      </c>
      <c r="J30" s="851">
        <v>5</v>
      </c>
      <c r="K30" s="852">
        <v>7</v>
      </c>
      <c r="L30" s="847">
        <v>66</v>
      </c>
      <c r="M30" s="848">
        <v>0</v>
      </c>
      <c r="N30" s="849">
        <v>66</v>
      </c>
      <c r="O30" s="850">
        <v>0</v>
      </c>
      <c r="P30" s="846">
        <v>66</v>
      </c>
      <c r="Q30" s="1135">
        <v>66</v>
      </c>
      <c r="R30" s="853">
        <v>66</v>
      </c>
      <c r="S30" s="851">
        <v>66</v>
      </c>
      <c r="T30" s="854">
        <v>66</v>
      </c>
      <c r="U30" s="1001">
        <v>66</v>
      </c>
      <c r="V30" s="346">
        <v>65</v>
      </c>
      <c r="W30" s="347">
        <v>98.48484848484848</v>
      </c>
      <c r="X30" s="346">
        <v>1</v>
      </c>
      <c r="Y30" s="347">
        <v>1.5151515151515151</v>
      </c>
      <c r="Z30" s="346">
        <v>0</v>
      </c>
      <c r="AA30" s="347">
        <v>0</v>
      </c>
      <c r="AB30" s="346">
        <v>0</v>
      </c>
      <c r="AC30" s="347">
        <v>0</v>
      </c>
      <c r="AD30" s="346">
        <v>0</v>
      </c>
      <c r="AE30" s="347">
        <v>0</v>
      </c>
      <c r="AF30" s="348">
        <v>0</v>
      </c>
      <c r="AG30" s="349">
        <v>0</v>
      </c>
    </row>
    <row r="31" spans="1:33" s="294" customFormat="1" ht="14.25" customHeight="1">
      <c r="A31" s="1532"/>
      <c r="B31" s="343" t="s">
        <v>68</v>
      </c>
      <c r="C31" s="755">
        <f>'-52-'!E59</f>
        <v>66</v>
      </c>
      <c r="D31" s="846">
        <v>63</v>
      </c>
      <c r="E31" s="846">
        <v>0</v>
      </c>
      <c r="F31" s="847">
        <v>0</v>
      </c>
      <c r="G31" s="848">
        <v>0</v>
      </c>
      <c r="H31" s="849">
        <v>63</v>
      </c>
      <c r="I31" s="850">
        <v>0</v>
      </c>
      <c r="J31" s="851">
        <v>4</v>
      </c>
      <c r="K31" s="852">
        <v>5</v>
      </c>
      <c r="L31" s="847">
        <v>63</v>
      </c>
      <c r="M31" s="848">
        <v>0</v>
      </c>
      <c r="N31" s="849">
        <v>63</v>
      </c>
      <c r="O31" s="850">
        <v>0</v>
      </c>
      <c r="P31" s="846">
        <v>63</v>
      </c>
      <c r="Q31" s="1135">
        <v>63</v>
      </c>
      <c r="R31" s="853">
        <v>63</v>
      </c>
      <c r="S31" s="851">
        <v>63</v>
      </c>
      <c r="T31" s="854">
        <v>63</v>
      </c>
      <c r="U31" s="1001">
        <v>63</v>
      </c>
      <c r="V31" s="346">
        <v>62</v>
      </c>
      <c r="W31" s="347">
        <v>98.4126984126984</v>
      </c>
      <c r="X31" s="346">
        <v>1</v>
      </c>
      <c r="Y31" s="347">
        <v>1.5873015873015872</v>
      </c>
      <c r="Z31" s="346">
        <v>0</v>
      </c>
      <c r="AA31" s="347">
        <v>0</v>
      </c>
      <c r="AB31" s="346">
        <v>0</v>
      </c>
      <c r="AC31" s="347">
        <v>0</v>
      </c>
      <c r="AD31" s="346">
        <v>1</v>
      </c>
      <c r="AE31" s="347">
        <v>1.5873015873015872</v>
      </c>
      <c r="AF31" s="350">
        <v>0</v>
      </c>
      <c r="AG31" s="351">
        <v>0</v>
      </c>
    </row>
    <row r="32" spans="1:33" s="294" customFormat="1" ht="14.25" customHeight="1">
      <c r="A32" s="1532"/>
      <c r="B32" s="343" t="s">
        <v>69</v>
      </c>
      <c r="C32" s="755">
        <f>'-52-'!E60</f>
        <v>63</v>
      </c>
      <c r="D32" s="846">
        <v>61</v>
      </c>
      <c r="E32" s="846">
        <v>1</v>
      </c>
      <c r="F32" s="847">
        <v>0</v>
      </c>
      <c r="G32" s="848">
        <v>0</v>
      </c>
      <c r="H32" s="849">
        <v>61</v>
      </c>
      <c r="I32" s="850">
        <v>1</v>
      </c>
      <c r="J32" s="851">
        <v>6</v>
      </c>
      <c r="K32" s="852">
        <v>4</v>
      </c>
      <c r="L32" s="847">
        <v>61</v>
      </c>
      <c r="M32" s="848">
        <v>1</v>
      </c>
      <c r="N32" s="849">
        <v>61</v>
      </c>
      <c r="O32" s="850">
        <v>0</v>
      </c>
      <c r="P32" s="846">
        <v>61</v>
      </c>
      <c r="Q32" s="1135">
        <v>61</v>
      </c>
      <c r="R32" s="853">
        <v>61</v>
      </c>
      <c r="S32" s="851">
        <v>61</v>
      </c>
      <c r="T32" s="854">
        <v>61</v>
      </c>
      <c r="U32" s="1006">
        <v>61</v>
      </c>
      <c r="V32" s="346">
        <v>57</v>
      </c>
      <c r="W32" s="347">
        <v>93.44262295081968</v>
      </c>
      <c r="X32" s="346">
        <v>2</v>
      </c>
      <c r="Y32" s="347">
        <v>3.278688524590164</v>
      </c>
      <c r="Z32" s="346">
        <v>0</v>
      </c>
      <c r="AA32" s="347">
        <v>0</v>
      </c>
      <c r="AB32" s="346">
        <v>1</v>
      </c>
      <c r="AC32" s="347">
        <v>1.639344262295082</v>
      </c>
      <c r="AD32" s="346">
        <v>1</v>
      </c>
      <c r="AE32" s="347">
        <v>1.639344262295082</v>
      </c>
      <c r="AF32" s="348">
        <v>0</v>
      </c>
      <c r="AG32" s="349">
        <v>0</v>
      </c>
    </row>
    <row r="33" spans="1:33" s="294" customFormat="1" ht="14.25" customHeight="1">
      <c r="A33" s="1532"/>
      <c r="B33" s="343" t="s">
        <v>70</v>
      </c>
      <c r="C33" s="755">
        <f>'-52-'!E61</f>
        <v>53</v>
      </c>
      <c r="D33" s="846">
        <v>51</v>
      </c>
      <c r="E33" s="846">
        <v>1</v>
      </c>
      <c r="F33" s="847">
        <v>0</v>
      </c>
      <c r="G33" s="848">
        <v>1</v>
      </c>
      <c r="H33" s="849">
        <v>51</v>
      </c>
      <c r="I33" s="850">
        <v>0</v>
      </c>
      <c r="J33" s="851">
        <v>3</v>
      </c>
      <c r="K33" s="852">
        <v>6</v>
      </c>
      <c r="L33" s="847">
        <v>51</v>
      </c>
      <c r="M33" s="848">
        <v>0</v>
      </c>
      <c r="N33" s="849">
        <v>51</v>
      </c>
      <c r="O33" s="850">
        <v>0</v>
      </c>
      <c r="P33" s="846">
        <v>51</v>
      </c>
      <c r="Q33" s="1135">
        <v>51</v>
      </c>
      <c r="R33" s="853">
        <v>51</v>
      </c>
      <c r="S33" s="851">
        <v>50</v>
      </c>
      <c r="T33" s="854">
        <v>51</v>
      </c>
      <c r="U33" s="1006">
        <v>51</v>
      </c>
      <c r="V33" s="346">
        <v>49</v>
      </c>
      <c r="W33" s="347">
        <v>96.07843137254902</v>
      </c>
      <c r="X33" s="346">
        <v>0</v>
      </c>
      <c r="Y33" s="347">
        <v>0</v>
      </c>
      <c r="Z33" s="346">
        <v>0</v>
      </c>
      <c r="AA33" s="347">
        <v>0</v>
      </c>
      <c r="AB33" s="346">
        <v>1</v>
      </c>
      <c r="AC33" s="347">
        <v>1.9607843137254901</v>
      </c>
      <c r="AD33" s="346">
        <v>1</v>
      </c>
      <c r="AE33" s="347">
        <v>1.9607843137254901</v>
      </c>
      <c r="AF33" s="348">
        <v>0</v>
      </c>
      <c r="AG33" s="349">
        <v>0</v>
      </c>
    </row>
    <row r="34" spans="1:33" s="294" customFormat="1" ht="14.25" customHeight="1" thickBot="1">
      <c r="A34" s="1533"/>
      <c r="B34" s="560" t="s">
        <v>50</v>
      </c>
      <c r="C34" s="758">
        <f>'-52-'!E62</f>
        <v>408</v>
      </c>
      <c r="D34" s="983">
        <f aca="true" t="shared" si="6" ref="D34:U34">SUM(D28:D33)</f>
        <v>402</v>
      </c>
      <c r="E34" s="896">
        <f t="shared" si="6"/>
        <v>5</v>
      </c>
      <c r="F34" s="896">
        <f t="shared" si="6"/>
        <v>5</v>
      </c>
      <c r="G34" s="897">
        <f t="shared" si="6"/>
        <v>2</v>
      </c>
      <c r="H34" s="898">
        <f t="shared" si="6"/>
        <v>402</v>
      </c>
      <c r="I34" s="899">
        <f t="shared" si="6"/>
        <v>1</v>
      </c>
      <c r="J34" s="895">
        <f t="shared" si="6"/>
        <v>33</v>
      </c>
      <c r="K34" s="899">
        <f t="shared" si="6"/>
        <v>38</v>
      </c>
      <c r="L34" s="896">
        <f t="shared" si="6"/>
        <v>402</v>
      </c>
      <c r="M34" s="897">
        <f t="shared" si="6"/>
        <v>4</v>
      </c>
      <c r="N34" s="898">
        <f t="shared" si="6"/>
        <v>402</v>
      </c>
      <c r="O34" s="899">
        <f t="shared" si="6"/>
        <v>3</v>
      </c>
      <c r="P34" s="896">
        <f t="shared" si="6"/>
        <v>402</v>
      </c>
      <c r="Q34" s="895">
        <f t="shared" si="6"/>
        <v>402</v>
      </c>
      <c r="R34" s="899">
        <f t="shared" si="6"/>
        <v>402</v>
      </c>
      <c r="S34" s="895">
        <f t="shared" si="6"/>
        <v>401</v>
      </c>
      <c r="T34" s="899">
        <f t="shared" si="6"/>
        <v>402</v>
      </c>
      <c r="U34" s="1007">
        <f t="shared" si="6"/>
        <v>402</v>
      </c>
      <c r="V34" s="359">
        <f>SUM(V28:V33)</f>
        <v>389</v>
      </c>
      <c r="W34" s="358">
        <f>V34/$D34*100</f>
        <v>96.76616915422885</v>
      </c>
      <c r="X34" s="359">
        <f>SUM(X28:X33)</f>
        <v>8</v>
      </c>
      <c r="Y34" s="358">
        <f>X34/$D34*100</f>
        <v>1.9900497512437811</v>
      </c>
      <c r="Z34" s="359">
        <f aca="true" t="shared" si="7" ref="Z34:AG34">SUM(Z28:Z33)</f>
        <v>0</v>
      </c>
      <c r="AA34" s="358">
        <f>Z34/$D34*100</f>
        <v>0</v>
      </c>
      <c r="AB34" s="359">
        <f t="shared" si="7"/>
        <v>2</v>
      </c>
      <c r="AC34" s="358">
        <f>AB34/$D34*100</f>
        <v>0.4975124378109453</v>
      </c>
      <c r="AD34" s="359">
        <f t="shared" si="7"/>
        <v>4</v>
      </c>
      <c r="AE34" s="358">
        <f>AD34/$D34*100</f>
        <v>0.9950248756218906</v>
      </c>
      <c r="AF34" s="360">
        <f t="shared" si="7"/>
        <v>0</v>
      </c>
      <c r="AG34" s="361">
        <f t="shared" si="7"/>
        <v>0</v>
      </c>
    </row>
    <row r="35" spans="1:35" s="1122" customFormat="1" ht="14.25" customHeight="1" thickBot="1">
      <c r="A35" s="1534" t="s">
        <v>340</v>
      </c>
      <c r="B35" s="1535"/>
      <c r="C35" s="1121">
        <f>SUM('-54-'!C10,'-54-'!C14,'-54-'!C19,'-54-'!C22,'-54-'!C26,'-54-'!C28,'-54-'!C32,'-54-'!C36,'-55-'!C14,'-55-'!C18,'-55-'!C20,'-55-'!C27,'-55-'!C34,)</f>
        <v>8803</v>
      </c>
      <c r="D35" s="984">
        <f>SUM('-54-'!D10,'-54-'!D14,'-54-'!D19,'-54-'!D22,'-54-'!D26,'-54-'!D28,'-54-'!D32,'-54-'!D36,'-55-'!D14,'-55-'!D18,'-55-'!D20,'-55-'!D27,'-55-'!D34,)</f>
        <v>8731</v>
      </c>
      <c r="E35" s="364">
        <f>SUM('-54-'!E10,'-54-'!E14,'-54-'!E19,'-54-'!E22,'-54-'!E26,'-54-'!E28,'-54-'!E32,'-54-'!E36,'-55-'!E14,'-55-'!E18,'-55-'!E20,'-55-'!E27,'-55-'!E34,)</f>
        <v>129</v>
      </c>
      <c r="F35" s="365">
        <f>SUM('-54-'!F10,'-54-'!F14,'-54-'!F19,'-54-'!F22,'-54-'!F26,'-54-'!F28,'-54-'!F32,'-54-'!F36,'-55-'!F14,'-55-'!F18,'-55-'!F20,'-55-'!F27,'-55-'!F34,)</f>
        <v>499</v>
      </c>
      <c r="G35" s="1137">
        <f>SUM('-54-'!G10,'-54-'!G14,'-54-'!G19,'-54-'!G22,'-54-'!G26,'-54-'!G28,'-54-'!G32,'-54-'!G36,'-55-'!G14,'-55-'!G18,'-55-'!G20,'-55-'!G27,'-55-'!G34,)</f>
        <v>241</v>
      </c>
      <c r="H35" s="1138">
        <f>SUM('-54-'!H10,'-54-'!H14,'-54-'!H19,'-54-'!H22,'-54-'!H26,'-54-'!H28,'-54-'!H32,'-54-'!H36,'-55-'!H14,'-55-'!H18,'-55-'!H20,'-55-'!H27,'-55-'!H34,)</f>
        <v>8672</v>
      </c>
      <c r="I35" s="1139">
        <f>SUM('-54-'!I10,'-54-'!I14,'-54-'!I19,'-54-'!I22,'-54-'!I26,'-54-'!I28,'-54-'!I32,'-54-'!I36,'-55-'!I14,'-55-'!I18,'-55-'!I20,'-55-'!I27,'-55-'!I34,)</f>
        <v>41</v>
      </c>
      <c r="J35" s="1139">
        <f>SUM('-54-'!J10,'-54-'!J14,'-54-'!J19,'-54-'!J22,'-54-'!J26,'-54-'!J28,'-54-'!J32,'-54-'!J36,'-55-'!J14,'-55-'!J18,'-55-'!J20,'-55-'!J27,'-55-'!J34,)</f>
        <v>769</v>
      </c>
      <c r="K35" s="1140">
        <f>SUM('-54-'!K10,'-54-'!K14,'-54-'!K19,'-54-'!K22,'-54-'!K26,'-54-'!K28,'-54-'!K32,'-54-'!K36,'-55-'!K14,'-55-'!K18,'-55-'!K20,'-55-'!K27,'-55-'!K34,)</f>
        <v>1023</v>
      </c>
      <c r="L35" s="365">
        <f>SUM('-54-'!L10,'-54-'!L14,'-54-'!L19,'-54-'!L22,'-54-'!L26,'-54-'!L28,'-54-'!L32,'-54-'!L36,'-55-'!L14,'-55-'!L18,'-55-'!L20,'-55-'!L27,'-55-'!L34,)</f>
        <v>8705</v>
      </c>
      <c r="M35" s="1141">
        <f>SUM('-54-'!M10,'-54-'!M14,'-54-'!M19,'-54-'!M22,'-54-'!M26,'-54-'!M28,'-54-'!M32,'-54-'!M36,'-55-'!M14,'-55-'!M18,'-55-'!M20,'-55-'!M27,'-55-'!M34,)</f>
        <v>34</v>
      </c>
      <c r="N35" s="1142">
        <f>SUM('-54-'!N10,'-54-'!N14,'-54-'!N19,'-54-'!N22,'-54-'!N26,'-54-'!N28,'-54-'!N32,'-54-'!N36,'-55-'!N14,'-55-'!N18,'-55-'!N20,'-55-'!N27,'-55-'!N34,)</f>
        <v>8713</v>
      </c>
      <c r="O35" s="1140">
        <f>SUM('-54-'!O10,'-54-'!O14,'-54-'!O19,'-54-'!O22,'-54-'!O26,'-54-'!O28,'-54-'!O32,'-54-'!O36,'-55-'!O14,'-55-'!O18,'-55-'!O20,'-55-'!O27,'-55-'!O34,)</f>
        <v>29</v>
      </c>
      <c r="P35" s="365">
        <f>SUM('-54-'!P10,'-54-'!P14,'-54-'!P19,'-54-'!P22,'-54-'!P26,'-54-'!P28,'-54-'!P32,'-54-'!P36,'-55-'!P14,'-55-'!P18,'-55-'!P20,'-55-'!P27,'-55-'!P34,)</f>
        <v>8722</v>
      </c>
      <c r="Q35" s="364">
        <f>SUM('-54-'!Q10,'-54-'!Q14,'-54-'!Q19,'-54-'!Q22,'-54-'!Q26,'-54-'!Q28,'-54-'!Q32,'-54-'!Q36,'-55-'!Q14,'-55-'!Q18,'-55-'!Q20,'-55-'!Q27,'-55-'!Q34,)</f>
        <v>8704</v>
      </c>
      <c r="R35" s="364">
        <f>SUM('-54-'!R10,'-54-'!R14,'-54-'!R19,'-54-'!R22,'-54-'!R26,'-54-'!R28,'-54-'!R32,'-54-'!R36,'-55-'!R14,'-55-'!R18,'-55-'!R20,'-55-'!R27,'-55-'!R34,)</f>
        <v>8723</v>
      </c>
      <c r="S35" s="1139">
        <f>SUM('-54-'!S10,'-54-'!S14,'-54-'!S19,'-54-'!S22,'-54-'!S26,'-54-'!S28,'-54-'!S32,'-54-'!S36,'-55-'!S14,'-55-'!S18,'-55-'!S20,'-55-'!S27,'-55-'!S34,)</f>
        <v>8665</v>
      </c>
      <c r="T35" s="1140">
        <f>SUM('-54-'!T10,'-54-'!T14,'-54-'!T19,'-54-'!T22,'-54-'!T26,'-54-'!T28,'-54-'!T32,'-54-'!T36,T14,T18,T20,T27,T34)</f>
        <v>8718</v>
      </c>
      <c r="U35" s="1148">
        <f>SUM('-54-'!U10,'-54-'!U14,'-54-'!U19,'-54-'!U22,'-54-'!U26,'-54-'!U28,'-54-'!U32,'-54-'!U36,U14,U18,U20,U27,U34)</f>
        <v>8708</v>
      </c>
      <c r="V35" s="1143">
        <f>SUM('-54-'!V10,'-54-'!V14,'-54-'!V19,'-54-'!V22,'-54-'!V26,'-54-'!V28,'-54-'!V32,'-54-'!V36,'-55-'!V14,'-55-'!V18,'-55-'!V20,'-55-'!V27,'-55-'!V34,)</f>
        <v>8035</v>
      </c>
      <c r="W35" s="1144">
        <f>V35/$D35*100</f>
        <v>92.02840453556294</v>
      </c>
      <c r="X35" s="1143">
        <f>SUM('-54-'!X10,'-54-'!X14,'-54-'!X19,'-54-'!X22,'-54-'!X26,'-54-'!X28,'-54-'!X32,'-54-'!X36,'-55-'!X14,'-55-'!X18,'-55-'!X20,'-55-'!X27,'-55-'!X34,)</f>
        <v>853</v>
      </c>
      <c r="Y35" s="1144">
        <f>X35/$D35*100</f>
        <v>9.769785820639102</v>
      </c>
      <c r="Z35" s="1143">
        <f>SUM('-54-'!Z10,'-54-'!Z14,'-54-'!Z19,'-54-'!Z22,'-54-'!Z26,'-54-'!Z28,'-54-'!Z32,'-54-'!Z36,'-55-'!Z14,'-55-'!Z18,'-55-'!Z20,'-55-'!Z27,'-55-'!Z34,)</f>
        <v>0</v>
      </c>
      <c r="AA35" s="1144">
        <f>Z35/$D35*100</f>
        <v>0</v>
      </c>
      <c r="AB35" s="1143">
        <f>SUM('-54-'!AB10,'-54-'!AB14,'-54-'!AB19,'-54-'!AB22,'-54-'!AB26,'-54-'!AB28,'-54-'!AB32,'-54-'!AB36,'-55-'!AB14,'-55-'!AB18,'-55-'!AB20,'-55-'!AB27,'-55-'!AB34,)</f>
        <v>132</v>
      </c>
      <c r="AC35" s="1144">
        <f>AB35/$D35*100</f>
        <v>1.5118543122208223</v>
      </c>
      <c r="AD35" s="1143">
        <f>SUM('-54-'!AD10,'-54-'!AD14,'-54-'!AD19,'-54-'!AD22,'-54-'!AD26,'-54-'!AD28,'-54-'!AD32,'-54-'!AD36,'-55-'!AD14,'-55-'!AD18,'-55-'!AD20,'-55-'!AD27,'-55-'!AD34,)</f>
        <v>249</v>
      </c>
      <c r="AE35" s="1144">
        <f>AD35/$D35*100</f>
        <v>2.851906998052915</v>
      </c>
      <c r="AF35" s="1145">
        <f>SUM('-54-'!AF10,'-54-'!AF14,'-54-'!AF19,'-54-'!AF22,'-54-'!AF26,'-54-'!AF28,'-54-'!AF32,'-54-'!AF36,'-55-'!AF14,'-55-'!AF18,'-55-'!AF20,'-55-'!AF27,'-55-'!AF34,)</f>
        <v>2</v>
      </c>
      <c r="AG35" s="1146">
        <f>SUM('-54-'!AG10,'-54-'!AG14,'-54-'!AG19,'-54-'!AG22,'-54-'!AG26,'-54-'!AG28,'-54-'!AG32,'-54-'!AG36,'-55-'!AG14,'-55-'!AG18,'-55-'!AG20,'-55-'!AG27,'-55-'!AG34,)</f>
        <v>10</v>
      </c>
      <c r="AI35" s="1123"/>
    </row>
    <row r="36" spans="1:33" s="294" customFormat="1" ht="14.25" customHeight="1" thickBot="1">
      <c r="A36" s="1536" t="s">
        <v>157</v>
      </c>
      <c r="B36" s="1537"/>
      <c r="C36" s="1253">
        <f>'-52-'!E64</f>
        <v>5700</v>
      </c>
      <c r="D36" s="1254">
        <v>5655</v>
      </c>
      <c r="E36" s="573"/>
      <c r="F36" s="573"/>
      <c r="G36" s="573"/>
      <c r="H36" s="573"/>
      <c r="I36" s="573"/>
      <c r="J36" s="573"/>
      <c r="K36" s="573"/>
      <c r="L36" s="573"/>
      <c r="M36" s="574"/>
      <c r="N36" s="573"/>
      <c r="O36" s="574"/>
      <c r="P36" s="573"/>
      <c r="Q36" s="573"/>
      <c r="R36" s="573"/>
      <c r="S36" s="1000"/>
      <c r="T36" s="575"/>
      <c r="U36" s="1000"/>
      <c r="V36" s="575"/>
      <c r="W36" s="575"/>
      <c r="X36" s="575"/>
      <c r="Y36" s="575"/>
      <c r="Z36" s="575"/>
      <c r="AA36" s="575"/>
      <c r="AB36" s="575"/>
      <c r="AC36" s="575"/>
      <c r="AD36" s="575"/>
      <c r="AE36" s="575"/>
      <c r="AF36" s="575"/>
      <c r="AG36" s="575"/>
    </row>
    <row r="37" spans="1:33" s="294" customFormat="1" ht="14.25" customHeight="1" thickBot="1">
      <c r="A37" s="1528" t="s">
        <v>308</v>
      </c>
      <c r="B37" s="1529"/>
      <c r="C37" s="1008">
        <f>SUM(C35:C36)</f>
        <v>14503</v>
      </c>
      <c r="D37" s="366">
        <f>SUM(D35:D36)</f>
        <v>14386</v>
      </c>
      <c r="E37" s="573"/>
      <c r="F37" s="573"/>
      <c r="G37" s="573"/>
      <c r="H37" s="573"/>
      <c r="I37" s="573"/>
      <c r="J37" s="573"/>
      <c r="K37" s="573"/>
      <c r="L37" s="573"/>
      <c r="M37" s="574"/>
      <c r="N37" s="573"/>
      <c r="O37" s="574"/>
      <c r="P37" s="573"/>
      <c r="Q37" s="573"/>
      <c r="R37" s="573"/>
      <c r="S37" s="573"/>
      <c r="T37" s="575"/>
      <c r="U37" s="573"/>
      <c r="V37" s="575"/>
      <c r="W37" s="575"/>
      <c r="X37" s="575"/>
      <c r="Y37" s="575"/>
      <c r="Z37" s="575"/>
      <c r="AA37" s="575"/>
      <c r="AB37" s="575"/>
      <c r="AC37" s="575"/>
      <c r="AD37" s="575"/>
      <c r="AE37" s="575"/>
      <c r="AF37" s="575"/>
      <c r="AG37" s="575"/>
    </row>
    <row r="38" spans="1:21" ht="14.25">
      <c r="A38" s="221"/>
      <c r="C38" s="9"/>
      <c r="D38" s="9"/>
      <c r="E38" s="9"/>
      <c r="F38" s="9"/>
      <c r="G38" s="9"/>
      <c r="H38" s="9"/>
      <c r="I38" s="9"/>
      <c r="J38" s="9"/>
      <c r="K38" s="9"/>
      <c r="L38" s="9"/>
      <c r="M38" s="76"/>
      <c r="N38" s="9"/>
      <c r="O38" s="76"/>
      <c r="P38" s="9"/>
      <c r="Q38" s="9"/>
      <c r="R38" s="9"/>
      <c r="S38" s="9"/>
      <c r="U38" s="9"/>
    </row>
    <row r="39" spans="3:21" ht="14.25">
      <c r="C39" s="9"/>
      <c r="D39" s="9"/>
      <c r="E39" s="9"/>
      <c r="F39" s="9"/>
      <c r="G39" s="9"/>
      <c r="H39" s="9"/>
      <c r="I39" s="9"/>
      <c r="J39" s="9"/>
      <c r="K39" s="9"/>
      <c r="L39" s="9"/>
      <c r="M39" s="76"/>
      <c r="N39" s="9"/>
      <c r="O39" s="76"/>
      <c r="P39" s="9"/>
      <c r="Q39" s="9"/>
      <c r="R39" s="9"/>
      <c r="S39" s="9"/>
      <c r="U39" s="9"/>
    </row>
    <row r="40" spans="3:21" ht="14.25">
      <c r="C40" s="9"/>
      <c r="D40" s="9"/>
      <c r="E40" s="9"/>
      <c r="F40" s="9"/>
      <c r="G40" s="9"/>
      <c r="H40" s="9"/>
      <c r="I40" s="9"/>
      <c r="J40" s="9"/>
      <c r="K40" s="9"/>
      <c r="L40" s="9"/>
      <c r="M40" s="76"/>
      <c r="N40" s="9"/>
      <c r="O40" s="76"/>
      <c r="P40" s="9"/>
      <c r="Q40" s="9"/>
      <c r="R40" s="9"/>
      <c r="S40" s="9"/>
      <c r="U40" s="9"/>
    </row>
    <row r="41" spans="3:21" ht="14.25">
      <c r="C41" s="9"/>
      <c r="D41" s="9"/>
      <c r="E41" s="9"/>
      <c r="F41" s="9"/>
      <c r="G41" s="9"/>
      <c r="H41" s="9"/>
      <c r="I41" s="9"/>
      <c r="J41" s="9"/>
      <c r="K41" s="9"/>
      <c r="L41" s="9"/>
      <c r="M41" s="76"/>
      <c r="N41" s="9"/>
      <c r="O41" s="76"/>
      <c r="P41" s="9"/>
      <c r="Q41" s="9"/>
      <c r="R41" s="9"/>
      <c r="S41" s="9"/>
      <c r="U41" s="9"/>
    </row>
    <row r="42" spans="3:21" ht="14.25">
      <c r="C42" s="9"/>
      <c r="D42" s="9"/>
      <c r="E42" s="9"/>
      <c r="F42" s="9"/>
      <c r="G42" s="9"/>
      <c r="H42" s="9"/>
      <c r="I42" s="9"/>
      <c r="J42" s="9"/>
      <c r="K42" s="9"/>
      <c r="L42" s="9"/>
      <c r="M42" s="76"/>
      <c r="N42" s="9"/>
      <c r="O42" s="76"/>
      <c r="P42" s="9"/>
      <c r="Q42" s="9"/>
      <c r="R42" s="9"/>
      <c r="S42" s="9"/>
      <c r="U42" s="9"/>
    </row>
    <row r="43" spans="3:21" ht="14.25">
      <c r="C43" s="9"/>
      <c r="D43" s="9"/>
      <c r="E43" s="9"/>
      <c r="F43" s="9"/>
      <c r="G43" s="9"/>
      <c r="H43" s="9"/>
      <c r="I43" s="9"/>
      <c r="J43" s="9"/>
      <c r="K43" s="9"/>
      <c r="L43" s="9"/>
      <c r="M43" s="76"/>
      <c r="N43" s="9"/>
      <c r="O43" s="76"/>
      <c r="P43" s="9"/>
      <c r="Q43" s="9"/>
      <c r="R43" s="9"/>
      <c r="S43" s="9"/>
      <c r="U43" s="9"/>
    </row>
    <row r="44" spans="3:21" ht="14.25">
      <c r="C44" s="9"/>
      <c r="D44" s="9"/>
      <c r="E44" s="9"/>
      <c r="F44" s="9"/>
      <c r="G44" s="9"/>
      <c r="H44" s="9"/>
      <c r="I44" s="9"/>
      <c r="J44" s="9"/>
      <c r="K44" s="9"/>
      <c r="L44" s="9"/>
      <c r="M44" s="76"/>
      <c r="N44" s="9"/>
      <c r="O44" s="76"/>
      <c r="P44" s="9"/>
      <c r="Q44" s="9"/>
      <c r="R44" s="9"/>
      <c r="S44" s="9"/>
      <c r="U44" s="9"/>
    </row>
    <row r="45" spans="3:21" ht="14.25">
      <c r="C45" s="9"/>
      <c r="D45" s="9"/>
      <c r="E45" s="9"/>
      <c r="F45" s="9"/>
      <c r="G45" s="9"/>
      <c r="H45" s="9"/>
      <c r="I45" s="9"/>
      <c r="J45" s="9"/>
      <c r="K45" s="9"/>
      <c r="L45" s="9"/>
      <c r="M45" s="76"/>
      <c r="N45" s="9"/>
      <c r="O45" s="76"/>
      <c r="P45" s="9"/>
      <c r="Q45" s="9"/>
      <c r="R45" s="9"/>
      <c r="S45" s="9"/>
      <c r="U45" s="9"/>
    </row>
    <row r="46" spans="3:21" ht="14.25">
      <c r="C46" s="9"/>
      <c r="D46" s="9"/>
      <c r="E46" s="9"/>
      <c r="F46" s="9"/>
      <c r="G46" s="9"/>
      <c r="H46" s="9"/>
      <c r="I46" s="9"/>
      <c r="J46" s="9"/>
      <c r="K46" s="9"/>
      <c r="L46" s="9"/>
      <c r="M46" s="76"/>
      <c r="N46" s="9"/>
      <c r="O46" s="76"/>
      <c r="P46" s="9"/>
      <c r="Q46" s="9"/>
      <c r="R46" s="9"/>
      <c r="S46" s="9"/>
      <c r="U46" s="9"/>
    </row>
    <row r="47" spans="3:21" ht="14.25">
      <c r="C47" s="9"/>
      <c r="D47" s="9"/>
      <c r="E47" s="9"/>
      <c r="F47" s="9"/>
      <c r="G47" s="9"/>
      <c r="H47" s="9"/>
      <c r="I47" s="9"/>
      <c r="J47" s="9"/>
      <c r="K47" s="9"/>
      <c r="L47" s="9"/>
      <c r="M47" s="76"/>
      <c r="N47" s="9"/>
      <c r="O47" s="76"/>
      <c r="P47" s="9"/>
      <c r="Q47" s="9"/>
      <c r="R47" s="9"/>
      <c r="S47" s="9"/>
      <c r="U47" s="9"/>
    </row>
    <row r="48" spans="3:21" ht="14.25">
      <c r="C48" s="9"/>
      <c r="D48" s="9"/>
      <c r="E48" s="9"/>
      <c r="F48" s="9"/>
      <c r="G48" s="9"/>
      <c r="H48" s="9"/>
      <c r="I48" s="9"/>
      <c r="J48" s="9"/>
      <c r="K48" s="9"/>
      <c r="L48" s="9"/>
      <c r="M48" s="76"/>
      <c r="N48" s="9"/>
      <c r="O48" s="76"/>
      <c r="P48" s="9"/>
      <c r="Q48" s="9"/>
      <c r="R48" s="9"/>
      <c r="S48" s="9"/>
      <c r="U48" s="9"/>
    </row>
    <row r="49" spans="3:21" ht="14.25">
      <c r="C49" s="9"/>
      <c r="D49" s="9"/>
      <c r="E49" s="9"/>
      <c r="F49" s="9"/>
      <c r="G49" s="9"/>
      <c r="H49" s="9"/>
      <c r="I49" s="9"/>
      <c r="J49" s="9"/>
      <c r="K49" s="9"/>
      <c r="L49" s="9"/>
      <c r="M49" s="76"/>
      <c r="N49" s="9"/>
      <c r="O49" s="76"/>
      <c r="P49" s="9"/>
      <c r="Q49" s="9"/>
      <c r="R49" s="9"/>
      <c r="S49" s="9"/>
      <c r="U49" s="9"/>
    </row>
    <row r="50" spans="3:21" ht="14.25">
      <c r="C50" s="9"/>
      <c r="D50" s="9"/>
      <c r="E50" s="9"/>
      <c r="F50" s="9"/>
      <c r="G50" s="9"/>
      <c r="H50" s="9"/>
      <c r="I50" s="9"/>
      <c r="J50" s="9"/>
      <c r="K50" s="9"/>
      <c r="L50" s="9"/>
      <c r="M50" s="76"/>
      <c r="N50" s="9"/>
      <c r="O50" s="76"/>
      <c r="P50" s="9"/>
      <c r="Q50" s="9"/>
      <c r="R50" s="9"/>
      <c r="S50" s="9"/>
      <c r="U50" s="9"/>
    </row>
    <row r="51" spans="3:21" ht="14.25">
      <c r="C51" s="9"/>
      <c r="D51" s="9"/>
      <c r="E51" s="9"/>
      <c r="F51" s="9"/>
      <c r="G51" s="9"/>
      <c r="H51" s="9"/>
      <c r="I51" s="9"/>
      <c r="J51" s="9"/>
      <c r="K51" s="9"/>
      <c r="L51" s="9"/>
      <c r="M51" s="76"/>
      <c r="N51" s="9"/>
      <c r="O51" s="76"/>
      <c r="P51" s="9"/>
      <c r="Q51" s="9"/>
      <c r="R51" s="9"/>
      <c r="S51" s="9"/>
      <c r="U51" s="9"/>
    </row>
    <row r="52" spans="3:21" ht="14.25">
      <c r="C52" s="9"/>
      <c r="D52" s="9"/>
      <c r="E52" s="9"/>
      <c r="F52" s="9"/>
      <c r="G52" s="9"/>
      <c r="H52" s="9"/>
      <c r="I52" s="9"/>
      <c r="J52" s="9"/>
      <c r="K52" s="9"/>
      <c r="L52" s="9"/>
      <c r="M52" s="76"/>
      <c r="N52" s="9"/>
      <c r="O52" s="76"/>
      <c r="P52" s="9"/>
      <c r="Q52" s="9"/>
      <c r="R52" s="9"/>
      <c r="S52" s="9"/>
      <c r="U52" s="9"/>
    </row>
    <row r="53" spans="3:21" ht="14.25">
      <c r="C53" s="9"/>
      <c r="D53" s="9"/>
      <c r="E53" s="9"/>
      <c r="F53" s="9"/>
      <c r="G53" s="9"/>
      <c r="H53" s="9"/>
      <c r="I53" s="9"/>
      <c r="J53" s="9"/>
      <c r="K53" s="9"/>
      <c r="L53" s="9"/>
      <c r="M53" s="76"/>
      <c r="N53" s="9"/>
      <c r="O53" s="76"/>
      <c r="P53" s="9"/>
      <c r="Q53" s="9"/>
      <c r="R53" s="9"/>
      <c r="S53" s="9"/>
      <c r="U53" s="9"/>
    </row>
    <row r="54" spans="3:21" ht="14.25">
      <c r="C54" s="9"/>
      <c r="D54" s="9"/>
      <c r="E54" s="9"/>
      <c r="F54" s="9"/>
      <c r="G54" s="9"/>
      <c r="H54" s="9"/>
      <c r="I54" s="9"/>
      <c r="J54" s="9"/>
      <c r="K54" s="9"/>
      <c r="L54" s="9"/>
      <c r="M54" s="76"/>
      <c r="N54" s="9"/>
      <c r="O54" s="76"/>
      <c r="P54" s="9"/>
      <c r="Q54" s="9"/>
      <c r="R54" s="9"/>
      <c r="S54" s="9"/>
      <c r="U54" s="9"/>
    </row>
    <row r="55" spans="3:21" ht="14.25">
      <c r="C55" s="9"/>
      <c r="D55" s="9"/>
      <c r="E55" s="9"/>
      <c r="F55" s="9"/>
      <c r="G55" s="9"/>
      <c r="H55" s="9"/>
      <c r="I55" s="9"/>
      <c r="J55" s="9"/>
      <c r="K55" s="9"/>
      <c r="L55" s="9"/>
      <c r="M55" s="76"/>
      <c r="N55" s="9"/>
      <c r="O55" s="76"/>
      <c r="P55" s="9"/>
      <c r="Q55" s="9"/>
      <c r="R55" s="9"/>
      <c r="S55" s="9"/>
      <c r="U55" s="9"/>
    </row>
    <row r="56" spans="3:21" ht="14.25">
      <c r="C56" s="9"/>
      <c r="D56" s="9"/>
      <c r="E56" s="9"/>
      <c r="F56" s="9"/>
      <c r="G56" s="9"/>
      <c r="H56" s="9"/>
      <c r="I56" s="9"/>
      <c r="J56" s="9"/>
      <c r="K56" s="9"/>
      <c r="L56" s="9"/>
      <c r="M56" s="76"/>
      <c r="N56" s="9"/>
      <c r="O56" s="76"/>
      <c r="P56" s="9"/>
      <c r="Q56" s="9"/>
      <c r="R56" s="9"/>
      <c r="S56" s="9"/>
      <c r="U56" s="9"/>
    </row>
    <row r="57" spans="3:21" ht="14.25">
      <c r="C57" s="9"/>
      <c r="D57" s="9"/>
      <c r="E57" s="9"/>
      <c r="F57" s="9"/>
      <c r="G57" s="9"/>
      <c r="H57" s="9"/>
      <c r="I57" s="9"/>
      <c r="J57" s="9"/>
      <c r="K57" s="9"/>
      <c r="L57" s="9"/>
      <c r="M57" s="76"/>
      <c r="N57" s="9"/>
      <c r="O57" s="76"/>
      <c r="P57" s="9"/>
      <c r="Q57" s="9"/>
      <c r="R57" s="9"/>
      <c r="S57" s="9"/>
      <c r="U57" s="9"/>
    </row>
    <row r="58" spans="3:21" ht="14.25">
      <c r="C58" s="9"/>
      <c r="D58" s="9"/>
      <c r="E58" s="9"/>
      <c r="F58" s="9"/>
      <c r="G58" s="9"/>
      <c r="H58" s="9"/>
      <c r="I58" s="9"/>
      <c r="J58" s="9"/>
      <c r="K58" s="9"/>
      <c r="L58" s="9"/>
      <c r="M58" s="76"/>
      <c r="N58" s="9"/>
      <c r="O58" s="76"/>
      <c r="P58" s="9"/>
      <c r="Q58" s="9"/>
      <c r="R58" s="9"/>
      <c r="S58" s="9"/>
      <c r="U58" s="9"/>
    </row>
    <row r="59" spans="3:21" ht="14.25">
      <c r="C59" s="9"/>
      <c r="D59" s="9"/>
      <c r="E59" s="9"/>
      <c r="F59" s="9"/>
      <c r="G59" s="9"/>
      <c r="H59" s="9"/>
      <c r="I59" s="9"/>
      <c r="J59" s="9"/>
      <c r="K59" s="9"/>
      <c r="L59" s="9"/>
      <c r="M59" s="76"/>
      <c r="N59" s="9"/>
      <c r="O59" s="76"/>
      <c r="P59" s="9"/>
      <c r="Q59" s="9"/>
      <c r="R59" s="9"/>
      <c r="S59" s="9"/>
      <c r="U59" s="9"/>
    </row>
    <row r="60" spans="3:21" ht="14.25">
      <c r="C60" s="9"/>
      <c r="D60" s="9"/>
      <c r="E60" s="9"/>
      <c r="F60" s="9"/>
      <c r="G60" s="9"/>
      <c r="H60" s="9"/>
      <c r="I60" s="9"/>
      <c r="J60" s="9"/>
      <c r="K60" s="9"/>
      <c r="L60" s="9"/>
      <c r="M60" s="76"/>
      <c r="N60" s="9"/>
      <c r="O60" s="76"/>
      <c r="P60" s="9"/>
      <c r="Q60" s="9"/>
      <c r="R60" s="9"/>
      <c r="S60" s="9"/>
      <c r="U60" s="9"/>
    </row>
    <row r="61" spans="3:21" ht="14.25">
      <c r="C61" s="9"/>
      <c r="D61" s="9"/>
      <c r="E61" s="9"/>
      <c r="F61" s="9"/>
      <c r="G61" s="9"/>
      <c r="H61" s="9"/>
      <c r="I61" s="9"/>
      <c r="J61" s="9"/>
      <c r="K61" s="9"/>
      <c r="L61" s="9"/>
      <c r="M61" s="76"/>
      <c r="N61" s="9"/>
      <c r="O61" s="76"/>
      <c r="P61" s="9"/>
      <c r="Q61" s="9"/>
      <c r="R61" s="9"/>
      <c r="S61" s="9"/>
      <c r="U61" s="9"/>
    </row>
    <row r="62" spans="3:21" ht="14.25">
      <c r="C62" s="9"/>
      <c r="D62" s="9"/>
      <c r="E62" s="9"/>
      <c r="F62" s="9"/>
      <c r="G62" s="9"/>
      <c r="H62" s="9"/>
      <c r="I62" s="9"/>
      <c r="J62" s="9"/>
      <c r="K62" s="9"/>
      <c r="L62" s="9"/>
      <c r="M62" s="76"/>
      <c r="N62" s="9"/>
      <c r="O62" s="76"/>
      <c r="P62" s="9"/>
      <c r="Q62" s="9"/>
      <c r="R62" s="9"/>
      <c r="S62" s="9"/>
      <c r="U62" s="9"/>
    </row>
    <row r="63" spans="3:21" ht="14.25">
      <c r="C63" s="9"/>
      <c r="D63" s="9"/>
      <c r="E63" s="9"/>
      <c r="F63" s="9"/>
      <c r="G63" s="9"/>
      <c r="H63" s="9"/>
      <c r="I63" s="9"/>
      <c r="J63" s="9"/>
      <c r="K63" s="9"/>
      <c r="L63" s="9"/>
      <c r="M63" s="76"/>
      <c r="N63" s="9"/>
      <c r="O63" s="76"/>
      <c r="P63" s="9"/>
      <c r="Q63" s="9"/>
      <c r="R63" s="9"/>
      <c r="S63" s="9"/>
      <c r="U63" s="9"/>
    </row>
    <row r="64" spans="3:21" ht="14.25">
      <c r="C64" s="9"/>
      <c r="D64" s="9"/>
      <c r="E64" s="9"/>
      <c r="F64" s="9"/>
      <c r="G64" s="9"/>
      <c r="H64" s="9"/>
      <c r="I64" s="9"/>
      <c r="J64" s="9"/>
      <c r="K64" s="9"/>
      <c r="L64" s="9"/>
      <c r="M64" s="76"/>
      <c r="N64" s="9"/>
      <c r="O64" s="76"/>
      <c r="P64" s="9"/>
      <c r="Q64" s="9"/>
      <c r="R64" s="9"/>
      <c r="S64" s="9"/>
      <c r="U64" s="9"/>
    </row>
    <row r="65" spans="3:21" ht="14.25">
      <c r="C65" s="9"/>
      <c r="D65" s="9"/>
      <c r="E65" s="9"/>
      <c r="F65" s="9"/>
      <c r="G65" s="9"/>
      <c r="H65" s="9"/>
      <c r="I65" s="9"/>
      <c r="J65" s="9"/>
      <c r="K65" s="9"/>
      <c r="L65" s="9"/>
      <c r="M65" s="76"/>
      <c r="N65" s="9"/>
      <c r="O65" s="76"/>
      <c r="P65" s="9"/>
      <c r="Q65" s="9"/>
      <c r="R65" s="9"/>
      <c r="S65" s="9"/>
      <c r="U65" s="9"/>
    </row>
    <row r="66" spans="3:21" ht="14.25">
      <c r="C66" s="9"/>
      <c r="D66" s="9"/>
      <c r="E66" s="9"/>
      <c r="F66" s="9"/>
      <c r="G66" s="9"/>
      <c r="H66" s="9"/>
      <c r="I66" s="9"/>
      <c r="J66" s="9"/>
      <c r="K66" s="9"/>
      <c r="L66" s="9"/>
      <c r="M66" s="76"/>
      <c r="N66" s="9"/>
      <c r="O66" s="76"/>
      <c r="P66" s="9"/>
      <c r="Q66" s="9"/>
      <c r="R66" s="9"/>
      <c r="S66" s="9"/>
      <c r="U66" s="9"/>
    </row>
    <row r="67" spans="3:21" ht="14.25">
      <c r="C67" s="9"/>
      <c r="D67" s="9"/>
      <c r="E67" s="9"/>
      <c r="F67" s="9"/>
      <c r="G67" s="9"/>
      <c r="H67" s="9"/>
      <c r="I67" s="9"/>
      <c r="J67" s="9"/>
      <c r="K67" s="9"/>
      <c r="L67" s="9"/>
      <c r="M67" s="76"/>
      <c r="N67" s="9"/>
      <c r="O67" s="76"/>
      <c r="P67" s="9"/>
      <c r="Q67" s="9"/>
      <c r="R67" s="9"/>
      <c r="S67" s="9"/>
      <c r="U67" s="9"/>
    </row>
    <row r="68" spans="3:21" ht="14.25">
      <c r="C68" s="9"/>
      <c r="D68" s="9"/>
      <c r="E68" s="9"/>
      <c r="F68" s="9"/>
      <c r="G68" s="9"/>
      <c r="H68" s="9"/>
      <c r="I68" s="9"/>
      <c r="J68" s="9"/>
      <c r="K68" s="9"/>
      <c r="L68" s="9"/>
      <c r="M68" s="76"/>
      <c r="N68" s="9"/>
      <c r="O68" s="76"/>
      <c r="P68" s="9"/>
      <c r="Q68" s="9"/>
      <c r="R68" s="9"/>
      <c r="S68" s="9"/>
      <c r="U68" s="9"/>
    </row>
    <row r="69" spans="3:21" ht="14.25">
      <c r="C69" s="9"/>
      <c r="D69" s="9"/>
      <c r="E69" s="9"/>
      <c r="F69" s="9"/>
      <c r="G69" s="9"/>
      <c r="H69" s="9"/>
      <c r="I69" s="9"/>
      <c r="J69" s="9"/>
      <c r="K69" s="9"/>
      <c r="L69" s="9"/>
      <c r="M69" s="76"/>
      <c r="N69" s="9"/>
      <c r="O69" s="76"/>
      <c r="P69" s="9"/>
      <c r="Q69" s="9"/>
      <c r="R69" s="9"/>
      <c r="S69" s="9"/>
      <c r="U69" s="9"/>
    </row>
    <row r="70" spans="3:21" ht="14.25">
      <c r="C70" s="9"/>
      <c r="D70" s="9"/>
      <c r="E70" s="9"/>
      <c r="F70" s="9"/>
      <c r="G70" s="9"/>
      <c r="H70" s="9"/>
      <c r="I70" s="9"/>
      <c r="J70" s="9"/>
      <c r="K70" s="9"/>
      <c r="L70" s="9"/>
      <c r="M70" s="76"/>
      <c r="N70" s="9"/>
      <c r="O70" s="76"/>
      <c r="P70" s="9"/>
      <c r="Q70" s="9"/>
      <c r="R70" s="9"/>
      <c r="S70" s="9"/>
      <c r="U70" s="9"/>
    </row>
    <row r="71" spans="3:21" ht="14.25">
      <c r="C71" s="9"/>
      <c r="D71" s="9"/>
      <c r="E71" s="9"/>
      <c r="F71" s="9"/>
      <c r="G71" s="9"/>
      <c r="H71" s="9"/>
      <c r="I71" s="9"/>
      <c r="J71" s="9"/>
      <c r="K71" s="9"/>
      <c r="L71" s="9"/>
      <c r="M71" s="76"/>
      <c r="N71" s="9"/>
      <c r="O71" s="76"/>
      <c r="P71" s="9"/>
      <c r="Q71" s="9"/>
      <c r="R71" s="9"/>
      <c r="S71" s="9"/>
      <c r="U71" s="9"/>
    </row>
    <row r="72" spans="3:21" ht="14.25">
      <c r="C72" s="9"/>
      <c r="D72" s="9"/>
      <c r="E72" s="9"/>
      <c r="F72" s="9"/>
      <c r="G72" s="9"/>
      <c r="H72" s="9"/>
      <c r="I72" s="9"/>
      <c r="J72" s="9"/>
      <c r="K72" s="9"/>
      <c r="L72" s="9"/>
      <c r="M72" s="76"/>
      <c r="N72" s="9"/>
      <c r="O72" s="76"/>
      <c r="P72" s="9"/>
      <c r="Q72" s="9"/>
      <c r="R72" s="9"/>
      <c r="S72" s="9"/>
      <c r="U72" s="9"/>
    </row>
    <row r="73" spans="3:21" ht="14.25">
      <c r="C73" s="9"/>
      <c r="D73" s="9"/>
      <c r="E73" s="9"/>
      <c r="F73" s="9"/>
      <c r="G73" s="9"/>
      <c r="H73" s="9"/>
      <c r="I73" s="9"/>
      <c r="J73" s="9"/>
      <c r="K73" s="9"/>
      <c r="L73" s="9"/>
      <c r="M73" s="76"/>
      <c r="N73" s="9"/>
      <c r="O73" s="76"/>
      <c r="P73" s="9"/>
      <c r="Q73" s="9"/>
      <c r="R73" s="9"/>
      <c r="S73" s="9"/>
      <c r="U73" s="9"/>
    </row>
    <row r="74" spans="3:21" ht="14.25">
      <c r="C74" s="9"/>
      <c r="D74" s="9"/>
      <c r="E74" s="9"/>
      <c r="F74" s="9"/>
      <c r="G74" s="9"/>
      <c r="H74" s="9"/>
      <c r="I74" s="9"/>
      <c r="J74" s="9"/>
      <c r="K74" s="9"/>
      <c r="L74" s="9"/>
      <c r="M74" s="76"/>
      <c r="N74" s="9"/>
      <c r="O74" s="76"/>
      <c r="P74" s="9"/>
      <c r="Q74" s="9"/>
      <c r="R74" s="9"/>
      <c r="S74" s="9"/>
      <c r="U74" s="9"/>
    </row>
    <row r="75" spans="3:21" ht="14.25">
      <c r="C75" s="9"/>
      <c r="D75" s="9"/>
      <c r="E75" s="9"/>
      <c r="F75" s="9"/>
      <c r="G75" s="9"/>
      <c r="H75" s="9"/>
      <c r="I75" s="9"/>
      <c r="J75" s="9"/>
      <c r="K75" s="9"/>
      <c r="L75" s="9"/>
      <c r="M75" s="76"/>
      <c r="N75" s="9"/>
      <c r="O75" s="76"/>
      <c r="P75" s="9"/>
      <c r="Q75" s="9"/>
      <c r="R75" s="9"/>
      <c r="S75" s="9"/>
      <c r="U75" s="9"/>
    </row>
    <row r="76" spans="3:21" ht="14.25">
      <c r="C76" s="9"/>
      <c r="D76" s="9"/>
      <c r="E76" s="9"/>
      <c r="F76" s="9"/>
      <c r="G76" s="9"/>
      <c r="H76" s="9"/>
      <c r="I76" s="9"/>
      <c r="J76" s="9"/>
      <c r="K76" s="9"/>
      <c r="L76" s="9"/>
      <c r="M76" s="76"/>
      <c r="N76" s="9"/>
      <c r="O76" s="76"/>
      <c r="P76" s="9"/>
      <c r="Q76" s="9"/>
      <c r="R76" s="9"/>
      <c r="S76" s="9"/>
      <c r="U76" s="9"/>
    </row>
    <row r="77" spans="3:21" ht="14.25">
      <c r="C77" s="9"/>
      <c r="D77" s="9"/>
      <c r="E77" s="9"/>
      <c r="F77" s="9"/>
      <c r="G77" s="9"/>
      <c r="H77" s="9"/>
      <c r="I77" s="9"/>
      <c r="J77" s="9"/>
      <c r="K77" s="9"/>
      <c r="L77" s="9"/>
      <c r="M77" s="76"/>
      <c r="N77" s="9"/>
      <c r="O77" s="76"/>
      <c r="P77" s="9"/>
      <c r="Q77" s="9"/>
      <c r="R77" s="9"/>
      <c r="S77" s="9"/>
      <c r="U77" s="9"/>
    </row>
    <row r="78" spans="3:21" ht="14.25">
      <c r="C78" s="9"/>
      <c r="D78" s="9"/>
      <c r="E78" s="9"/>
      <c r="F78" s="9"/>
      <c r="G78" s="9"/>
      <c r="H78" s="9"/>
      <c r="I78" s="9"/>
      <c r="J78" s="9"/>
      <c r="K78" s="9"/>
      <c r="L78" s="9"/>
      <c r="M78" s="76"/>
      <c r="N78" s="9"/>
      <c r="O78" s="76"/>
      <c r="P78" s="9"/>
      <c r="Q78" s="9"/>
      <c r="R78" s="9"/>
      <c r="S78" s="9"/>
      <c r="U78" s="9"/>
    </row>
    <row r="79" spans="3:21" ht="14.25">
      <c r="C79" s="9"/>
      <c r="D79" s="9"/>
      <c r="E79" s="9"/>
      <c r="F79" s="9"/>
      <c r="G79" s="9"/>
      <c r="H79" s="9"/>
      <c r="I79" s="9"/>
      <c r="J79" s="9"/>
      <c r="K79" s="9"/>
      <c r="L79" s="9"/>
      <c r="M79" s="76"/>
      <c r="N79" s="9"/>
      <c r="O79" s="76"/>
      <c r="P79" s="9"/>
      <c r="Q79" s="9"/>
      <c r="R79" s="9"/>
      <c r="S79" s="9"/>
      <c r="U79" s="9"/>
    </row>
    <row r="80" spans="3:21" ht="14.25">
      <c r="C80" s="9"/>
      <c r="D80" s="9"/>
      <c r="E80" s="9"/>
      <c r="F80" s="9"/>
      <c r="G80" s="9"/>
      <c r="H80" s="9"/>
      <c r="I80" s="9"/>
      <c r="J80" s="9"/>
      <c r="K80" s="9"/>
      <c r="L80" s="9"/>
      <c r="M80" s="76"/>
      <c r="N80" s="9"/>
      <c r="O80" s="76"/>
      <c r="P80" s="9"/>
      <c r="Q80" s="9"/>
      <c r="R80" s="9"/>
      <c r="S80" s="9"/>
      <c r="U80" s="9"/>
    </row>
    <row r="81" spans="3:21" ht="14.25">
      <c r="C81" s="9"/>
      <c r="D81" s="9"/>
      <c r="E81" s="9"/>
      <c r="F81" s="9"/>
      <c r="G81" s="9"/>
      <c r="H81" s="9"/>
      <c r="I81" s="9"/>
      <c r="J81" s="9"/>
      <c r="K81" s="9"/>
      <c r="L81" s="9"/>
      <c r="M81" s="76"/>
      <c r="N81" s="9"/>
      <c r="O81" s="76"/>
      <c r="P81" s="9"/>
      <c r="Q81" s="9"/>
      <c r="R81" s="9"/>
      <c r="S81" s="9"/>
      <c r="U81" s="9"/>
    </row>
    <row r="82" spans="3:21" ht="14.25">
      <c r="C82" s="9"/>
      <c r="D82" s="9"/>
      <c r="E82" s="9"/>
      <c r="F82" s="9"/>
      <c r="G82" s="9"/>
      <c r="H82" s="9"/>
      <c r="I82" s="9"/>
      <c r="J82" s="9"/>
      <c r="K82" s="9"/>
      <c r="L82" s="9"/>
      <c r="M82" s="76"/>
      <c r="N82" s="9"/>
      <c r="O82" s="76"/>
      <c r="P82" s="9"/>
      <c r="Q82" s="9"/>
      <c r="R82" s="9"/>
      <c r="S82" s="9"/>
      <c r="U82" s="9"/>
    </row>
    <row r="83" spans="3:21" ht="14.25">
      <c r="C83" s="9"/>
      <c r="D83" s="9"/>
      <c r="E83" s="9"/>
      <c r="F83" s="9"/>
      <c r="G83" s="9"/>
      <c r="H83" s="9"/>
      <c r="I83" s="9"/>
      <c r="J83" s="9"/>
      <c r="K83" s="9"/>
      <c r="L83" s="9"/>
      <c r="M83" s="76"/>
      <c r="N83" s="9"/>
      <c r="O83" s="76"/>
      <c r="P83" s="9"/>
      <c r="Q83" s="9"/>
      <c r="R83" s="9"/>
      <c r="S83" s="9"/>
      <c r="U83" s="9"/>
    </row>
    <row r="84" spans="3:21" ht="14.25">
      <c r="C84" s="9"/>
      <c r="D84" s="9"/>
      <c r="E84" s="9"/>
      <c r="F84" s="9"/>
      <c r="G84" s="9"/>
      <c r="H84" s="9"/>
      <c r="I84" s="9"/>
      <c r="J84" s="9"/>
      <c r="K84" s="9"/>
      <c r="L84" s="9"/>
      <c r="M84" s="76"/>
      <c r="N84" s="9"/>
      <c r="O84" s="76"/>
      <c r="P84" s="9"/>
      <c r="Q84" s="9"/>
      <c r="R84" s="9"/>
      <c r="S84" s="9"/>
      <c r="U84" s="9"/>
    </row>
    <row r="85" spans="3:21" ht="14.25">
      <c r="C85" s="9"/>
      <c r="D85" s="9"/>
      <c r="E85" s="9"/>
      <c r="F85" s="9"/>
      <c r="G85" s="9"/>
      <c r="H85" s="9"/>
      <c r="I85" s="9"/>
      <c r="J85" s="9"/>
      <c r="K85" s="9"/>
      <c r="L85" s="9"/>
      <c r="M85" s="76"/>
      <c r="N85" s="9"/>
      <c r="O85" s="76"/>
      <c r="P85" s="9"/>
      <c r="Q85" s="9"/>
      <c r="R85" s="9"/>
      <c r="S85" s="9"/>
      <c r="U85" s="9"/>
    </row>
    <row r="86" spans="3:21" ht="14.25">
      <c r="C86" s="9"/>
      <c r="D86" s="9"/>
      <c r="E86" s="9"/>
      <c r="F86" s="9"/>
      <c r="G86" s="9"/>
      <c r="H86" s="9"/>
      <c r="I86" s="9"/>
      <c r="J86" s="9"/>
      <c r="K86" s="9"/>
      <c r="L86" s="9"/>
      <c r="M86" s="76"/>
      <c r="N86" s="9"/>
      <c r="O86" s="76"/>
      <c r="P86" s="9"/>
      <c r="Q86" s="9"/>
      <c r="R86" s="9"/>
      <c r="S86" s="9"/>
      <c r="U86" s="9"/>
    </row>
    <row r="87" spans="3:21" ht="14.25">
      <c r="C87" s="9"/>
      <c r="D87" s="9"/>
      <c r="E87" s="9"/>
      <c r="F87" s="9"/>
      <c r="G87" s="9"/>
      <c r="H87" s="9"/>
      <c r="I87" s="9"/>
      <c r="J87" s="9"/>
      <c r="K87" s="9"/>
      <c r="L87" s="9"/>
      <c r="M87" s="76"/>
      <c r="N87" s="9"/>
      <c r="O87" s="76"/>
      <c r="P87" s="9"/>
      <c r="Q87" s="9"/>
      <c r="R87" s="9"/>
      <c r="S87" s="9"/>
      <c r="U87" s="9"/>
    </row>
    <row r="88" spans="3:21" ht="14.25">
      <c r="C88" s="9"/>
      <c r="D88" s="9"/>
      <c r="E88" s="9"/>
      <c r="F88" s="9"/>
      <c r="G88" s="9"/>
      <c r="H88" s="9"/>
      <c r="I88" s="9"/>
      <c r="J88" s="9"/>
      <c r="K88" s="9"/>
      <c r="L88" s="9"/>
      <c r="M88" s="76"/>
      <c r="N88" s="9"/>
      <c r="O88" s="76"/>
      <c r="P88" s="9"/>
      <c r="Q88" s="9"/>
      <c r="R88" s="9"/>
      <c r="S88" s="9"/>
      <c r="U88" s="9"/>
    </row>
    <row r="89" spans="3:21" ht="14.25">
      <c r="C89" s="9"/>
      <c r="D89" s="9"/>
      <c r="E89" s="9"/>
      <c r="F89" s="9"/>
      <c r="G89" s="9"/>
      <c r="H89" s="9"/>
      <c r="I89" s="9"/>
      <c r="J89" s="9"/>
      <c r="K89" s="9"/>
      <c r="L89" s="9"/>
      <c r="M89" s="76"/>
      <c r="N89" s="9"/>
      <c r="O89" s="76"/>
      <c r="P89" s="9"/>
      <c r="Q89" s="9"/>
      <c r="R89" s="9"/>
      <c r="S89" s="9"/>
      <c r="U89" s="9"/>
    </row>
    <row r="90" spans="3:21" ht="14.25">
      <c r="C90" s="9"/>
      <c r="D90" s="9"/>
      <c r="E90" s="9"/>
      <c r="F90" s="9"/>
      <c r="G90" s="9"/>
      <c r="H90" s="9"/>
      <c r="I90" s="9"/>
      <c r="J90" s="9"/>
      <c r="K90" s="9"/>
      <c r="L90" s="9"/>
      <c r="M90" s="76"/>
      <c r="N90" s="9"/>
      <c r="O90" s="76"/>
      <c r="P90" s="9"/>
      <c r="Q90" s="9"/>
      <c r="R90" s="9"/>
      <c r="S90" s="9"/>
      <c r="U90" s="9"/>
    </row>
    <row r="91" spans="3:21" ht="14.25">
      <c r="C91" s="9"/>
      <c r="D91" s="9"/>
      <c r="E91" s="9"/>
      <c r="F91" s="9"/>
      <c r="G91" s="9"/>
      <c r="H91" s="9"/>
      <c r="I91" s="9"/>
      <c r="J91" s="9"/>
      <c r="K91" s="9"/>
      <c r="L91" s="9"/>
      <c r="M91" s="76"/>
      <c r="N91" s="9"/>
      <c r="O91" s="76"/>
      <c r="P91" s="9"/>
      <c r="Q91" s="9"/>
      <c r="R91" s="9"/>
      <c r="S91" s="9"/>
      <c r="U91" s="9"/>
    </row>
    <row r="92" spans="3:21" ht="14.25">
      <c r="C92" s="9"/>
      <c r="D92" s="9"/>
      <c r="E92" s="9"/>
      <c r="F92" s="9"/>
      <c r="G92" s="9"/>
      <c r="H92" s="9"/>
      <c r="I92" s="9"/>
      <c r="J92" s="9"/>
      <c r="K92" s="9"/>
      <c r="L92" s="9"/>
      <c r="M92" s="76"/>
      <c r="N92" s="9"/>
      <c r="O92" s="76"/>
      <c r="P92" s="9"/>
      <c r="Q92" s="9"/>
      <c r="R92" s="9"/>
      <c r="S92" s="9"/>
      <c r="U92" s="9"/>
    </row>
    <row r="93" spans="3:21" ht="14.25">
      <c r="C93" s="9"/>
      <c r="D93" s="9"/>
      <c r="E93" s="9"/>
      <c r="F93" s="9"/>
      <c r="G93" s="9"/>
      <c r="H93" s="9"/>
      <c r="I93" s="9"/>
      <c r="J93" s="9"/>
      <c r="K93" s="9"/>
      <c r="L93" s="9"/>
      <c r="M93" s="76"/>
      <c r="N93" s="9"/>
      <c r="O93" s="76"/>
      <c r="P93" s="9"/>
      <c r="Q93" s="9"/>
      <c r="R93" s="9"/>
      <c r="S93" s="9"/>
      <c r="U93" s="9"/>
    </row>
    <row r="94" spans="3:21" ht="14.25">
      <c r="C94" s="9"/>
      <c r="D94" s="9"/>
      <c r="E94" s="9"/>
      <c r="F94" s="9"/>
      <c r="G94" s="9"/>
      <c r="H94" s="9"/>
      <c r="I94" s="9"/>
      <c r="J94" s="9"/>
      <c r="K94" s="9"/>
      <c r="L94" s="9"/>
      <c r="M94" s="76"/>
      <c r="N94" s="9"/>
      <c r="O94" s="76"/>
      <c r="P94" s="9"/>
      <c r="Q94" s="9"/>
      <c r="R94" s="9"/>
      <c r="S94" s="9"/>
      <c r="U94" s="9"/>
    </row>
    <row r="95" spans="3:21" ht="14.25">
      <c r="C95" s="9"/>
      <c r="D95" s="9"/>
      <c r="E95" s="9"/>
      <c r="F95" s="9"/>
      <c r="G95" s="9"/>
      <c r="H95" s="9"/>
      <c r="I95" s="9"/>
      <c r="J95" s="9"/>
      <c r="K95" s="9"/>
      <c r="L95" s="9"/>
      <c r="M95" s="76"/>
      <c r="N95" s="9"/>
      <c r="O95" s="76"/>
      <c r="P95" s="9"/>
      <c r="Q95" s="9"/>
      <c r="R95" s="9"/>
      <c r="S95" s="9"/>
      <c r="U95" s="9"/>
    </row>
    <row r="96" spans="3:21" ht="14.25">
      <c r="C96" s="9"/>
      <c r="D96" s="9"/>
      <c r="E96" s="9"/>
      <c r="F96" s="9"/>
      <c r="G96" s="9"/>
      <c r="H96" s="9"/>
      <c r="I96" s="9"/>
      <c r="J96" s="9"/>
      <c r="K96" s="9"/>
      <c r="L96" s="9"/>
      <c r="M96" s="76"/>
      <c r="N96" s="9"/>
      <c r="O96" s="76"/>
      <c r="P96" s="9"/>
      <c r="Q96" s="9"/>
      <c r="R96" s="9"/>
      <c r="S96" s="9"/>
      <c r="U96" s="9"/>
    </row>
    <row r="97" spans="3:21" ht="14.25">
      <c r="C97" s="9"/>
      <c r="D97" s="9"/>
      <c r="E97" s="9"/>
      <c r="F97" s="9"/>
      <c r="G97" s="9"/>
      <c r="H97" s="9"/>
      <c r="I97" s="9"/>
      <c r="J97" s="9"/>
      <c r="K97" s="9"/>
      <c r="L97" s="9"/>
      <c r="M97" s="76"/>
      <c r="N97" s="9"/>
      <c r="O97" s="76"/>
      <c r="P97" s="9"/>
      <c r="Q97" s="9"/>
      <c r="R97" s="9"/>
      <c r="S97" s="9"/>
      <c r="U97" s="9"/>
    </row>
    <row r="98" spans="3:21" ht="14.25">
      <c r="C98" s="9"/>
      <c r="D98" s="9"/>
      <c r="E98" s="9"/>
      <c r="F98" s="9"/>
      <c r="G98" s="9"/>
      <c r="H98" s="9"/>
      <c r="I98" s="9"/>
      <c r="J98" s="9"/>
      <c r="K98" s="9"/>
      <c r="L98" s="9"/>
      <c r="M98" s="76"/>
      <c r="N98" s="9"/>
      <c r="O98" s="76"/>
      <c r="P98" s="9"/>
      <c r="Q98" s="9"/>
      <c r="R98" s="9"/>
      <c r="S98" s="9"/>
      <c r="U98" s="9"/>
    </row>
    <row r="99" spans="3:21" ht="14.25">
      <c r="C99" s="9"/>
      <c r="D99" s="9"/>
      <c r="E99" s="9"/>
      <c r="F99" s="9"/>
      <c r="G99" s="9"/>
      <c r="H99" s="9"/>
      <c r="I99" s="9"/>
      <c r="J99" s="9"/>
      <c r="K99" s="9"/>
      <c r="L99" s="9"/>
      <c r="M99" s="76"/>
      <c r="N99" s="9"/>
      <c r="O99" s="76"/>
      <c r="P99" s="9"/>
      <c r="Q99" s="9"/>
      <c r="R99" s="9"/>
      <c r="S99" s="9"/>
      <c r="U99" s="9"/>
    </row>
    <row r="100" spans="3:21" ht="14.25"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76"/>
      <c r="N100" s="9"/>
      <c r="O100" s="76"/>
      <c r="P100" s="9"/>
      <c r="Q100" s="9"/>
      <c r="R100" s="9"/>
      <c r="S100" s="9"/>
      <c r="U100" s="9"/>
    </row>
    <row r="101" spans="3:21" ht="14.25"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76"/>
      <c r="N101" s="9"/>
      <c r="O101" s="76"/>
      <c r="P101" s="9"/>
      <c r="Q101" s="9"/>
      <c r="R101" s="9"/>
      <c r="S101" s="9"/>
      <c r="U101" s="9"/>
    </row>
    <row r="102" spans="3:21" ht="14.25"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76"/>
      <c r="N102" s="9"/>
      <c r="O102" s="76"/>
      <c r="P102" s="9"/>
      <c r="Q102" s="9"/>
      <c r="R102" s="9"/>
      <c r="S102" s="9"/>
      <c r="U102" s="9"/>
    </row>
    <row r="103" spans="3:21" ht="14.25"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76"/>
      <c r="N103" s="9"/>
      <c r="O103" s="76"/>
      <c r="P103" s="9"/>
      <c r="Q103" s="9"/>
      <c r="R103" s="9"/>
      <c r="S103" s="9"/>
      <c r="U103" s="9"/>
    </row>
    <row r="104" spans="3:21" ht="14.25"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76"/>
      <c r="N104" s="9"/>
      <c r="O104" s="76"/>
      <c r="P104" s="9"/>
      <c r="Q104" s="9"/>
      <c r="R104" s="9"/>
      <c r="S104" s="9"/>
      <c r="U104" s="9"/>
    </row>
    <row r="105" spans="3:21" ht="14.25"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76"/>
      <c r="N105" s="9"/>
      <c r="O105" s="76"/>
      <c r="P105" s="9"/>
      <c r="Q105" s="9"/>
      <c r="R105" s="9"/>
      <c r="S105" s="9"/>
      <c r="U105" s="9"/>
    </row>
    <row r="106" spans="3:21" ht="14.25"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76"/>
      <c r="N106" s="9"/>
      <c r="O106" s="76"/>
      <c r="P106" s="9"/>
      <c r="Q106" s="9"/>
      <c r="R106" s="9"/>
      <c r="S106" s="9"/>
      <c r="U106" s="9"/>
    </row>
    <row r="107" spans="3:21" ht="14.25"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76"/>
      <c r="N107" s="9"/>
      <c r="O107" s="76"/>
      <c r="P107" s="9"/>
      <c r="Q107" s="9"/>
      <c r="R107" s="9"/>
      <c r="S107" s="9"/>
      <c r="U107" s="9"/>
    </row>
    <row r="108" spans="3:21" ht="14.25"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76"/>
      <c r="N108" s="9"/>
      <c r="O108" s="76"/>
      <c r="P108" s="9"/>
      <c r="Q108" s="9"/>
      <c r="R108" s="9"/>
      <c r="S108" s="9"/>
      <c r="U108" s="9"/>
    </row>
    <row r="109" spans="3:21" ht="14.25"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76"/>
      <c r="N109" s="9"/>
      <c r="O109" s="76"/>
      <c r="P109" s="9"/>
      <c r="Q109" s="9"/>
      <c r="R109" s="9"/>
      <c r="S109" s="9"/>
      <c r="U109" s="9"/>
    </row>
    <row r="110" spans="3:21" ht="14.25"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76"/>
      <c r="N110" s="9"/>
      <c r="O110" s="76"/>
      <c r="P110" s="9"/>
      <c r="Q110" s="9"/>
      <c r="R110" s="9"/>
      <c r="S110" s="9"/>
      <c r="U110" s="9"/>
    </row>
    <row r="111" spans="3:21" ht="14.25"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76"/>
      <c r="N111" s="9"/>
      <c r="O111" s="76"/>
      <c r="P111" s="9"/>
      <c r="Q111" s="9"/>
      <c r="R111" s="9"/>
      <c r="S111" s="9"/>
      <c r="U111" s="9"/>
    </row>
    <row r="112" spans="3:21" ht="14.25"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76"/>
      <c r="N112" s="9"/>
      <c r="O112" s="76"/>
      <c r="P112" s="9"/>
      <c r="Q112" s="9"/>
      <c r="R112" s="9"/>
      <c r="S112" s="9"/>
      <c r="U112" s="9"/>
    </row>
    <row r="113" spans="3:21" ht="14.25"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76"/>
      <c r="N113" s="9"/>
      <c r="O113" s="76"/>
      <c r="P113" s="9"/>
      <c r="Q113" s="9"/>
      <c r="R113" s="9"/>
      <c r="S113" s="9"/>
      <c r="U113" s="9"/>
    </row>
    <row r="114" spans="3:21" ht="14.25"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76"/>
      <c r="N114" s="9"/>
      <c r="O114" s="76"/>
      <c r="P114" s="9"/>
      <c r="Q114" s="9"/>
      <c r="R114" s="9"/>
      <c r="S114" s="9"/>
      <c r="U114" s="9"/>
    </row>
    <row r="115" spans="3:21" ht="14.25"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76"/>
      <c r="N115" s="9"/>
      <c r="O115" s="76"/>
      <c r="P115" s="9"/>
      <c r="Q115" s="9"/>
      <c r="R115" s="9"/>
      <c r="S115" s="9"/>
      <c r="U115" s="9"/>
    </row>
    <row r="116" spans="3:21" ht="14.25"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76"/>
      <c r="N116" s="9"/>
      <c r="O116" s="76"/>
      <c r="P116" s="9"/>
      <c r="Q116" s="9"/>
      <c r="R116" s="9"/>
      <c r="S116" s="9"/>
      <c r="U116" s="9"/>
    </row>
    <row r="117" spans="3:21" ht="14.25"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76"/>
      <c r="N117" s="9"/>
      <c r="O117" s="76"/>
      <c r="P117" s="9"/>
      <c r="Q117" s="9"/>
      <c r="R117" s="9"/>
      <c r="S117" s="9"/>
      <c r="U117" s="9"/>
    </row>
    <row r="118" spans="3:21" ht="14.25"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76"/>
      <c r="N118" s="9"/>
      <c r="O118" s="76"/>
      <c r="P118" s="9"/>
      <c r="Q118" s="9"/>
      <c r="R118" s="9"/>
      <c r="S118" s="9"/>
      <c r="U118" s="9"/>
    </row>
    <row r="119" spans="3:21" ht="14.25"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76"/>
      <c r="N119" s="9"/>
      <c r="O119" s="76"/>
      <c r="P119" s="9"/>
      <c r="Q119" s="9"/>
      <c r="R119" s="9"/>
      <c r="S119" s="9"/>
      <c r="U119" s="9"/>
    </row>
    <row r="120" spans="3:21" ht="14.25"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76"/>
      <c r="N120" s="9"/>
      <c r="O120" s="76"/>
      <c r="P120" s="9"/>
      <c r="Q120" s="9"/>
      <c r="R120" s="9"/>
      <c r="S120" s="9"/>
      <c r="U120" s="9"/>
    </row>
    <row r="121" spans="3:21" ht="14.25"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76"/>
      <c r="N121" s="9"/>
      <c r="O121" s="76"/>
      <c r="P121" s="9"/>
      <c r="Q121" s="9"/>
      <c r="R121" s="9"/>
      <c r="S121" s="9"/>
      <c r="U121" s="9"/>
    </row>
    <row r="122" spans="3:21" ht="14.25"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76"/>
      <c r="N122" s="9"/>
      <c r="O122" s="76"/>
      <c r="P122" s="9"/>
      <c r="Q122" s="9"/>
      <c r="R122" s="9"/>
      <c r="S122" s="9"/>
      <c r="U122" s="9"/>
    </row>
    <row r="123" spans="3:21" ht="14.25"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76"/>
      <c r="N123" s="9"/>
      <c r="O123" s="76"/>
      <c r="P123" s="9"/>
      <c r="Q123" s="9"/>
      <c r="R123" s="9"/>
      <c r="S123" s="9"/>
      <c r="U123" s="9"/>
    </row>
    <row r="124" spans="3:21" ht="14.25"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76"/>
      <c r="N124" s="9"/>
      <c r="O124" s="76"/>
      <c r="P124" s="9"/>
      <c r="Q124" s="9"/>
      <c r="R124" s="9"/>
      <c r="S124" s="9"/>
      <c r="U124" s="9"/>
    </row>
    <row r="125" spans="3:21" ht="14.25"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76"/>
      <c r="N125" s="9"/>
      <c r="O125" s="76"/>
      <c r="P125" s="9"/>
      <c r="Q125" s="9"/>
      <c r="R125" s="9"/>
      <c r="S125" s="9"/>
      <c r="U125" s="9"/>
    </row>
    <row r="126" spans="3:21" ht="14.25"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76"/>
      <c r="N126" s="9"/>
      <c r="O126" s="76"/>
      <c r="P126" s="9"/>
      <c r="Q126" s="9"/>
      <c r="R126" s="9"/>
      <c r="S126" s="9"/>
      <c r="U126" s="9"/>
    </row>
    <row r="127" spans="3:21" ht="14.25"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76"/>
      <c r="N127" s="9"/>
      <c r="O127" s="76"/>
      <c r="P127" s="9"/>
      <c r="Q127" s="9"/>
      <c r="R127" s="9"/>
      <c r="S127" s="9"/>
      <c r="U127" s="9"/>
    </row>
    <row r="128" spans="3:21" ht="14.25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76"/>
      <c r="N128" s="9"/>
      <c r="O128" s="76"/>
      <c r="P128" s="9"/>
      <c r="Q128" s="9"/>
      <c r="R128" s="9"/>
      <c r="S128" s="9"/>
      <c r="U128" s="9"/>
    </row>
    <row r="129" spans="3:21" ht="14.25"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76"/>
      <c r="N129" s="9"/>
      <c r="O129" s="76"/>
      <c r="P129" s="9"/>
      <c r="Q129" s="9"/>
      <c r="R129" s="9"/>
      <c r="S129" s="9"/>
      <c r="U129" s="9"/>
    </row>
    <row r="130" spans="3:21" ht="14.25"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76"/>
      <c r="N130" s="9"/>
      <c r="O130" s="76"/>
      <c r="P130" s="9"/>
      <c r="Q130" s="9"/>
      <c r="R130" s="9"/>
      <c r="S130" s="9"/>
      <c r="U130" s="9"/>
    </row>
    <row r="131" spans="3:21" ht="14.25"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76"/>
      <c r="N131" s="9"/>
      <c r="O131" s="76"/>
      <c r="P131" s="9"/>
      <c r="Q131" s="9"/>
      <c r="R131" s="9"/>
      <c r="S131" s="9"/>
      <c r="U131" s="9"/>
    </row>
    <row r="132" spans="3:21" ht="14.25"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76"/>
      <c r="N132" s="9"/>
      <c r="O132" s="76"/>
      <c r="P132" s="9"/>
      <c r="Q132" s="9"/>
      <c r="R132" s="9"/>
      <c r="S132" s="9"/>
      <c r="U132" s="9"/>
    </row>
    <row r="133" spans="3:21" ht="14.25"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76"/>
      <c r="N133" s="9"/>
      <c r="O133" s="76"/>
      <c r="P133" s="9"/>
      <c r="Q133" s="9"/>
      <c r="R133" s="9"/>
      <c r="S133" s="9"/>
      <c r="U133" s="9"/>
    </row>
    <row r="134" spans="3:21" ht="14.25"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76"/>
      <c r="N134" s="9"/>
      <c r="O134" s="76"/>
      <c r="P134" s="9"/>
      <c r="Q134" s="9"/>
      <c r="R134" s="9"/>
      <c r="S134" s="9"/>
      <c r="U134" s="9"/>
    </row>
    <row r="135" spans="3:21" ht="14.25"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76"/>
      <c r="N135" s="9"/>
      <c r="O135" s="76"/>
      <c r="P135" s="9"/>
      <c r="Q135" s="9"/>
      <c r="R135" s="9"/>
      <c r="S135" s="9"/>
      <c r="U135" s="9"/>
    </row>
    <row r="136" spans="3:21" ht="14.25"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76"/>
      <c r="N136" s="9"/>
      <c r="O136" s="76"/>
      <c r="P136" s="9"/>
      <c r="Q136" s="9"/>
      <c r="R136" s="9"/>
      <c r="S136" s="9"/>
      <c r="U136" s="9"/>
    </row>
    <row r="137" spans="3:21" ht="14.25"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76"/>
      <c r="N137" s="9"/>
      <c r="O137" s="76"/>
      <c r="P137" s="9"/>
      <c r="Q137" s="9"/>
      <c r="R137" s="9"/>
      <c r="S137" s="9"/>
      <c r="U137" s="9"/>
    </row>
    <row r="138" spans="3:21" ht="14.25"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76"/>
      <c r="N138" s="9"/>
      <c r="O138" s="76"/>
      <c r="P138" s="9"/>
      <c r="Q138" s="9"/>
      <c r="R138" s="9"/>
      <c r="S138" s="9"/>
      <c r="U138" s="9"/>
    </row>
    <row r="139" spans="3:21" ht="14.25"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76"/>
      <c r="N139" s="9"/>
      <c r="O139" s="76"/>
      <c r="P139" s="9"/>
      <c r="Q139" s="9"/>
      <c r="R139" s="9"/>
      <c r="S139" s="9"/>
      <c r="U139" s="9"/>
    </row>
    <row r="140" spans="3:21" ht="14.25"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76"/>
      <c r="N140" s="9"/>
      <c r="O140" s="76"/>
      <c r="P140" s="9"/>
      <c r="Q140" s="9"/>
      <c r="R140" s="9"/>
      <c r="S140" s="9"/>
      <c r="U140" s="9"/>
    </row>
    <row r="141" spans="3:21" ht="14.25"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76"/>
      <c r="N141" s="9"/>
      <c r="O141" s="76"/>
      <c r="P141" s="9"/>
      <c r="Q141" s="9"/>
      <c r="R141" s="9"/>
      <c r="S141" s="9"/>
      <c r="U141" s="9"/>
    </row>
    <row r="142" spans="3:21" ht="14.25"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76"/>
      <c r="N142" s="9"/>
      <c r="O142" s="76"/>
      <c r="P142" s="9"/>
      <c r="Q142" s="9"/>
      <c r="R142" s="9"/>
      <c r="S142" s="9"/>
      <c r="U142" s="9"/>
    </row>
    <row r="143" spans="3:21" ht="14.25"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76"/>
      <c r="N143" s="9"/>
      <c r="O143" s="76"/>
      <c r="P143" s="9"/>
      <c r="Q143" s="9"/>
      <c r="R143" s="9"/>
      <c r="S143" s="9"/>
      <c r="U143" s="9"/>
    </row>
    <row r="144" spans="3:21" ht="14.25"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76"/>
      <c r="N144" s="9"/>
      <c r="O144" s="76"/>
      <c r="P144" s="9"/>
      <c r="Q144" s="9"/>
      <c r="R144" s="9"/>
      <c r="S144" s="9"/>
      <c r="U144" s="9"/>
    </row>
    <row r="145" spans="3:21" ht="14.25"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76"/>
      <c r="N145" s="9"/>
      <c r="O145" s="76"/>
      <c r="P145" s="9"/>
      <c r="Q145" s="9"/>
      <c r="R145" s="9"/>
      <c r="S145" s="9"/>
      <c r="U145" s="9"/>
    </row>
    <row r="146" spans="3:21" ht="14.25"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76"/>
      <c r="N146" s="9"/>
      <c r="O146" s="76"/>
      <c r="P146" s="9"/>
      <c r="Q146" s="9"/>
      <c r="R146" s="9"/>
      <c r="S146" s="9"/>
      <c r="U146" s="9"/>
    </row>
    <row r="147" spans="3:21" ht="14.25"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76"/>
      <c r="N147" s="9"/>
      <c r="O147" s="76"/>
      <c r="P147" s="9"/>
      <c r="Q147" s="9"/>
      <c r="R147" s="9"/>
      <c r="S147" s="9"/>
      <c r="U147" s="9"/>
    </row>
    <row r="148" spans="3:21" ht="14.25"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76"/>
      <c r="N148" s="9"/>
      <c r="O148" s="76"/>
      <c r="P148" s="9"/>
      <c r="Q148" s="9"/>
      <c r="R148" s="9"/>
      <c r="S148" s="9"/>
      <c r="U148" s="9"/>
    </row>
    <row r="149" spans="3:21" ht="14.25"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76"/>
      <c r="N149" s="9"/>
      <c r="O149" s="76"/>
      <c r="P149" s="9"/>
      <c r="Q149" s="9"/>
      <c r="R149" s="9"/>
      <c r="S149" s="9"/>
      <c r="U149" s="9"/>
    </row>
    <row r="150" spans="3:21" ht="14.25"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76"/>
      <c r="N150" s="9"/>
      <c r="O150" s="76"/>
      <c r="P150" s="9"/>
      <c r="Q150" s="9"/>
      <c r="R150" s="9"/>
      <c r="S150" s="9"/>
      <c r="U150" s="9"/>
    </row>
    <row r="151" spans="3:21" ht="14.25"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76"/>
      <c r="N151" s="9"/>
      <c r="O151" s="76"/>
      <c r="P151" s="9"/>
      <c r="Q151" s="9"/>
      <c r="R151" s="9"/>
      <c r="S151" s="9"/>
      <c r="U151" s="9"/>
    </row>
    <row r="152" spans="3:21" ht="14.25"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76"/>
      <c r="N152" s="9"/>
      <c r="O152" s="76"/>
      <c r="P152" s="9"/>
      <c r="Q152" s="9"/>
      <c r="R152" s="9"/>
      <c r="S152" s="9"/>
      <c r="U152" s="9"/>
    </row>
    <row r="153" spans="3:21" ht="14.25"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76"/>
      <c r="N153" s="9"/>
      <c r="O153" s="76"/>
      <c r="P153" s="9"/>
      <c r="Q153" s="9"/>
      <c r="R153" s="9"/>
      <c r="S153" s="9"/>
      <c r="U153" s="9"/>
    </row>
    <row r="154" spans="3:21" ht="14.25"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76"/>
      <c r="N154" s="9"/>
      <c r="O154" s="76"/>
      <c r="P154" s="9"/>
      <c r="Q154" s="9"/>
      <c r="R154" s="9"/>
      <c r="S154" s="9"/>
      <c r="U154" s="9"/>
    </row>
    <row r="155" spans="3:21" ht="14.25"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76"/>
      <c r="N155" s="9"/>
      <c r="O155" s="76"/>
      <c r="P155" s="9"/>
      <c r="Q155" s="9"/>
      <c r="R155" s="9"/>
      <c r="S155" s="9"/>
      <c r="U155" s="9"/>
    </row>
    <row r="156" spans="3:21" ht="14.25"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76"/>
      <c r="N156" s="9"/>
      <c r="O156" s="76"/>
      <c r="P156" s="9"/>
      <c r="Q156" s="9"/>
      <c r="R156" s="9"/>
      <c r="S156" s="9"/>
      <c r="U156" s="9"/>
    </row>
    <row r="157" spans="3:21" ht="14.25"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76"/>
      <c r="N157" s="9"/>
      <c r="O157" s="76"/>
      <c r="P157" s="9"/>
      <c r="Q157" s="9"/>
      <c r="R157" s="9"/>
      <c r="S157" s="9"/>
      <c r="U157" s="9"/>
    </row>
    <row r="158" spans="3:21" ht="14.25"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76"/>
      <c r="N158" s="9"/>
      <c r="O158" s="76"/>
      <c r="P158" s="9"/>
      <c r="Q158" s="9"/>
      <c r="R158" s="9"/>
      <c r="S158" s="9"/>
      <c r="U158" s="9"/>
    </row>
    <row r="159" spans="3:21" ht="14.25"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76"/>
      <c r="N159" s="9"/>
      <c r="O159" s="76"/>
      <c r="P159" s="9"/>
      <c r="Q159" s="9"/>
      <c r="R159" s="9"/>
      <c r="S159" s="9"/>
      <c r="U159" s="9"/>
    </row>
    <row r="160" spans="3:21" ht="14.25"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76"/>
      <c r="N160" s="9"/>
      <c r="O160" s="76"/>
      <c r="P160" s="9"/>
      <c r="Q160" s="9"/>
      <c r="R160" s="9"/>
      <c r="S160" s="9"/>
      <c r="U160" s="9"/>
    </row>
    <row r="161" spans="3:21" ht="14.25"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76"/>
      <c r="N161" s="9"/>
      <c r="O161" s="76"/>
      <c r="P161" s="9"/>
      <c r="Q161" s="9"/>
      <c r="R161" s="9"/>
      <c r="S161" s="9"/>
      <c r="U161" s="9"/>
    </row>
    <row r="162" spans="3:21" ht="14.25"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76"/>
      <c r="N162" s="9"/>
      <c r="O162" s="76"/>
      <c r="P162" s="9"/>
      <c r="Q162" s="9"/>
      <c r="R162" s="9"/>
      <c r="S162" s="9"/>
      <c r="U162" s="9"/>
    </row>
    <row r="163" spans="3:21" ht="14.25"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76"/>
      <c r="N163" s="9"/>
      <c r="O163" s="76"/>
      <c r="P163" s="9"/>
      <c r="Q163" s="9"/>
      <c r="R163" s="9"/>
      <c r="S163" s="9"/>
      <c r="U163" s="9"/>
    </row>
    <row r="164" spans="3:21" ht="14.25"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76"/>
      <c r="N164" s="9"/>
      <c r="O164" s="76"/>
      <c r="P164" s="9"/>
      <c r="Q164" s="9"/>
      <c r="R164" s="9"/>
      <c r="S164" s="9"/>
      <c r="U164" s="9"/>
    </row>
    <row r="165" spans="3:21" ht="14.25"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76"/>
      <c r="N165" s="9"/>
      <c r="O165" s="76"/>
      <c r="P165" s="9"/>
      <c r="Q165" s="9"/>
      <c r="R165" s="9"/>
      <c r="S165" s="9"/>
      <c r="U165" s="9"/>
    </row>
    <row r="166" spans="3:21" ht="14.25"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76"/>
      <c r="N166" s="9"/>
      <c r="O166" s="76"/>
      <c r="P166" s="9"/>
      <c r="Q166" s="9"/>
      <c r="R166" s="9"/>
      <c r="S166" s="9"/>
      <c r="U166" s="9"/>
    </row>
    <row r="167" spans="3:21" ht="14.25"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76"/>
      <c r="N167" s="9"/>
      <c r="O167" s="76"/>
      <c r="P167" s="9"/>
      <c r="Q167" s="9"/>
      <c r="R167" s="9"/>
      <c r="S167" s="9"/>
      <c r="U167" s="9"/>
    </row>
    <row r="168" spans="3:21" ht="14.25"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76"/>
      <c r="N168" s="9"/>
      <c r="O168" s="76"/>
      <c r="P168" s="9"/>
      <c r="Q168" s="9"/>
      <c r="R168" s="9"/>
      <c r="S168" s="9"/>
      <c r="U168" s="9"/>
    </row>
    <row r="169" spans="3:21" ht="14.25"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76"/>
      <c r="N169" s="9"/>
      <c r="O169" s="76"/>
      <c r="P169" s="9"/>
      <c r="Q169" s="9"/>
      <c r="R169" s="9"/>
      <c r="S169" s="9"/>
      <c r="U169" s="9"/>
    </row>
    <row r="170" spans="3:21" ht="14.25"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76"/>
      <c r="N170" s="9"/>
      <c r="O170" s="76"/>
      <c r="P170" s="9"/>
      <c r="Q170" s="9"/>
      <c r="R170" s="9"/>
      <c r="S170" s="9"/>
      <c r="U170" s="9"/>
    </row>
    <row r="171" spans="3:21" ht="14.25"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76"/>
      <c r="N171" s="9"/>
      <c r="O171" s="76"/>
      <c r="P171" s="9"/>
      <c r="Q171" s="9"/>
      <c r="R171" s="9"/>
      <c r="S171" s="9"/>
      <c r="U171" s="9"/>
    </row>
    <row r="172" spans="3:21" ht="14.25"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76"/>
      <c r="N172" s="9"/>
      <c r="O172" s="76"/>
      <c r="P172" s="9"/>
      <c r="Q172" s="9"/>
      <c r="R172" s="9"/>
      <c r="S172" s="9"/>
      <c r="U172" s="9"/>
    </row>
    <row r="173" spans="3:21" ht="14.25"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76"/>
      <c r="N173" s="9"/>
      <c r="O173" s="76"/>
      <c r="P173" s="9"/>
      <c r="Q173" s="9"/>
      <c r="R173" s="9"/>
      <c r="S173" s="9"/>
      <c r="U173" s="9"/>
    </row>
    <row r="174" spans="3:21" ht="14.25"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76"/>
      <c r="N174" s="9"/>
      <c r="O174" s="76"/>
      <c r="P174" s="9"/>
      <c r="Q174" s="9"/>
      <c r="R174" s="9"/>
      <c r="S174" s="9"/>
      <c r="U174" s="9"/>
    </row>
    <row r="175" spans="3:21" ht="14.25"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76"/>
      <c r="N175" s="9"/>
      <c r="O175" s="76"/>
      <c r="P175" s="9"/>
      <c r="Q175" s="9"/>
      <c r="R175" s="9"/>
      <c r="S175" s="9"/>
      <c r="U175" s="9"/>
    </row>
    <row r="176" spans="3:21" ht="14.25"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76"/>
      <c r="N176" s="9"/>
      <c r="O176" s="76"/>
      <c r="P176" s="9"/>
      <c r="Q176" s="9"/>
      <c r="R176" s="9"/>
      <c r="S176" s="9"/>
      <c r="U176" s="9"/>
    </row>
    <row r="177" spans="3:21" ht="14.25"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76"/>
      <c r="N177" s="9"/>
      <c r="O177" s="76"/>
      <c r="P177" s="9"/>
      <c r="Q177" s="9"/>
      <c r="R177" s="9"/>
      <c r="S177" s="9"/>
      <c r="U177" s="9"/>
    </row>
    <row r="178" spans="3:21" ht="14.25"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76"/>
      <c r="N178" s="9"/>
      <c r="O178" s="76"/>
      <c r="P178" s="9"/>
      <c r="Q178" s="9"/>
      <c r="R178" s="9"/>
      <c r="S178" s="9"/>
      <c r="U178" s="9"/>
    </row>
    <row r="179" spans="3:21" ht="14.25"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76"/>
      <c r="N179" s="9"/>
      <c r="O179" s="76"/>
      <c r="P179" s="9"/>
      <c r="Q179" s="9"/>
      <c r="R179" s="9"/>
      <c r="S179" s="9"/>
      <c r="U179" s="9"/>
    </row>
    <row r="180" spans="3:21" ht="14.25"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76"/>
      <c r="N180" s="9"/>
      <c r="O180" s="76"/>
      <c r="P180" s="9"/>
      <c r="Q180" s="9"/>
      <c r="R180" s="9"/>
      <c r="S180" s="9"/>
      <c r="U180" s="9"/>
    </row>
    <row r="181" spans="3:21" ht="14.25"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76"/>
      <c r="N181" s="9"/>
      <c r="O181" s="76"/>
      <c r="P181" s="9"/>
      <c r="Q181" s="9"/>
      <c r="R181" s="9"/>
      <c r="S181" s="9"/>
      <c r="U181" s="9"/>
    </row>
    <row r="182" spans="3:21" ht="14.25"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76"/>
      <c r="N182" s="9"/>
      <c r="O182" s="76"/>
      <c r="P182" s="9"/>
      <c r="Q182" s="9"/>
      <c r="R182" s="9"/>
      <c r="S182" s="9"/>
      <c r="U182" s="9"/>
    </row>
    <row r="183" spans="3:21" ht="14.25"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76"/>
      <c r="N183" s="9"/>
      <c r="O183" s="76"/>
      <c r="P183" s="9"/>
      <c r="Q183" s="9"/>
      <c r="R183" s="9"/>
      <c r="S183" s="9"/>
      <c r="U183" s="9"/>
    </row>
    <row r="184" spans="3:21" ht="14.25"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76"/>
      <c r="N184" s="9"/>
      <c r="O184" s="76"/>
      <c r="P184" s="9"/>
      <c r="Q184" s="9"/>
      <c r="R184" s="9"/>
      <c r="S184" s="9"/>
      <c r="U184" s="9"/>
    </row>
    <row r="185" spans="3:21" ht="14.25"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76"/>
      <c r="N185" s="9"/>
      <c r="O185" s="76"/>
      <c r="P185" s="9"/>
      <c r="Q185" s="9"/>
      <c r="R185" s="9"/>
      <c r="S185" s="9"/>
      <c r="U185" s="9"/>
    </row>
    <row r="186" spans="3:21" ht="14.25"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76"/>
      <c r="N186" s="9"/>
      <c r="O186" s="76"/>
      <c r="P186" s="9"/>
      <c r="Q186" s="9"/>
      <c r="R186" s="9"/>
      <c r="S186" s="9"/>
      <c r="U186" s="9"/>
    </row>
    <row r="187" spans="3:21" ht="14.25"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76"/>
      <c r="N187" s="9"/>
      <c r="O187" s="76"/>
      <c r="P187" s="9"/>
      <c r="Q187" s="9"/>
      <c r="R187" s="9"/>
      <c r="S187" s="9"/>
      <c r="U187" s="9"/>
    </row>
    <row r="188" spans="3:21" ht="14.25"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76"/>
      <c r="N188" s="9"/>
      <c r="O188" s="76"/>
      <c r="P188" s="9"/>
      <c r="Q188" s="9"/>
      <c r="R188" s="9"/>
      <c r="S188" s="9"/>
      <c r="U188" s="9"/>
    </row>
    <row r="189" spans="3:21" ht="14.25"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76"/>
      <c r="N189" s="9"/>
      <c r="O189" s="76"/>
      <c r="P189" s="9"/>
      <c r="Q189" s="9"/>
      <c r="R189" s="9"/>
      <c r="S189" s="9"/>
      <c r="U189" s="9"/>
    </row>
    <row r="190" spans="3:21" ht="14.25"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76"/>
      <c r="N190" s="9"/>
      <c r="O190" s="76"/>
      <c r="P190" s="9"/>
      <c r="Q190" s="9"/>
      <c r="R190" s="9"/>
      <c r="S190" s="9"/>
      <c r="U190" s="9"/>
    </row>
    <row r="191" spans="3:21" ht="14.25"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76"/>
      <c r="N191" s="9"/>
      <c r="O191" s="76"/>
      <c r="P191" s="9"/>
      <c r="Q191" s="9"/>
      <c r="R191" s="9"/>
      <c r="S191" s="9"/>
      <c r="U191" s="9"/>
    </row>
    <row r="192" spans="3:21" ht="14.25"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76"/>
      <c r="N192" s="9"/>
      <c r="O192" s="76"/>
      <c r="P192" s="9"/>
      <c r="Q192" s="9"/>
      <c r="R192" s="9"/>
      <c r="S192" s="9"/>
      <c r="U192" s="9"/>
    </row>
    <row r="193" spans="3:21" ht="14.25"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76"/>
      <c r="N193" s="9"/>
      <c r="O193" s="76"/>
      <c r="P193" s="9"/>
      <c r="Q193" s="9"/>
      <c r="R193" s="9"/>
      <c r="S193" s="9"/>
      <c r="U193" s="9"/>
    </row>
    <row r="194" spans="3:21" ht="14.25"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76"/>
      <c r="N194" s="9"/>
      <c r="O194" s="76"/>
      <c r="P194" s="9"/>
      <c r="Q194" s="9"/>
      <c r="R194" s="9"/>
      <c r="S194" s="9"/>
      <c r="U194" s="9"/>
    </row>
    <row r="195" spans="3:21" ht="14.25"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76"/>
      <c r="N195" s="9"/>
      <c r="O195" s="76"/>
      <c r="P195" s="9"/>
      <c r="Q195" s="9"/>
      <c r="R195" s="9"/>
      <c r="S195" s="9"/>
      <c r="U195" s="9"/>
    </row>
    <row r="196" spans="3:21" ht="14.25"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76"/>
      <c r="N196" s="9"/>
      <c r="O196" s="76"/>
      <c r="P196" s="9"/>
      <c r="Q196" s="9"/>
      <c r="R196" s="9"/>
      <c r="S196" s="9"/>
      <c r="U196" s="9"/>
    </row>
    <row r="197" spans="3:21" ht="14.25"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76"/>
      <c r="N197" s="9"/>
      <c r="O197" s="76"/>
      <c r="P197" s="9"/>
      <c r="Q197" s="9"/>
      <c r="R197" s="9"/>
      <c r="S197" s="9"/>
      <c r="U197" s="9"/>
    </row>
    <row r="198" spans="3:21" ht="14.25"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76"/>
      <c r="N198" s="9"/>
      <c r="O198" s="76"/>
      <c r="P198" s="9"/>
      <c r="Q198" s="9"/>
      <c r="R198" s="9"/>
      <c r="S198" s="9"/>
      <c r="U198" s="9"/>
    </row>
    <row r="199" spans="3:21" ht="14.25"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76"/>
      <c r="N199" s="9"/>
      <c r="O199" s="76"/>
      <c r="P199" s="9"/>
      <c r="Q199" s="9"/>
      <c r="R199" s="9"/>
      <c r="S199" s="9"/>
      <c r="U199" s="9"/>
    </row>
    <row r="200" spans="3:21" ht="14.25"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76"/>
      <c r="N200" s="9"/>
      <c r="O200" s="76"/>
      <c r="P200" s="9"/>
      <c r="Q200" s="9"/>
      <c r="R200" s="9"/>
      <c r="S200" s="9"/>
      <c r="U200" s="9"/>
    </row>
    <row r="201" spans="3:21" ht="14.25"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76"/>
      <c r="N201" s="9"/>
      <c r="O201" s="76"/>
      <c r="P201" s="9"/>
      <c r="Q201" s="9"/>
      <c r="R201" s="9"/>
      <c r="S201" s="9"/>
      <c r="U201" s="9"/>
    </row>
    <row r="202" spans="3:21" ht="14.25"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76"/>
      <c r="N202" s="9"/>
      <c r="O202" s="76"/>
      <c r="P202" s="9"/>
      <c r="Q202" s="9"/>
      <c r="R202" s="9"/>
      <c r="S202" s="9"/>
      <c r="U202" s="9"/>
    </row>
    <row r="203" spans="3:21" ht="14.25"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76"/>
      <c r="N203" s="9"/>
      <c r="O203" s="76"/>
      <c r="P203" s="9"/>
      <c r="Q203" s="9"/>
      <c r="R203" s="9"/>
      <c r="S203" s="9"/>
      <c r="U203" s="9"/>
    </row>
    <row r="204" spans="3:21" ht="14.25"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76"/>
      <c r="N204" s="9"/>
      <c r="O204" s="76"/>
      <c r="P204" s="9"/>
      <c r="Q204" s="9"/>
      <c r="R204" s="9"/>
      <c r="S204" s="9"/>
      <c r="U204" s="9"/>
    </row>
    <row r="205" spans="3:21" ht="14.25"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76"/>
      <c r="N205" s="9"/>
      <c r="O205" s="76"/>
      <c r="P205" s="9"/>
      <c r="Q205" s="9"/>
      <c r="R205" s="9"/>
      <c r="S205" s="9"/>
      <c r="U205" s="9"/>
    </row>
    <row r="206" spans="3:21" ht="14.25"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76"/>
      <c r="N206" s="9"/>
      <c r="O206" s="76"/>
      <c r="P206" s="9"/>
      <c r="Q206" s="9"/>
      <c r="R206" s="9"/>
      <c r="S206" s="9"/>
      <c r="U206" s="9"/>
    </row>
    <row r="207" spans="3:21" ht="14.25"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76"/>
      <c r="N207" s="9"/>
      <c r="O207" s="76"/>
      <c r="P207" s="9"/>
      <c r="Q207" s="9"/>
      <c r="R207" s="9"/>
      <c r="S207" s="9"/>
      <c r="U207" s="9"/>
    </row>
    <row r="208" spans="3:21" ht="14.25"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76"/>
      <c r="N208" s="9"/>
      <c r="O208" s="76"/>
      <c r="P208" s="9"/>
      <c r="Q208" s="9"/>
      <c r="R208" s="9"/>
      <c r="S208" s="9"/>
      <c r="U208" s="9"/>
    </row>
    <row r="209" spans="3:21" ht="14.25"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76"/>
      <c r="N209" s="9"/>
      <c r="O209" s="76"/>
      <c r="P209" s="9"/>
      <c r="Q209" s="9"/>
      <c r="R209" s="9"/>
      <c r="S209" s="9"/>
      <c r="U209" s="9"/>
    </row>
    <row r="210" spans="3:21" ht="14.25"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76"/>
      <c r="N210" s="9"/>
      <c r="O210" s="76"/>
      <c r="P210" s="9"/>
      <c r="Q210" s="9"/>
      <c r="R210" s="9"/>
      <c r="S210" s="9"/>
      <c r="U210" s="9"/>
    </row>
    <row r="211" spans="3:21" ht="14.25"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76"/>
      <c r="N211" s="9"/>
      <c r="O211" s="76"/>
      <c r="P211" s="9"/>
      <c r="Q211" s="9"/>
      <c r="R211" s="9"/>
      <c r="S211" s="9"/>
      <c r="U211" s="9"/>
    </row>
    <row r="212" spans="3:21" ht="14.25"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76"/>
      <c r="N212" s="9"/>
      <c r="O212" s="76"/>
      <c r="P212" s="9"/>
      <c r="Q212" s="9"/>
      <c r="R212" s="9"/>
      <c r="S212" s="9"/>
      <c r="U212" s="9"/>
    </row>
    <row r="213" spans="3:21" ht="14.25"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76"/>
      <c r="N213" s="9"/>
      <c r="O213" s="76"/>
      <c r="P213" s="9"/>
      <c r="Q213" s="9"/>
      <c r="R213" s="9"/>
      <c r="S213" s="9"/>
      <c r="U213" s="9"/>
    </row>
    <row r="214" spans="3:21" ht="14.25"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76"/>
      <c r="N214" s="9"/>
      <c r="O214" s="76"/>
      <c r="P214" s="9"/>
      <c r="Q214" s="9"/>
      <c r="R214" s="9"/>
      <c r="S214" s="9"/>
      <c r="U214" s="9"/>
    </row>
    <row r="215" spans="3:21" ht="14.25"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76"/>
      <c r="N215" s="9"/>
      <c r="O215" s="76"/>
      <c r="P215" s="9"/>
      <c r="Q215" s="9"/>
      <c r="R215" s="9"/>
      <c r="S215" s="9"/>
      <c r="U215" s="9"/>
    </row>
    <row r="216" spans="3:21" ht="14.25"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76"/>
      <c r="N216" s="9"/>
      <c r="O216" s="76"/>
      <c r="P216" s="9"/>
      <c r="Q216" s="9"/>
      <c r="R216" s="9"/>
      <c r="S216" s="9"/>
      <c r="U216" s="9"/>
    </row>
    <row r="217" spans="3:21" ht="14.25"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76"/>
      <c r="N217" s="9"/>
      <c r="O217" s="76"/>
      <c r="P217" s="9"/>
      <c r="Q217" s="9"/>
      <c r="R217" s="9"/>
      <c r="S217" s="9"/>
      <c r="U217" s="9"/>
    </row>
    <row r="218" spans="3:21" ht="14.25"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76"/>
      <c r="N218" s="9"/>
      <c r="O218" s="76"/>
      <c r="P218" s="9"/>
      <c r="Q218" s="9"/>
      <c r="R218" s="9"/>
      <c r="S218" s="9"/>
      <c r="U218" s="9"/>
    </row>
    <row r="219" spans="3:21" ht="14.25"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76"/>
      <c r="N219" s="9"/>
      <c r="O219" s="76"/>
      <c r="P219" s="9"/>
      <c r="Q219" s="9"/>
      <c r="R219" s="9"/>
      <c r="S219" s="9"/>
      <c r="U219" s="9"/>
    </row>
    <row r="220" spans="3:21" ht="14.25"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76"/>
      <c r="N220" s="9"/>
      <c r="O220" s="76"/>
      <c r="P220" s="9"/>
      <c r="Q220" s="9"/>
      <c r="R220" s="9"/>
      <c r="S220" s="9"/>
      <c r="U220" s="9"/>
    </row>
    <row r="221" spans="3:21" ht="14.25"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76"/>
      <c r="N221" s="9"/>
      <c r="O221" s="76"/>
      <c r="P221" s="9"/>
      <c r="Q221" s="9"/>
      <c r="R221" s="9"/>
      <c r="S221" s="9"/>
      <c r="U221" s="9"/>
    </row>
    <row r="222" spans="3:21" ht="14.25"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76"/>
      <c r="N222" s="9"/>
      <c r="O222" s="76"/>
      <c r="P222" s="9"/>
      <c r="Q222" s="9"/>
      <c r="R222" s="9"/>
      <c r="S222" s="9"/>
      <c r="U222" s="9"/>
    </row>
    <row r="223" spans="3:21" ht="14.25"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76"/>
      <c r="N223" s="9"/>
      <c r="O223" s="76"/>
      <c r="P223" s="9"/>
      <c r="Q223" s="9"/>
      <c r="R223" s="9"/>
      <c r="S223" s="9"/>
      <c r="U223" s="9"/>
    </row>
    <row r="224" spans="3:21" ht="14.25"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76"/>
      <c r="N224" s="9"/>
      <c r="O224" s="76"/>
      <c r="P224" s="9"/>
      <c r="Q224" s="9"/>
      <c r="R224" s="9"/>
      <c r="S224" s="9"/>
      <c r="U224" s="9"/>
    </row>
    <row r="225" spans="3:21" ht="14.25"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76"/>
      <c r="N225" s="9"/>
      <c r="O225" s="76"/>
      <c r="P225" s="9"/>
      <c r="Q225" s="9"/>
      <c r="R225" s="9"/>
      <c r="S225" s="9"/>
      <c r="U225" s="9"/>
    </row>
    <row r="226" spans="3:21" ht="14.25"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76"/>
      <c r="N226" s="9"/>
      <c r="O226" s="76"/>
      <c r="P226" s="9"/>
      <c r="Q226" s="9"/>
      <c r="R226" s="9"/>
      <c r="S226" s="9"/>
      <c r="U226" s="9"/>
    </row>
    <row r="227" spans="3:21" ht="14.25"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76"/>
      <c r="N227" s="9"/>
      <c r="O227" s="76"/>
      <c r="P227" s="9"/>
      <c r="Q227" s="9"/>
      <c r="R227" s="9"/>
      <c r="S227" s="9"/>
      <c r="U227" s="9"/>
    </row>
    <row r="228" spans="3:21" ht="14.25"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76"/>
      <c r="N228" s="9"/>
      <c r="O228" s="76"/>
      <c r="P228" s="9"/>
      <c r="Q228" s="9"/>
      <c r="R228" s="9"/>
      <c r="S228" s="9"/>
      <c r="U228" s="9"/>
    </row>
    <row r="229" spans="3:21" ht="14.25"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76"/>
      <c r="N229" s="9"/>
      <c r="O229" s="76"/>
      <c r="P229" s="9"/>
      <c r="Q229" s="9"/>
      <c r="R229" s="9"/>
      <c r="S229" s="9"/>
      <c r="U229" s="9"/>
    </row>
    <row r="230" spans="3:21" ht="14.25"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76"/>
      <c r="N230" s="9"/>
      <c r="O230" s="76"/>
      <c r="P230" s="9"/>
      <c r="Q230" s="9"/>
      <c r="R230" s="9"/>
      <c r="S230" s="9"/>
      <c r="U230" s="9"/>
    </row>
    <row r="231" spans="3:21" ht="14.25"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76"/>
      <c r="N231" s="9"/>
      <c r="O231" s="76"/>
      <c r="P231" s="9"/>
      <c r="Q231" s="9"/>
      <c r="R231" s="9"/>
      <c r="S231" s="9"/>
      <c r="U231" s="9"/>
    </row>
    <row r="232" spans="3:21" ht="14.25"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76"/>
      <c r="N232" s="9"/>
      <c r="O232" s="76"/>
      <c r="P232" s="9"/>
      <c r="Q232" s="9"/>
      <c r="R232" s="9"/>
      <c r="S232" s="9"/>
      <c r="U232" s="9"/>
    </row>
    <row r="233" spans="3:21" ht="14.25"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76"/>
      <c r="N233" s="9"/>
      <c r="O233" s="76"/>
      <c r="P233" s="9"/>
      <c r="Q233" s="9"/>
      <c r="R233" s="9"/>
      <c r="S233" s="9"/>
      <c r="U233" s="9"/>
    </row>
    <row r="234" spans="3:21" ht="14.25"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76"/>
      <c r="N234" s="9"/>
      <c r="O234" s="76"/>
      <c r="P234" s="9"/>
      <c r="Q234" s="9"/>
      <c r="R234" s="9"/>
      <c r="S234" s="9"/>
      <c r="U234" s="9"/>
    </row>
    <row r="235" spans="3:21" ht="14.25"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76"/>
      <c r="N235" s="9"/>
      <c r="O235" s="76"/>
      <c r="P235" s="9"/>
      <c r="Q235" s="9"/>
      <c r="R235" s="9"/>
      <c r="S235" s="9"/>
      <c r="U235" s="9"/>
    </row>
    <row r="236" spans="3:21" ht="14.25"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76"/>
      <c r="N236" s="9"/>
      <c r="O236" s="76"/>
      <c r="P236" s="9"/>
      <c r="Q236" s="9"/>
      <c r="R236" s="9"/>
      <c r="S236" s="9"/>
      <c r="U236" s="9"/>
    </row>
    <row r="237" spans="3:21" ht="14.25"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76"/>
      <c r="N237" s="9"/>
      <c r="O237" s="76"/>
      <c r="P237" s="9"/>
      <c r="Q237" s="9"/>
      <c r="R237" s="9"/>
      <c r="S237" s="9"/>
      <c r="U237" s="9"/>
    </row>
    <row r="238" spans="3:21" ht="14.25"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76"/>
      <c r="N238" s="9"/>
      <c r="O238" s="76"/>
      <c r="P238" s="9"/>
      <c r="Q238" s="9"/>
      <c r="R238" s="9"/>
      <c r="S238" s="9"/>
      <c r="U238" s="9"/>
    </row>
    <row r="239" spans="3:21" ht="14.25"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76"/>
      <c r="N239" s="9"/>
      <c r="O239" s="76"/>
      <c r="P239" s="9"/>
      <c r="Q239" s="9"/>
      <c r="R239" s="9"/>
      <c r="S239" s="9"/>
      <c r="U239" s="9"/>
    </row>
    <row r="240" spans="3:21" ht="14.25"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76"/>
      <c r="N240" s="9"/>
      <c r="O240" s="76"/>
      <c r="P240" s="9"/>
      <c r="Q240" s="9"/>
      <c r="R240" s="9"/>
      <c r="S240" s="9"/>
      <c r="U240" s="9"/>
    </row>
    <row r="241" spans="3:21" ht="14.25"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76"/>
      <c r="N241" s="9"/>
      <c r="O241" s="76"/>
      <c r="P241" s="9"/>
      <c r="Q241" s="9"/>
      <c r="R241" s="9"/>
      <c r="S241" s="9"/>
      <c r="U241" s="9"/>
    </row>
    <row r="242" spans="3:21" ht="14.25"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76"/>
      <c r="N242" s="9"/>
      <c r="O242" s="76"/>
      <c r="P242" s="9"/>
      <c r="Q242" s="9"/>
      <c r="R242" s="9"/>
      <c r="S242" s="9"/>
      <c r="U242" s="9"/>
    </row>
    <row r="243" spans="3:21" ht="14.25"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76"/>
      <c r="N243" s="9"/>
      <c r="O243" s="76"/>
      <c r="P243" s="9"/>
      <c r="Q243" s="9"/>
      <c r="R243" s="9"/>
      <c r="S243" s="9"/>
      <c r="U243" s="9"/>
    </row>
    <row r="244" spans="3:21" ht="14.25"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76"/>
      <c r="N244" s="9"/>
      <c r="O244" s="76"/>
      <c r="P244" s="9"/>
      <c r="Q244" s="9"/>
      <c r="R244" s="9"/>
      <c r="S244" s="9"/>
      <c r="U244" s="9"/>
    </row>
    <row r="245" spans="3:21" ht="14.25"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76"/>
      <c r="N245" s="9"/>
      <c r="O245" s="76"/>
      <c r="P245" s="9"/>
      <c r="Q245" s="9"/>
      <c r="R245" s="9"/>
      <c r="S245" s="9"/>
      <c r="U245" s="9"/>
    </row>
    <row r="246" spans="3:21" ht="14.25"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76"/>
      <c r="N246" s="9"/>
      <c r="O246" s="76"/>
      <c r="P246" s="9"/>
      <c r="Q246" s="9"/>
      <c r="R246" s="9"/>
      <c r="S246" s="9"/>
      <c r="U246" s="9"/>
    </row>
    <row r="247" spans="3:21" ht="14.25"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76"/>
      <c r="N247" s="9"/>
      <c r="O247" s="76"/>
      <c r="P247" s="9"/>
      <c r="Q247" s="9"/>
      <c r="R247" s="9"/>
      <c r="S247" s="9"/>
      <c r="U247" s="9"/>
    </row>
    <row r="248" spans="3:21" ht="14.25"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76"/>
      <c r="N248" s="9"/>
      <c r="O248" s="76"/>
      <c r="P248" s="9"/>
      <c r="Q248" s="9"/>
      <c r="R248" s="9"/>
      <c r="S248" s="9"/>
      <c r="U248" s="9"/>
    </row>
    <row r="249" spans="3:21" ht="14.25"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76"/>
      <c r="N249" s="9"/>
      <c r="O249" s="76"/>
      <c r="P249" s="9"/>
      <c r="Q249" s="9"/>
      <c r="R249" s="9"/>
      <c r="S249" s="9"/>
      <c r="U249" s="9"/>
    </row>
    <row r="250" spans="3:21" ht="14.25"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76"/>
      <c r="N250" s="9"/>
      <c r="O250" s="76"/>
      <c r="P250" s="9"/>
      <c r="Q250" s="9"/>
      <c r="R250" s="9"/>
      <c r="S250" s="9"/>
      <c r="U250" s="9"/>
    </row>
    <row r="251" spans="3:21" ht="14.25"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76"/>
      <c r="N251" s="9"/>
      <c r="O251" s="76"/>
      <c r="P251" s="9"/>
      <c r="Q251" s="9"/>
      <c r="R251" s="9"/>
      <c r="S251" s="9"/>
      <c r="U251" s="9"/>
    </row>
    <row r="252" spans="3:21" ht="14.25"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76"/>
      <c r="N252" s="9"/>
      <c r="O252" s="76"/>
      <c r="P252" s="9"/>
      <c r="Q252" s="9"/>
      <c r="R252" s="9"/>
      <c r="S252" s="9"/>
      <c r="U252" s="9"/>
    </row>
    <row r="253" spans="3:21" ht="14.25"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76"/>
      <c r="N253" s="9"/>
      <c r="O253" s="76"/>
      <c r="P253" s="9"/>
      <c r="Q253" s="9"/>
      <c r="R253" s="9"/>
      <c r="S253" s="9"/>
      <c r="U253" s="9"/>
    </row>
    <row r="254" spans="3:21" ht="14.25"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76"/>
      <c r="N254" s="9"/>
      <c r="O254" s="76"/>
      <c r="P254" s="9"/>
      <c r="Q254" s="9"/>
      <c r="R254" s="9"/>
      <c r="S254" s="9"/>
      <c r="U254" s="9"/>
    </row>
    <row r="255" spans="3:21" ht="14.25"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76"/>
      <c r="N255" s="9"/>
      <c r="O255" s="76"/>
      <c r="P255" s="9"/>
      <c r="Q255" s="9"/>
      <c r="R255" s="9"/>
      <c r="S255" s="9"/>
      <c r="U255" s="9"/>
    </row>
    <row r="256" spans="3:21" ht="14.25"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76"/>
      <c r="N256" s="9"/>
      <c r="O256" s="76"/>
      <c r="P256" s="9"/>
      <c r="Q256" s="9"/>
      <c r="R256" s="9"/>
      <c r="S256" s="9"/>
      <c r="U256" s="9"/>
    </row>
    <row r="257" spans="3:21" ht="14.25"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76"/>
      <c r="N257" s="9"/>
      <c r="O257" s="76"/>
      <c r="P257" s="9"/>
      <c r="Q257" s="9"/>
      <c r="R257" s="9"/>
      <c r="S257" s="9"/>
      <c r="U257" s="9"/>
    </row>
    <row r="258" spans="3:21" ht="14.25"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76"/>
      <c r="N258" s="9"/>
      <c r="O258" s="76"/>
      <c r="P258" s="9"/>
      <c r="Q258" s="9"/>
      <c r="R258" s="9"/>
      <c r="S258" s="9"/>
      <c r="U258" s="9"/>
    </row>
    <row r="259" spans="3:21" ht="14.25"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76"/>
      <c r="N259" s="9"/>
      <c r="O259" s="76"/>
      <c r="P259" s="9"/>
      <c r="Q259" s="9"/>
      <c r="R259" s="9"/>
      <c r="S259" s="9"/>
      <c r="U259" s="9"/>
    </row>
    <row r="260" spans="3:21" ht="14.25"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76"/>
      <c r="N260" s="9"/>
      <c r="O260" s="76"/>
      <c r="P260" s="9"/>
      <c r="Q260" s="9"/>
      <c r="R260" s="9"/>
      <c r="S260" s="9"/>
      <c r="U260" s="9"/>
    </row>
    <row r="261" spans="3:21" ht="14.25"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76"/>
      <c r="N261" s="9"/>
      <c r="O261" s="76"/>
      <c r="P261" s="9"/>
      <c r="Q261" s="9"/>
      <c r="R261" s="9"/>
      <c r="S261" s="9"/>
      <c r="U261" s="9"/>
    </row>
    <row r="262" spans="3:21" ht="14.25"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76"/>
      <c r="N262" s="9"/>
      <c r="O262" s="76"/>
      <c r="P262" s="9"/>
      <c r="Q262" s="9"/>
      <c r="R262" s="9"/>
      <c r="S262" s="9"/>
      <c r="U262" s="9"/>
    </row>
    <row r="263" spans="3:21" ht="14.25"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76"/>
      <c r="N263" s="9"/>
      <c r="O263" s="76"/>
      <c r="P263" s="9"/>
      <c r="Q263" s="9"/>
      <c r="R263" s="9"/>
      <c r="S263" s="9"/>
      <c r="U263" s="9"/>
    </row>
    <row r="264" spans="3:21" ht="14.25"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76"/>
      <c r="N264" s="9"/>
      <c r="O264" s="76"/>
      <c r="P264" s="9"/>
      <c r="Q264" s="9"/>
      <c r="R264" s="9"/>
      <c r="S264" s="9"/>
      <c r="U264" s="9"/>
    </row>
    <row r="265" spans="3:21" ht="14.25"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76"/>
      <c r="N265" s="9"/>
      <c r="O265" s="76"/>
      <c r="P265" s="9"/>
      <c r="Q265" s="9"/>
      <c r="R265" s="9"/>
      <c r="S265" s="9"/>
      <c r="U265" s="9"/>
    </row>
    <row r="266" spans="3:21" ht="14.25"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76"/>
      <c r="N266" s="9"/>
      <c r="O266" s="76"/>
      <c r="P266" s="9"/>
      <c r="Q266" s="9"/>
      <c r="R266" s="9"/>
      <c r="S266" s="9"/>
      <c r="U266" s="9"/>
    </row>
    <row r="267" spans="3:21" ht="14.25"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76"/>
      <c r="N267" s="9"/>
      <c r="O267" s="76"/>
      <c r="P267" s="9"/>
      <c r="Q267" s="9"/>
      <c r="R267" s="9"/>
      <c r="S267" s="9"/>
      <c r="U267" s="9"/>
    </row>
    <row r="268" spans="3:21" ht="14.25"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76"/>
      <c r="N268" s="9"/>
      <c r="O268" s="76"/>
      <c r="P268" s="9"/>
      <c r="Q268" s="9"/>
      <c r="R268" s="9"/>
      <c r="S268" s="9"/>
      <c r="U268" s="9"/>
    </row>
    <row r="269" spans="3:21" ht="14.25"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76"/>
      <c r="N269" s="9"/>
      <c r="O269" s="76"/>
      <c r="P269" s="9"/>
      <c r="Q269" s="9"/>
      <c r="R269" s="9"/>
      <c r="S269" s="9"/>
      <c r="U269" s="9"/>
    </row>
    <row r="270" spans="3:21" ht="14.25"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76"/>
      <c r="N270" s="9"/>
      <c r="O270" s="76"/>
      <c r="P270" s="9"/>
      <c r="Q270" s="9"/>
      <c r="R270" s="9"/>
      <c r="S270" s="9"/>
      <c r="U270" s="9"/>
    </row>
    <row r="271" spans="3:21" ht="14.25"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76"/>
      <c r="N271" s="9"/>
      <c r="O271" s="76"/>
      <c r="P271" s="9"/>
      <c r="Q271" s="9"/>
      <c r="R271" s="9"/>
      <c r="S271" s="9"/>
      <c r="U271" s="9"/>
    </row>
    <row r="272" spans="3:21" ht="14.25"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76"/>
      <c r="N272" s="9"/>
      <c r="O272" s="76"/>
      <c r="P272" s="9"/>
      <c r="Q272" s="9"/>
      <c r="R272" s="9"/>
      <c r="S272" s="9"/>
      <c r="U272" s="9"/>
    </row>
    <row r="273" spans="3:21" ht="14.25"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76"/>
      <c r="N273" s="9"/>
      <c r="O273" s="76"/>
      <c r="P273" s="9"/>
      <c r="Q273" s="9"/>
      <c r="R273" s="9"/>
      <c r="S273" s="9"/>
      <c r="U273" s="9"/>
    </row>
    <row r="274" spans="3:21" ht="14.25"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76"/>
      <c r="N274" s="9"/>
      <c r="O274" s="76"/>
      <c r="P274" s="9"/>
      <c r="Q274" s="9"/>
      <c r="R274" s="9"/>
      <c r="S274" s="9"/>
      <c r="U274" s="9"/>
    </row>
    <row r="275" spans="3:21" ht="14.25"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76"/>
      <c r="N275" s="9"/>
      <c r="O275" s="76"/>
      <c r="P275" s="9"/>
      <c r="Q275" s="9"/>
      <c r="R275" s="9"/>
      <c r="S275" s="9"/>
      <c r="U275" s="9"/>
    </row>
    <row r="276" spans="3:21" ht="14.25"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76"/>
      <c r="N276" s="9"/>
      <c r="O276" s="76"/>
      <c r="P276" s="9"/>
      <c r="Q276" s="9"/>
      <c r="R276" s="9"/>
      <c r="S276" s="9"/>
      <c r="U276" s="9"/>
    </row>
    <row r="277" spans="3:21" ht="14.25"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76"/>
      <c r="N277" s="9"/>
      <c r="O277" s="76"/>
      <c r="P277" s="9"/>
      <c r="Q277" s="9"/>
      <c r="R277" s="9"/>
      <c r="S277" s="9"/>
      <c r="U277" s="9"/>
    </row>
    <row r="278" spans="3:21" ht="14.25"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76"/>
      <c r="N278" s="9"/>
      <c r="O278" s="76"/>
      <c r="P278" s="9"/>
      <c r="Q278" s="9"/>
      <c r="R278" s="9"/>
      <c r="S278" s="9"/>
      <c r="U278" s="9"/>
    </row>
    <row r="279" spans="3:21" ht="14.25"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76"/>
      <c r="N279" s="9"/>
      <c r="O279" s="76"/>
      <c r="P279" s="9"/>
      <c r="Q279" s="9"/>
      <c r="R279" s="9"/>
      <c r="S279" s="9"/>
      <c r="U279" s="9"/>
    </row>
    <row r="280" spans="3:21" ht="14.25"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76"/>
      <c r="N280" s="9"/>
      <c r="O280" s="76"/>
      <c r="P280" s="9"/>
      <c r="Q280" s="9"/>
      <c r="R280" s="9"/>
      <c r="S280" s="9"/>
      <c r="U280" s="9"/>
    </row>
    <row r="281" spans="3:21" ht="14.25"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76"/>
      <c r="N281" s="9"/>
      <c r="O281" s="76"/>
      <c r="P281" s="9"/>
      <c r="Q281" s="9"/>
      <c r="R281" s="9"/>
      <c r="S281" s="9"/>
      <c r="U281" s="9"/>
    </row>
    <row r="282" spans="3:21" ht="14.25"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76"/>
      <c r="N282" s="9"/>
      <c r="O282" s="76"/>
      <c r="P282" s="9"/>
      <c r="Q282" s="9"/>
      <c r="R282" s="9"/>
      <c r="S282" s="9"/>
      <c r="U282" s="9"/>
    </row>
    <row r="283" spans="3:21" ht="14.25"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76"/>
      <c r="N283" s="9"/>
      <c r="O283" s="76"/>
      <c r="P283" s="9"/>
      <c r="Q283" s="9"/>
      <c r="R283" s="9"/>
      <c r="S283" s="9"/>
      <c r="U283" s="9"/>
    </row>
    <row r="284" spans="3:21" ht="14.25"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76"/>
      <c r="N284" s="9"/>
      <c r="O284" s="76"/>
      <c r="P284" s="9"/>
      <c r="Q284" s="9"/>
      <c r="R284" s="9"/>
      <c r="S284" s="9"/>
      <c r="U284" s="9"/>
    </row>
    <row r="285" spans="3:21" ht="14.25"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76"/>
      <c r="N285" s="9"/>
      <c r="O285" s="76"/>
      <c r="P285" s="9"/>
      <c r="Q285" s="9"/>
      <c r="R285" s="9"/>
      <c r="S285" s="9"/>
      <c r="U285" s="9"/>
    </row>
    <row r="286" spans="3:21" ht="14.25"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76"/>
      <c r="N286" s="9"/>
      <c r="O286" s="76"/>
      <c r="P286" s="9"/>
      <c r="Q286" s="9"/>
      <c r="R286" s="9"/>
      <c r="S286" s="9"/>
      <c r="U286" s="9"/>
    </row>
    <row r="287" spans="3:21" ht="14.25"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76"/>
      <c r="N287" s="9"/>
      <c r="O287" s="76"/>
      <c r="P287" s="9"/>
      <c r="Q287" s="9"/>
      <c r="R287" s="9"/>
      <c r="S287" s="9"/>
      <c r="U287" s="9"/>
    </row>
    <row r="288" spans="3:21" ht="14.25"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76"/>
      <c r="N288" s="9"/>
      <c r="O288" s="76"/>
      <c r="P288" s="9"/>
      <c r="Q288" s="9"/>
      <c r="R288" s="9"/>
      <c r="S288" s="9"/>
      <c r="U288" s="9"/>
    </row>
    <row r="289" spans="3:21" ht="14.25"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76"/>
      <c r="N289" s="9"/>
      <c r="O289" s="76"/>
      <c r="P289" s="9"/>
      <c r="Q289" s="9"/>
      <c r="R289" s="9"/>
      <c r="S289" s="9"/>
      <c r="U289" s="9"/>
    </row>
    <row r="290" spans="3:21" ht="14.25"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76"/>
      <c r="N290" s="9"/>
      <c r="O290" s="76"/>
      <c r="P290" s="9"/>
      <c r="Q290" s="9"/>
      <c r="R290" s="9"/>
      <c r="S290" s="9"/>
      <c r="U290" s="9"/>
    </row>
    <row r="291" spans="3:21" ht="14.25"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76"/>
      <c r="N291" s="9"/>
      <c r="O291" s="76"/>
      <c r="P291" s="9"/>
      <c r="Q291" s="9"/>
      <c r="R291" s="9"/>
      <c r="S291" s="9"/>
      <c r="U291" s="9"/>
    </row>
    <row r="292" spans="3:21" ht="14.25"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76"/>
      <c r="N292" s="9"/>
      <c r="O292" s="76"/>
      <c r="P292" s="9"/>
      <c r="Q292" s="9"/>
      <c r="R292" s="9"/>
      <c r="S292" s="9"/>
      <c r="U292" s="9"/>
    </row>
    <row r="293" spans="3:21" ht="14.25"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76"/>
      <c r="N293" s="9"/>
      <c r="O293" s="76"/>
      <c r="P293" s="9"/>
      <c r="Q293" s="9"/>
      <c r="R293" s="9"/>
      <c r="S293" s="9"/>
      <c r="U293" s="9"/>
    </row>
    <row r="294" spans="3:21" ht="14.25"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76"/>
      <c r="N294" s="9"/>
      <c r="O294" s="76"/>
      <c r="P294" s="9"/>
      <c r="Q294" s="9"/>
      <c r="R294" s="9"/>
      <c r="S294" s="9"/>
      <c r="U294" s="9"/>
    </row>
    <row r="295" spans="3:21" ht="14.25"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76"/>
      <c r="N295" s="9"/>
      <c r="O295" s="76"/>
      <c r="P295" s="9"/>
      <c r="Q295" s="9"/>
      <c r="R295" s="9"/>
      <c r="S295" s="9"/>
      <c r="U295" s="9"/>
    </row>
    <row r="296" spans="3:21" ht="14.25"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76"/>
      <c r="N296" s="9"/>
      <c r="O296" s="76"/>
      <c r="P296" s="9"/>
      <c r="Q296" s="9"/>
      <c r="R296" s="9"/>
      <c r="S296" s="9"/>
      <c r="U296" s="9"/>
    </row>
    <row r="297" spans="3:21" ht="14.25"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76"/>
      <c r="N297" s="9"/>
      <c r="O297" s="76"/>
      <c r="P297" s="9"/>
      <c r="Q297" s="9"/>
      <c r="R297" s="9"/>
      <c r="S297" s="9"/>
      <c r="U297" s="9"/>
    </row>
    <row r="298" spans="3:21" ht="14.25"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76"/>
      <c r="N298" s="9"/>
      <c r="O298" s="76"/>
      <c r="P298" s="9"/>
      <c r="Q298" s="9"/>
      <c r="R298" s="9"/>
      <c r="S298" s="9"/>
      <c r="U298" s="9"/>
    </row>
    <row r="299" spans="3:21" ht="14.25"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76"/>
      <c r="N299" s="9"/>
      <c r="O299" s="76"/>
      <c r="P299" s="9"/>
      <c r="Q299" s="9"/>
      <c r="R299" s="9"/>
      <c r="S299" s="9"/>
      <c r="U299" s="9"/>
    </row>
    <row r="300" spans="3:21" ht="14.25"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76"/>
      <c r="N300" s="9"/>
      <c r="O300" s="76"/>
      <c r="P300" s="9"/>
      <c r="Q300" s="9"/>
      <c r="R300" s="9"/>
      <c r="S300" s="9"/>
      <c r="U300" s="9"/>
    </row>
    <row r="301" spans="3:21" ht="14.25"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76"/>
      <c r="N301" s="9"/>
      <c r="O301" s="76"/>
      <c r="P301" s="9"/>
      <c r="Q301" s="9"/>
      <c r="R301" s="9"/>
      <c r="S301" s="9"/>
      <c r="U301" s="9"/>
    </row>
    <row r="302" spans="3:21" ht="14.25"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76"/>
      <c r="N302" s="9"/>
      <c r="O302" s="76"/>
      <c r="P302" s="9"/>
      <c r="Q302" s="9"/>
      <c r="R302" s="9"/>
      <c r="S302" s="9"/>
      <c r="U302" s="9"/>
    </row>
    <row r="303" spans="3:21" ht="14.25"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76"/>
      <c r="N303" s="9"/>
      <c r="O303" s="76"/>
      <c r="P303" s="9"/>
      <c r="Q303" s="9"/>
      <c r="R303" s="9"/>
      <c r="S303" s="9"/>
      <c r="U303" s="9"/>
    </row>
    <row r="304" spans="3:21" ht="14.25"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76"/>
      <c r="N304" s="9"/>
      <c r="O304" s="76"/>
      <c r="P304" s="9"/>
      <c r="Q304" s="9"/>
      <c r="R304" s="9"/>
      <c r="S304" s="9"/>
      <c r="U304" s="9"/>
    </row>
    <row r="305" spans="3:21" ht="14.25"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76"/>
      <c r="N305" s="9"/>
      <c r="O305" s="76"/>
      <c r="P305" s="9"/>
      <c r="Q305" s="9"/>
      <c r="R305" s="9"/>
      <c r="S305" s="9"/>
      <c r="U305" s="9"/>
    </row>
    <row r="306" spans="3:21" ht="14.25"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76"/>
      <c r="N306" s="9"/>
      <c r="O306" s="76"/>
      <c r="P306" s="9"/>
      <c r="Q306" s="9"/>
      <c r="R306" s="9"/>
      <c r="S306" s="9"/>
      <c r="U306" s="9"/>
    </row>
    <row r="307" spans="3:21" ht="14.25"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76"/>
      <c r="N307" s="9"/>
      <c r="O307" s="76"/>
      <c r="P307" s="9"/>
      <c r="Q307" s="9"/>
      <c r="R307" s="9"/>
      <c r="S307" s="9"/>
      <c r="U307" s="9"/>
    </row>
    <row r="308" spans="3:21" ht="14.25"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76"/>
      <c r="N308" s="9"/>
      <c r="O308" s="76"/>
      <c r="P308" s="9"/>
      <c r="Q308" s="9"/>
      <c r="R308" s="9"/>
      <c r="S308" s="9"/>
      <c r="U308" s="9"/>
    </row>
    <row r="309" spans="3:21" ht="14.25"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76"/>
      <c r="N309" s="9"/>
      <c r="O309" s="76"/>
      <c r="P309" s="9"/>
      <c r="Q309" s="9"/>
      <c r="R309" s="9"/>
      <c r="S309" s="9"/>
      <c r="U309" s="9"/>
    </row>
    <row r="310" spans="3:21" ht="14.25"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76"/>
      <c r="N310" s="9"/>
      <c r="O310" s="76"/>
      <c r="P310" s="9"/>
      <c r="Q310" s="9"/>
      <c r="R310" s="9"/>
      <c r="S310" s="9"/>
      <c r="U310" s="9"/>
    </row>
    <row r="311" spans="3:21" ht="14.25"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76"/>
      <c r="N311" s="9"/>
      <c r="O311" s="76"/>
      <c r="P311" s="9"/>
      <c r="Q311" s="9"/>
      <c r="R311" s="9"/>
      <c r="S311" s="9"/>
      <c r="U311" s="9"/>
    </row>
    <row r="312" spans="3:21" ht="14.25"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76"/>
      <c r="N312" s="9"/>
      <c r="O312" s="76"/>
      <c r="P312" s="9"/>
      <c r="Q312" s="9"/>
      <c r="R312" s="9"/>
      <c r="S312" s="9"/>
      <c r="U312" s="9"/>
    </row>
    <row r="313" spans="3:21" ht="14.25"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76"/>
      <c r="N313" s="9"/>
      <c r="O313" s="76"/>
      <c r="P313" s="9"/>
      <c r="Q313" s="9"/>
      <c r="R313" s="9"/>
      <c r="S313" s="9"/>
      <c r="U313" s="9"/>
    </row>
    <row r="314" spans="3:21" ht="14.25"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76"/>
      <c r="N314" s="9"/>
      <c r="O314" s="76"/>
      <c r="P314" s="9"/>
      <c r="Q314" s="9"/>
      <c r="R314" s="9"/>
      <c r="S314" s="9"/>
      <c r="U314" s="9"/>
    </row>
    <row r="315" spans="3:21" ht="14.25"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76"/>
      <c r="N315" s="9"/>
      <c r="O315" s="76"/>
      <c r="P315" s="9"/>
      <c r="Q315" s="9"/>
      <c r="R315" s="9"/>
      <c r="S315" s="9"/>
      <c r="U315" s="9"/>
    </row>
    <row r="316" spans="3:21" ht="14.25"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76"/>
      <c r="N316" s="9"/>
      <c r="O316" s="76"/>
      <c r="P316" s="9"/>
      <c r="Q316" s="9"/>
      <c r="R316" s="9"/>
      <c r="S316" s="9"/>
      <c r="U316" s="9"/>
    </row>
    <row r="317" spans="3:21" ht="14.25"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76"/>
      <c r="N317" s="9"/>
      <c r="O317" s="76"/>
      <c r="P317" s="9"/>
      <c r="Q317" s="9"/>
      <c r="R317" s="9"/>
      <c r="S317" s="9"/>
      <c r="U317" s="9"/>
    </row>
    <row r="318" spans="3:21" ht="14.25"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76"/>
      <c r="N318" s="9"/>
      <c r="O318" s="76"/>
      <c r="P318" s="9"/>
      <c r="Q318" s="9"/>
      <c r="R318" s="9"/>
      <c r="S318" s="9"/>
      <c r="U318" s="9"/>
    </row>
    <row r="319" spans="3:21" ht="14.25"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76"/>
      <c r="N319" s="9"/>
      <c r="O319" s="76"/>
      <c r="P319" s="9"/>
      <c r="Q319" s="9"/>
      <c r="R319" s="9"/>
      <c r="S319" s="9"/>
      <c r="U319" s="9"/>
    </row>
    <row r="320" spans="3:21" ht="14.25"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76"/>
      <c r="N320" s="9"/>
      <c r="O320" s="76"/>
      <c r="P320" s="9"/>
      <c r="Q320" s="9"/>
      <c r="R320" s="9"/>
      <c r="S320" s="9"/>
      <c r="U320" s="9"/>
    </row>
    <row r="321" spans="3:21" ht="14.25"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76"/>
      <c r="N321" s="9"/>
      <c r="O321" s="76"/>
      <c r="P321" s="9"/>
      <c r="Q321" s="9"/>
      <c r="R321" s="9"/>
      <c r="S321" s="9"/>
      <c r="U321" s="9"/>
    </row>
    <row r="322" spans="3:21" ht="14.25"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76"/>
      <c r="N322" s="9"/>
      <c r="O322" s="76"/>
      <c r="P322" s="9"/>
      <c r="Q322" s="9"/>
      <c r="R322" s="9"/>
      <c r="S322" s="9"/>
      <c r="U322" s="9"/>
    </row>
    <row r="323" spans="3:21" ht="14.25"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76"/>
      <c r="N323" s="9"/>
      <c r="O323" s="76"/>
      <c r="P323" s="9"/>
      <c r="Q323" s="9"/>
      <c r="R323" s="9"/>
      <c r="S323" s="9"/>
      <c r="U323" s="9"/>
    </row>
    <row r="324" spans="3:21" ht="14.25"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76"/>
      <c r="N324" s="9"/>
      <c r="O324" s="76"/>
      <c r="P324" s="9"/>
      <c r="Q324" s="9"/>
      <c r="R324" s="9"/>
      <c r="S324" s="9"/>
      <c r="U324" s="9"/>
    </row>
    <row r="325" spans="3:21" ht="14.25"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76"/>
      <c r="N325" s="9"/>
      <c r="O325" s="76"/>
      <c r="P325" s="9"/>
      <c r="Q325" s="9"/>
      <c r="R325" s="9"/>
      <c r="S325" s="9"/>
      <c r="U325" s="9"/>
    </row>
    <row r="326" spans="3:21" ht="14.25"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76"/>
      <c r="N326" s="9"/>
      <c r="O326" s="76"/>
      <c r="P326" s="9"/>
      <c r="Q326" s="9"/>
      <c r="R326" s="9"/>
      <c r="S326" s="9"/>
      <c r="U326" s="9"/>
    </row>
    <row r="327" spans="3:21" ht="14.25"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76"/>
      <c r="N327" s="9"/>
      <c r="O327" s="76"/>
      <c r="P327" s="9"/>
      <c r="Q327" s="9"/>
      <c r="R327" s="9"/>
      <c r="S327" s="9"/>
      <c r="U327" s="9"/>
    </row>
    <row r="328" spans="3:21" ht="14.25"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76"/>
      <c r="N328" s="9"/>
      <c r="O328" s="76"/>
      <c r="P328" s="9"/>
      <c r="Q328" s="9"/>
      <c r="R328" s="9"/>
      <c r="S328" s="9"/>
      <c r="U328" s="9"/>
    </row>
    <row r="329" spans="3:21" ht="14.25"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76"/>
      <c r="N329" s="9"/>
      <c r="O329" s="76"/>
      <c r="P329" s="9"/>
      <c r="Q329" s="9"/>
      <c r="R329" s="9"/>
      <c r="S329" s="9"/>
      <c r="U329" s="9"/>
    </row>
    <row r="330" spans="3:21" ht="14.25"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76"/>
      <c r="N330" s="9"/>
      <c r="O330" s="76"/>
      <c r="P330" s="9"/>
      <c r="Q330" s="9"/>
      <c r="R330" s="9"/>
      <c r="S330" s="9"/>
      <c r="U330" s="9"/>
    </row>
    <row r="331" spans="3:21" ht="14.25"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76"/>
      <c r="N331" s="9"/>
      <c r="O331" s="76"/>
      <c r="P331" s="9"/>
      <c r="Q331" s="9"/>
      <c r="R331" s="9"/>
      <c r="S331" s="9"/>
      <c r="U331" s="9"/>
    </row>
    <row r="332" spans="3:21" ht="14.25"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76"/>
      <c r="N332" s="9"/>
      <c r="O332" s="76"/>
      <c r="P332" s="9"/>
      <c r="Q332" s="9"/>
      <c r="R332" s="9"/>
      <c r="S332" s="9"/>
      <c r="U332" s="9"/>
    </row>
    <row r="333" spans="3:21" ht="14.25"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76"/>
      <c r="N333" s="9"/>
      <c r="O333" s="76"/>
      <c r="P333" s="9"/>
      <c r="Q333" s="9"/>
      <c r="R333" s="9"/>
      <c r="S333" s="9"/>
      <c r="U333" s="9"/>
    </row>
    <row r="334" spans="3:21" ht="14.25"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76"/>
      <c r="N334" s="9"/>
      <c r="O334" s="76"/>
      <c r="P334" s="9"/>
      <c r="Q334" s="9"/>
      <c r="R334" s="9"/>
      <c r="S334" s="9"/>
      <c r="U334" s="9"/>
    </row>
    <row r="335" spans="3:21" ht="14.25"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76"/>
      <c r="N335" s="9"/>
      <c r="O335" s="76"/>
      <c r="P335" s="9"/>
      <c r="Q335" s="9"/>
      <c r="R335" s="9"/>
      <c r="S335" s="9"/>
      <c r="U335" s="9"/>
    </row>
    <row r="336" spans="3:21" ht="14.25"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76"/>
      <c r="N336" s="9"/>
      <c r="O336" s="76"/>
      <c r="P336" s="9"/>
      <c r="Q336" s="9"/>
      <c r="R336" s="9"/>
      <c r="S336" s="9"/>
      <c r="U336" s="9"/>
    </row>
    <row r="337" spans="3:21" ht="14.25"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76"/>
      <c r="N337" s="9"/>
      <c r="O337" s="76"/>
      <c r="P337" s="9"/>
      <c r="Q337" s="9"/>
      <c r="R337" s="9"/>
      <c r="S337" s="9"/>
      <c r="U337" s="9"/>
    </row>
    <row r="338" spans="3:21" ht="14.25"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76"/>
      <c r="N338" s="9"/>
      <c r="O338" s="76"/>
      <c r="P338" s="9"/>
      <c r="Q338" s="9"/>
      <c r="R338" s="9"/>
      <c r="S338" s="9"/>
      <c r="U338" s="9"/>
    </row>
    <row r="339" spans="3:21" ht="14.25"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76"/>
      <c r="N339" s="9"/>
      <c r="O339" s="76"/>
      <c r="P339" s="9"/>
      <c r="Q339" s="9"/>
      <c r="R339" s="9"/>
      <c r="S339" s="9"/>
      <c r="U339" s="9"/>
    </row>
    <row r="340" spans="3:21" ht="14.25"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76"/>
      <c r="N340" s="9"/>
      <c r="O340" s="76"/>
      <c r="P340" s="9"/>
      <c r="Q340" s="9"/>
      <c r="R340" s="9"/>
      <c r="S340" s="9"/>
      <c r="U340" s="9"/>
    </row>
    <row r="341" spans="3:21" ht="14.25"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76"/>
      <c r="N341" s="9"/>
      <c r="O341" s="76"/>
      <c r="P341" s="9"/>
      <c r="Q341" s="9"/>
      <c r="R341" s="9"/>
      <c r="S341" s="9"/>
      <c r="U341" s="9"/>
    </row>
    <row r="342" spans="3:21" ht="14.25"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76"/>
      <c r="N342" s="9"/>
      <c r="O342" s="76"/>
      <c r="P342" s="9"/>
      <c r="Q342" s="9"/>
      <c r="R342" s="9"/>
      <c r="S342" s="9"/>
      <c r="U342" s="9"/>
    </row>
    <row r="343" spans="3:21" ht="14.25"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76"/>
      <c r="N343" s="9"/>
      <c r="O343" s="76"/>
      <c r="P343" s="9"/>
      <c r="Q343" s="9"/>
      <c r="R343" s="9"/>
      <c r="S343" s="9"/>
      <c r="U343" s="9"/>
    </row>
    <row r="344" spans="3:21" ht="14.25"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76"/>
      <c r="N344" s="9"/>
      <c r="O344" s="76"/>
      <c r="P344" s="9"/>
      <c r="Q344" s="9"/>
      <c r="R344" s="9"/>
      <c r="S344" s="9"/>
      <c r="U344" s="9"/>
    </row>
    <row r="345" spans="3:21" ht="14.25"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76"/>
      <c r="N345" s="9"/>
      <c r="O345" s="76"/>
      <c r="P345" s="9"/>
      <c r="Q345" s="9"/>
      <c r="R345" s="9"/>
      <c r="S345" s="9"/>
      <c r="U345" s="9"/>
    </row>
    <row r="346" spans="3:21" ht="14.25"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76"/>
      <c r="N346" s="9"/>
      <c r="O346" s="76"/>
      <c r="P346" s="9"/>
      <c r="Q346" s="9"/>
      <c r="R346" s="9"/>
      <c r="S346" s="9"/>
      <c r="U346" s="9"/>
    </row>
    <row r="347" spans="3:21" ht="14.25"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76"/>
      <c r="N347" s="9"/>
      <c r="O347" s="76"/>
      <c r="P347" s="9"/>
      <c r="Q347" s="9"/>
      <c r="R347" s="9"/>
      <c r="S347" s="9"/>
      <c r="U347" s="9"/>
    </row>
    <row r="348" spans="3:21" ht="14.25"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76"/>
      <c r="N348" s="9"/>
      <c r="O348" s="76"/>
      <c r="P348" s="9"/>
      <c r="Q348" s="9"/>
      <c r="R348" s="9"/>
      <c r="S348" s="9"/>
      <c r="U348" s="9"/>
    </row>
    <row r="349" spans="3:21" ht="14.25"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76"/>
      <c r="N349" s="9"/>
      <c r="O349" s="76"/>
      <c r="P349" s="9"/>
      <c r="Q349" s="9"/>
      <c r="R349" s="9"/>
      <c r="S349" s="9"/>
      <c r="U349" s="9"/>
    </row>
    <row r="350" spans="3:21" ht="14.25"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76"/>
      <c r="N350" s="9"/>
      <c r="O350" s="76"/>
      <c r="P350" s="9"/>
      <c r="Q350" s="9"/>
      <c r="R350" s="9"/>
      <c r="S350" s="9"/>
      <c r="U350" s="9"/>
    </row>
    <row r="351" spans="3:21" ht="14.25"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76"/>
      <c r="N351" s="9"/>
      <c r="O351" s="76"/>
      <c r="P351" s="9"/>
      <c r="Q351" s="9"/>
      <c r="R351" s="9"/>
      <c r="S351" s="9"/>
      <c r="U351" s="9"/>
    </row>
    <row r="352" spans="3:21" ht="14.25"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76"/>
      <c r="N352" s="9"/>
      <c r="O352" s="76"/>
      <c r="P352" s="9"/>
      <c r="Q352" s="9"/>
      <c r="R352" s="9"/>
      <c r="S352" s="9"/>
      <c r="U352" s="9"/>
    </row>
    <row r="353" spans="3:21" ht="14.25"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76"/>
      <c r="N353" s="9"/>
      <c r="O353" s="76"/>
      <c r="P353" s="9"/>
      <c r="Q353" s="9"/>
      <c r="R353" s="9"/>
      <c r="S353" s="9"/>
      <c r="U353" s="9"/>
    </row>
    <row r="354" spans="3:21" ht="14.25"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76"/>
      <c r="N354" s="9"/>
      <c r="O354" s="76"/>
      <c r="P354" s="9"/>
      <c r="Q354" s="9"/>
      <c r="R354" s="9"/>
      <c r="S354" s="9"/>
      <c r="U354" s="9"/>
    </row>
    <row r="355" spans="3:21" ht="14.25"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76"/>
      <c r="N355" s="9"/>
      <c r="O355" s="76"/>
      <c r="P355" s="9"/>
      <c r="Q355" s="9"/>
      <c r="R355" s="9"/>
      <c r="S355" s="9"/>
      <c r="U355" s="9"/>
    </row>
    <row r="356" spans="3:21" ht="14.25"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76"/>
      <c r="N356" s="9"/>
      <c r="O356" s="76"/>
      <c r="P356" s="9"/>
      <c r="Q356" s="9"/>
      <c r="R356" s="9"/>
      <c r="S356" s="9"/>
      <c r="U356" s="9"/>
    </row>
    <row r="357" spans="3:21" ht="14.25"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76"/>
      <c r="N357" s="9"/>
      <c r="O357" s="76"/>
      <c r="P357" s="9"/>
      <c r="Q357" s="9"/>
      <c r="R357" s="9"/>
      <c r="S357" s="9"/>
      <c r="U357" s="9"/>
    </row>
    <row r="358" spans="3:21" ht="14.25"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76"/>
      <c r="N358" s="9"/>
      <c r="O358" s="76"/>
      <c r="P358" s="9"/>
      <c r="Q358" s="9"/>
      <c r="R358" s="9"/>
      <c r="S358" s="9"/>
      <c r="U358" s="9"/>
    </row>
    <row r="359" spans="3:21" ht="14.25"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76"/>
      <c r="N359" s="9"/>
      <c r="O359" s="76"/>
      <c r="P359" s="9"/>
      <c r="Q359" s="9"/>
      <c r="R359" s="9"/>
      <c r="S359" s="9"/>
      <c r="U359" s="9"/>
    </row>
    <row r="360" spans="3:21" ht="14.25"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76"/>
      <c r="N360" s="9"/>
      <c r="O360" s="76"/>
      <c r="P360" s="9"/>
      <c r="Q360" s="9"/>
      <c r="R360" s="9"/>
      <c r="S360" s="9"/>
      <c r="U360" s="9"/>
    </row>
    <row r="361" spans="3:21" ht="14.25"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76"/>
      <c r="N361" s="9"/>
      <c r="O361" s="76"/>
      <c r="P361" s="9"/>
      <c r="Q361" s="9"/>
      <c r="R361" s="9"/>
      <c r="S361" s="9"/>
      <c r="U361" s="9"/>
    </row>
    <row r="362" spans="3:21" ht="14.25"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76"/>
      <c r="N362" s="9"/>
      <c r="O362" s="76"/>
      <c r="P362" s="9"/>
      <c r="Q362" s="9"/>
      <c r="R362" s="9"/>
      <c r="S362" s="9"/>
      <c r="U362" s="9"/>
    </row>
    <row r="363" spans="3:21" ht="14.25"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76"/>
      <c r="N363" s="9"/>
      <c r="O363" s="76"/>
      <c r="P363" s="9"/>
      <c r="Q363" s="9"/>
      <c r="R363" s="9"/>
      <c r="S363" s="9"/>
      <c r="U363" s="9"/>
    </row>
    <row r="364" spans="3:21" ht="14.25"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76"/>
      <c r="N364" s="9"/>
      <c r="O364" s="76"/>
      <c r="P364" s="9"/>
      <c r="Q364" s="9"/>
      <c r="R364" s="9"/>
      <c r="S364" s="9"/>
      <c r="U364" s="9"/>
    </row>
    <row r="365" spans="3:21" ht="14.25"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76"/>
      <c r="N365" s="9"/>
      <c r="O365" s="76"/>
      <c r="P365" s="9"/>
      <c r="Q365" s="9"/>
      <c r="R365" s="9"/>
      <c r="S365" s="9"/>
      <c r="U365" s="9"/>
    </row>
    <row r="366" spans="3:21" ht="14.25"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76"/>
      <c r="N366" s="9"/>
      <c r="O366" s="76"/>
      <c r="P366" s="9"/>
      <c r="Q366" s="9"/>
      <c r="R366" s="9"/>
      <c r="S366" s="9"/>
      <c r="U366" s="9"/>
    </row>
    <row r="367" spans="3:21" ht="14.25"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76"/>
      <c r="N367" s="9"/>
      <c r="O367" s="76"/>
      <c r="P367" s="9"/>
      <c r="Q367" s="9"/>
      <c r="R367" s="9"/>
      <c r="S367" s="9"/>
      <c r="U367" s="9"/>
    </row>
    <row r="368" spans="3:21" ht="14.25"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76"/>
      <c r="N368" s="9"/>
      <c r="O368" s="76"/>
      <c r="P368" s="9"/>
      <c r="Q368" s="9"/>
      <c r="R368" s="9"/>
      <c r="S368" s="9"/>
      <c r="U368" s="9"/>
    </row>
    <row r="369" spans="3:21" ht="14.25"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76"/>
      <c r="N369" s="9"/>
      <c r="O369" s="76"/>
      <c r="P369" s="9"/>
      <c r="Q369" s="9"/>
      <c r="R369" s="9"/>
      <c r="S369" s="9"/>
      <c r="U369" s="9"/>
    </row>
    <row r="370" spans="3:21" ht="14.25"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76"/>
      <c r="N370" s="9"/>
      <c r="O370" s="76"/>
      <c r="P370" s="9"/>
      <c r="Q370" s="9"/>
      <c r="R370" s="9"/>
      <c r="S370" s="9"/>
      <c r="U370" s="9"/>
    </row>
    <row r="371" spans="3:21" ht="14.25"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76"/>
      <c r="N371" s="9"/>
      <c r="O371" s="76"/>
      <c r="P371" s="9"/>
      <c r="Q371" s="9"/>
      <c r="R371" s="9"/>
      <c r="S371" s="9"/>
      <c r="U371" s="9"/>
    </row>
    <row r="372" spans="3:21" ht="14.25"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76"/>
      <c r="N372" s="9"/>
      <c r="O372" s="76"/>
      <c r="P372" s="9"/>
      <c r="Q372" s="9"/>
      <c r="R372" s="9"/>
      <c r="S372" s="9"/>
      <c r="U372" s="9"/>
    </row>
    <row r="373" spans="3:21" ht="14.25"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76"/>
      <c r="N373" s="9"/>
      <c r="O373" s="76"/>
      <c r="P373" s="9"/>
      <c r="Q373" s="9"/>
      <c r="R373" s="9"/>
      <c r="S373" s="9"/>
      <c r="U373" s="9"/>
    </row>
    <row r="374" spans="3:21" ht="14.25"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76"/>
      <c r="N374" s="9"/>
      <c r="O374" s="76"/>
      <c r="P374" s="9"/>
      <c r="Q374" s="9"/>
      <c r="R374" s="9"/>
      <c r="S374" s="9"/>
      <c r="U374" s="9"/>
    </row>
    <row r="375" spans="3:21" ht="14.25"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76"/>
      <c r="N375" s="9"/>
      <c r="O375" s="76"/>
      <c r="P375" s="9"/>
      <c r="Q375" s="9"/>
      <c r="R375" s="9"/>
      <c r="S375" s="9"/>
      <c r="U375" s="9"/>
    </row>
    <row r="376" spans="3:21" ht="14.25"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76"/>
      <c r="N376" s="9"/>
      <c r="O376" s="76"/>
      <c r="P376" s="9"/>
      <c r="Q376" s="9"/>
      <c r="R376" s="9"/>
      <c r="S376" s="9"/>
      <c r="U376" s="9"/>
    </row>
    <row r="377" spans="3:21" ht="14.25"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76"/>
      <c r="N377" s="9"/>
      <c r="O377" s="76"/>
      <c r="P377" s="9"/>
      <c r="Q377" s="9"/>
      <c r="R377" s="9"/>
      <c r="S377" s="9"/>
      <c r="U377" s="9"/>
    </row>
    <row r="378" spans="3:21" ht="14.25"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76"/>
      <c r="N378" s="9"/>
      <c r="O378" s="76"/>
      <c r="P378" s="9"/>
      <c r="Q378" s="9"/>
      <c r="R378" s="9"/>
      <c r="S378" s="9"/>
      <c r="U378" s="9"/>
    </row>
    <row r="379" spans="3:21" ht="14.25"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76"/>
      <c r="N379" s="9"/>
      <c r="O379" s="76"/>
      <c r="P379" s="9"/>
      <c r="Q379" s="9"/>
      <c r="R379" s="9"/>
      <c r="S379" s="9"/>
      <c r="U379" s="9"/>
    </row>
    <row r="380" spans="3:21" ht="14.25"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76"/>
      <c r="N380" s="9"/>
      <c r="O380" s="76"/>
      <c r="P380" s="9"/>
      <c r="Q380" s="9"/>
      <c r="R380" s="9"/>
      <c r="S380" s="9"/>
      <c r="U380" s="9"/>
    </row>
    <row r="381" spans="3:21" ht="14.25"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76"/>
      <c r="N381" s="9"/>
      <c r="O381" s="76"/>
      <c r="P381" s="9"/>
      <c r="Q381" s="9"/>
      <c r="R381" s="9"/>
      <c r="S381" s="9"/>
      <c r="U381" s="9"/>
    </row>
    <row r="382" spans="3:21" ht="14.25"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76"/>
      <c r="N382" s="9"/>
      <c r="O382" s="76"/>
      <c r="P382" s="9"/>
      <c r="Q382" s="9"/>
      <c r="R382" s="9"/>
      <c r="S382" s="9"/>
      <c r="U382" s="9"/>
    </row>
    <row r="383" spans="3:21" ht="14.25"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76"/>
      <c r="N383" s="9"/>
      <c r="O383" s="76"/>
      <c r="P383" s="9"/>
      <c r="Q383" s="9"/>
      <c r="R383" s="9"/>
      <c r="S383" s="9"/>
      <c r="U383" s="9"/>
    </row>
    <row r="384" spans="3:21" ht="14.25"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76"/>
      <c r="N384" s="9"/>
      <c r="O384" s="76"/>
      <c r="P384" s="9"/>
      <c r="Q384" s="9"/>
      <c r="R384" s="9"/>
      <c r="S384" s="9"/>
      <c r="U384" s="9"/>
    </row>
    <row r="385" spans="3:21" ht="14.25"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76"/>
      <c r="N385" s="9"/>
      <c r="O385" s="76"/>
      <c r="P385" s="9"/>
      <c r="Q385" s="9"/>
      <c r="R385" s="9"/>
      <c r="S385" s="9"/>
      <c r="U385" s="9"/>
    </row>
    <row r="386" spans="3:21" ht="14.25"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76"/>
      <c r="N386" s="9"/>
      <c r="O386" s="76"/>
      <c r="P386" s="9"/>
      <c r="Q386" s="9"/>
      <c r="R386" s="9"/>
      <c r="S386" s="9"/>
      <c r="U386" s="9"/>
    </row>
    <row r="387" spans="3:21" ht="14.25"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76"/>
      <c r="N387" s="9"/>
      <c r="O387" s="76"/>
      <c r="P387" s="9"/>
      <c r="Q387" s="9"/>
      <c r="R387" s="9"/>
      <c r="S387" s="9"/>
      <c r="U387" s="9"/>
    </row>
    <row r="388" spans="3:21" ht="14.25"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76"/>
      <c r="N388" s="9"/>
      <c r="O388" s="76"/>
      <c r="P388" s="9"/>
      <c r="Q388" s="9"/>
      <c r="R388" s="9"/>
      <c r="S388" s="9"/>
      <c r="U388" s="9"/>
    </row>
    <row r="389" spans="3:21" ht="14.25"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76"/>
      <c r="N389" s="9"/>
      <c r="O389" s="76"/>
      <c r="P389" s="9"/>
      <c r="Q389" s="9"/>
      <c r="R389" s="9"/>
      <c r="S389" s="9"/>
      <c r="U389" s="9"/>
    </row>
    <row r="390" spans="3:21" ht="14.25"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76"/>
      <c r="N390" s="9"/>
      <c r="O390" s="76"/>
      <c r="P390" s="9"/>
      <c r="Q390" s="9"/>
      <c r="R390" s="9"/>
      <c r="S390" s="9"/>
      <c r="U390" s="9"/>
    </row>
    <row r="391" spans="3:21" ht="14.25"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76"/>
      <c r="N391" s="9"/>
      <c r="O391" s="76"/>
      <c r="P391" s="9"/>
      <c r="Q391" s="9"/>
      <c r="R391" s="9"/>
      <c r="S391" s="9"/>
      <c r="U391" s="9"/>
    </row>
    <row r="392" spans="3:21" ht="14.25"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76"/>
      <c r="N392" s="9"/>
      <c r="O392" s="76"/>
      <c r="P392" s="9"/>
      <c r="Q392" s="9"/>
      <c r="R392" s="9"/>
      <c r="S392" s="9"/>
      <c r="U392" s="9"/>
    </row>
    <row r="393" spans="3:21" ht="14.25"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76"/>
      <c r="N393" s="9"/>
      <c r="O393" s="76"/>
      <c r="P393" s="9"/>
      <c r="Q393" s="9"/>
      <c r="R393" s="9"/>
      <c r="S393" s="9"/>
      <c r="U393" s="9"/>
    </row>
    <row r="394" spans="3:21" ht="14.25"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76"/>
      <c r="N394" s="9"/>
      <c r="O394" s="76"/>
      <c r="P394" s="9"/>
      <c r="Q394" s="9"/>
      <c r="R394" s="9"/>
      <c r="S394" s="9"/>
      <c r="U394" s="9"/>
    </row>
    <row r="395" spans="3:21" ht="14.25"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76"/>
      <c r="N395" s="9"/>
      <c r="O395" s="76"/>
      <c r="P395" s="9"/>
      <c r="Q395" s="9"/>
      <c r="R395" s="9"/>
      <c r="S395" s="9"/>
      <c r="U395" s="9"/>
    </row>
    <row r="396" spans="3:21" ht="14.25"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76"/>
      <c r="N396" s="9"/>
      <c r="O396" s="76"/>
      <c r="P396" s="9"/>
      <c r="Q396" s="9"/>
      <c r="R396" s="9"/>
      <c r="S396" s="9"/>
      <c r="U396" s="9"/>
    </row>
    <row r="397" spans="3:21" ht="14.25"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76"/>
      <c r="N397" s="9"/>
      <c r="O397" s="76"/>
      <c r="P397" s="9"/>
      <c r="Q397" s="9"/>
      <c r="R397" s="9"/>
      <c r="S397" s="9"/>
      <c r="U397" s="9"/>
    </row>
    <row r="398" spans="3:21" ht="14.25"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76"/>
      <c r="N398" s="9"/>
      <c r="O398" s="76"/>
      <c r="P398" s="9"/>
      <c r="Q398" s="9"/>
      <c r="R398" s="9"/>
      <c r="S398" s="9"/>
      <c r="U398" s="9"/>
    </row>
    <row r="399" spans="3:21" ht="14.25"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76"/>
      <c r="N399" s="9"/>
      <c r="O399" s="76"/>
      <c r="P399" s="9"/>
      <c r="Q399" s="9"/>
      <c r="R399" s="9"/>
      <c r="S399" s="9"/>
      <c r="U399" s="9"/>
    </row>
    <row r="400" spans="3:21" ht="14.25"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76"/>
      <c r="N400" s="9"/>
      <c r="O400" s="76"/>
      <c r="P400" s="9"/>
      <c r="Q400" s="9"/>
      <c r="R400" s="9"/>
      <c r="S400" s="9"/>
      <c r="U400" s="9"/>
    </row>
    <row r="401" spans="3:21" ht="14.25"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76"/>
      <c r="N401" s="9"/>
      <c r="O401" s="76"/>
      <c r="P401" s="9"/>
      <c r="Q401" s="9"/>
      <c r="R401" s="9"/>
      <c r="S401" s="9"/>
      <c r="U401" s="9"/>
    </row>
    <row r="402" spans="3:21" ht="14.25"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76"/>
      <c r="N402" s="9"/>
      <c r="O402" s="76"/>
      <c r="P402" s="9"/>
      <c r="Q402" s="9"/>
      <c r="R402" s="9"/>
      <c r="S402" s="9"/>
      <c r="U402" s="9"/>
    </row>
    <row r="403" spans="3:21" ht="14.25"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76"/>
      <c r="N403" s="9"/>
      <c r="O403" s="76"/>
      <c r="P403" s="9"/>
      <c r="Q403" s="9"/>
      <c r="R403" s="9"/>
      <c r="S403" s="9"/>
      <c r="U403" s="9"/>
    </row>
    <row r="404" spans="3:21" ht="14.25"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76"/>
      <c r="N404" s="9"/>
      <c r="O404" s="76"/>
      <c r="P404" s="9"/>
      <c r="Q404" s="9"/>
      <c r="R404" s="9"/>
      <c r="S404" s="9"/>
      <c r="U404" s="9"/>
    </row>
    <row r="405" spans="3:21" ht="14.25"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76"/>
      <c r="N405" s="9"/>
      <c r="O405" s="76"/>
      <c r="P405" s="9"/>
      <c r="Q405" s="9"/>
      <c r="R405" s="9"/>
      <c r="S405" s="9"/>
      <c r="U405" s="9"/>
    </row>
    <row r="406" spans="3:21" ht="14.25"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76"/>
      <c r="N406" s="9"/>
      <c r="O406" s="76"/>
      <c r="P406" s="9"/>
      <c r="Q406" s="9"/>
      <c r="R406" s="9"/>
      <c r="S406" s="9"/>
      <c r="U406" s="9"/>
    </row>
    <row r="407" spans="3:21" ht="14.25"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76"/>
      <c r="N407" s="9"/>
      <c r="O407" s="76"/>
      <c r="P407" s="9"/>
      <c r="Q407" s="9"/>
      <c r="R407" s="9"/>
      <c r="S407" s="9"/>
      <c r="U407" s="9"/>
    </row>
    <row r="408" spans="3:21" ht="14.25"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76"/>
      <c r="N408" s="9"/>
      <c r="O408" s="76"/>
      <c r="P408" s="9"/>
      <c r="Q408" s="9"/>
      <c r="R408" s="9"/>
      <c r="S408" s="9"/>
      <c r="U408" s="9"/>
    </row>
    <row r="409" spans="3:21" ht="14.25"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76"/>
      <c r="N409" s="9"/>
      <c r="O409" s="76"/>
      <c r="P409" s="9"/>
      <c r="Q409" s="9"/>
      <c r="R409" s="9"/>
      <c r="S409" s="9"/>
      <c r="U409" s="9"/>
    </row>
    <row r="410" spans="3:21" ht="14.25"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76"/>
      <c r="N410" s="9"/>
      <c r="O410" s="76"/>
      <c r="P410" s="9"/>
      <c r="Q410" s="9"/>
      <c r="R410" s="9"/>
      <c r="S410" s="9"/>
      <c r="U410" s="9"/>
    </row>
    <row r="411" spans="3:21" ht="14.25"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76"/>
      <c r="N411" s="9"/>
      <c r="O411" s="76"/>
      <c r="P411" s="9"/>
      <c r="Q411" s="9"/>
      <c r="R411" s="9"/>
      <c r="S411" s="9"/>
      <c r="U411" s="9"/>
    </row>
    <row r="412" spans="3:21" ht="14.25"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76"/>
      <c r="N412" s="9"/>
      <c r="O412" s="76"/>
      <c r="P412" s="9"/>
      <c r="Q412" s="9"/>
      <c r="R412" s="9"/>
      <c r="S412" s="9"/>
      <c r="U412" s="9"/>
    </row>
    <row r="413" spans="3:21" ht="14.25"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76"/>
      <c r="N413" s="9"/>
      <c r="O413" s="76"/>
      <c r="P413" s="9"/>
      <c r="Q413" s="9"/>
      <c r="R413" s="9"/>
      <c r="S413" s="9"/>
      <c r="U413" s="9"/>
    </row>
    <row r="414" spans="3:21" ht="14.25"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76"/>
      <c r="N414" s="9"/>
      <c r="O414" s="76"/>
      <c r="P414" s="9"/>
      <c r="Q414" s="9"/>
      <c r="R414" s="9"/>
      <c r="S414" s="9"/>
      <c r="U414" s="9"/>
    </row>
    <row r="415" spans="3:21" ht="14.25"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76"/>
      <c r="N415" s="9"/>
      <c r="O415" s="76"/>
      <c r="P415" s="9"/>
      <c r="Q415" s="9"/>
      <c r="R415" s="9"/>
      <c r="S415" s="9"/>
      <c r="U415" s="9"/>
    </row>
    <row r="416" spans="3:21" ht="14.25"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76"/>
      <c r="N416" s="9"/>
      <c r="O416" s="76"/>
      <c r="P416" s="9"/>
      <c r="Q416" s="9"/>
      <c r="R416" s="9"/>
      <c r="S416" s="9"/>
      <c r="U416" s="9"/>
    </row>
    <row r="417" spans="3:21" ht="14.25"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76"/>
      <c r="N417" s="9"/>
      <c r="O417" s="76"/>
      <c r="P417" s="9"/>
      <c r="Q417" s="9"/>
      <c r="R417" s="9"/>
      <c r="S417" s="9"/>
      <c r="U417" s="9"/>
    </row>
    <row r="418" spans="3:21" ht="14.25"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76"/>
      <c r="N418" s="9"/>
      <c r="O418" s="76"/>
      <c r="P418" s="9"/>
      <c r="Q418" s="9"/>
      <c r="R418" s="9"/>
      <c r="S418" s="9"/>
      <c r="U418" s="9"/>
    </row>
    <row r="419" spans="3:21" ht="14.25"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76"/>
      <c r="N419" s="9"/>
      <c r="O419" s="76"/>
      <c r="P419" s="9"/>
      <c r="Q419" s="9"/>
      <c r="R419" s="9"/>
      <c r="S419" s="9"/>
      <c r="U419" s="9"/>
    </row>
    <row r="420" spans="3:21" ht="14.25"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76"/>
      <c r="N420" s="9"/>
      <c r="O420" s="76"/>
      <c r="P420" s="9"/>
      <c r="Q420" s="9"/>
      <c r="R420" s="9"/>
      <c r="S420" s="9"/>
      <c r="U420" s="9"/>
    </row>
    <row r="421" spans="3:21" ht="14.25"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76"/>
      <c r="N421" s="9"/>
      <c r="O421" s="76"/>
      <c r="P421" s="9"/>
      <c r="Q421" s="9"/>
      <c r="R421" s="9"/>
      <c r="S421" s="9"/>
      <c r="U421" s="9"/>
    </row>
    <row r="422" spans="3:21" ht="14.25"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76"/>
      <c r="N422" s="9"/>
      <c r="O422" s="76"/>
      <c r="P422" s="9"/>
      <c r="Q422" s="9"/>
      <c r="R422" s="9"/>
      <c r="S422" s="9"/>
      <c r="U422" s="9"/>
    </row>
    <row r="423" spans="3:21" ht="14.25"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76"/>
      <c r="N423" s="9"/>
      <c r="O423" s="76"/>
      <c r="P423" s="9"/>
      <c r="Q423" s="9"/>
      <c r="R423" s="9"/>
      <c r="S423" s="9"/>
      <c r="U423" s="9"/>
    </row>
    <row r="424" spans="3:21" ht="14.25"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76"/>
      <c r="N424" s="9"/>
      <c r="O424" s="76"/>
      <c r="P424" s="9"/>
      <c r="Q424" s="9"/>
      <c r="R424" s="9"/>
      <c r="S424" s="9"/>
      <c r="U424" s="9"/>
    </row>
    <row r="425" spans="3:21" ht="14.25"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76"/>
      <c r="N425" s="9"/>
      <c r="O425" s="76"/>
      <c r="P425" s="9"/>
      <c r="Q425" s="9"/>
      <c r="R425" s="9"/>
      <c r="S425" s="9"/>
      <c r="U425" s="9"/>
    </row>
    <row r="426" spans="3:21" ht="14.25"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76"/>
      <c r="N426" s="9"/>
      <c r="O426" s="76"/>
      <c r="P426" s="9"/>
      <c r="Q426" s="9"/>
      <c r="R426" s="9"/>
      <c r="S426" s="9"/>
      <c r="U426" s="9"/>
    </row>
    <row r="427" spans="3:21" ht="14.25"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76"/>
      <c r="N427" s="9"/>
      <c r="O427" s="76"/>
      <c r="P427" s="9"/>
      <c r="Q427" s="9"/>
      <c r="R427" s="9"/>
      <c r="S427" s="9"/>
      <c r="U427" s="9"/>
    </row>
    <row r="428" spans="3:21" ht="14.25"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76"/>
      <c r="N428" s="9"/>
      <c r="O428" s="76"/>
      <c r="P428" s="9"/>
      <c r="Q428" s="9"/>
      <c r="R428" s="9"/>
      <c r="S428" s="9"/>
      <c r="U428" s="9"/>
    </row>
    <row r="429" spans="3:21" ht="14.25"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76"/>
      <c r="N429" s="9"/>
      <c r="O429" s="76"/>
      <c r="P429" s="9"/>
      <c r="Q429" s="9"/>
      <c r="R429" s="9"/>
      <c r="S429" s="9"/>
      <c r="U429" s="9"/>
    </row>
    <row r="430" spans="3:21" ht="14.25"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76"/>
      <c r="N430" s="9"/>
      <c r="O430" s="76"/>
      <c r="P430" s="9"/>
      <c r="Q430" s="9"/>
      <c r="R430" s="9"/>
      <c r="S430" s="9"/>
      <c r="U430" s="9"/>
    </row>
    <row r="431" spans="3:21" ht="14.25"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76"/>
      <c r="N431" s="9"/>
      <c r="O431" s="76"/>
      <c r="P431" s="9"/>
      <c r="Q431" s="9"/>
      <c r="R431" s="9"/>
      <c r="S431" s="9"/>
      <c r="U431" s="9"/>
    </row>
    <row r="432" spans="3:21" ht="14.25"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76"/>
      <c r="N432" s="9"/>
      <c r="O432" s="76"/>
      <c r="P432" s="9"/>
      <c r="Q432" s="9"/>
      <c r="R432" s="9"/>
      <c r="S432" s="9"/>
      <c r="U432" s="9"/>
    </row>
    <row r="433" spans="3:21" ht="14.25"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76"/>
      <c r="N433" s="9"/>
      <c r="O433" s="76"/>
      <c r="P433" s="9"/>
      <c r="Q433" s="9"/>
      <c r="R433" s="9"/>
      <c r="S433" s="9"/>
      <c r="U433" s="9"/>
    </row>
    <row r="434" spans="3:21" ht="14.25"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76"/>
      <c r="N434" s="9"/>
      <c r="O434" s="76"/>
      <c r="P434" s="9"/>
      <c r="Q434" s="9"/>
      <c r="R434" s="9"/>
      <c r="S434" s="9"/>
      <c r="U434" s="9"/>
    </row>
    <row r="435" spans="3:21" ht="14.25"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76"/>
      <c r="N435" s="9"/>
      <c r="O435" s="76"/>
      <c r="P435" s="9"/>
      <c r="Q435" s="9"/>
      <c r="R435" s="9"/>
      <c r="S435" s="9"/>
      <c r="U435" s="9"/>
    </row>
    <row r="436" spans="3:21" ht="14.25"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76"/>
      <c r="N436" s="9"/>
      <c r="O436" s="76"/>
      <c r="P436" s="9"/>
      <c r="Q436" s="9"/>
      <c r="R436" s="9"/>
      <c r="S436" s="9"/>
      <c r="U436" s="9"/>
    </row>
    <row r="437" spans="3:21" ht="14.25"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76"/>
      <c r="N437" s="9"/>
      <c r="O437" s="76"/>
      <c r="P437" s="9"/>
      <c r="Q437" s="9"/>
      <c r="R437" s="9"/>
      <c r="S437" s="9"/>
      <c r="U437" s="9"/>
    </row>
    <row r="438" spans="3:21" ht="14.25"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76"/>
      <c r="N438" s="9"/>
      <c r="O438" s="76"/>
      <c r="P438" s="9"/>
      <c r="Q438" s="9"/>
      <c r="R438" s="9"/>
      <c r="S438" s="9"/>
      <c r="U438" s="9"/>
    </row>
    <row r="439" spans="3:21" ht="14.25"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76"/>
      <c r="N439" s="9"/>
      <c r="O439" s="76"/>
      <c r="P439" s="9"/>
      <c r="Q439" s="9"/>
      <c r="R439" s="9"/>
      <c r="S439" s="9"/>
      <c r="U439" s="9"/>
    </row>
    <row r="440" spans="3:21" ht="14.25"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76"/>
      <c r="N440" s="9"/>
      <c r="O440" s="76"/>
      <c r="P440" s="9"/>
      <c r="Q440" s="9"/>
      <c r="R440" s="9"/>
      <c r="S440" s="9"/>
      <c r="U440" s="9"/>
    </row>
    <row r="441" spans="3:21" ht="14.25"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76"/>
      <c r="N441" s="9"/>
      <c r="O441" s="76"/>
      <c r="P441" s="9"/>
      <c r="Q441" s="9"/>
      <c r="R441" s="9"/>
      <c r="S441" s="9"/>
      <c r="U441" s="9"/>
    </row>
    <row r="442" spans="3:21" ht="14.25"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76"/>
      <c r="N442" s="9"/>
      <c r="O442" s="76"/>
      <c r="P442" s="9"/>
      <c r="Q442" s="9"/>
      <c r="R442" s="9"/>
      <c r="S442" s="9"/>
      <c r="U442" s="9"/>
    </row>
    <row r="443" spans="3:21" ht="14.25"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76"/>
      <c r="N443" s="9"/>
      <c r="O443" s="76"/>
      <c r="P443" s="9"/>
      <c r="Q443" s="9"/>
      <c r="R443" s="9"/>
      <c r="S443" s="9"/>
      <c r="U443" s="9"/>
    </row>
    <row r="444" spans="3:21" ht="14.25"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76"/>
      <c r="N444" s="9"/>
      <c r="O444" s="76"/>
      <c r="P444" s="9"/>
      <c r="Q444" s="9"/>
      <c r="R444" s="9"/>
      <c r="S444" s="9"/>
      <c r="U444" s="9"/>
    </row>
    <row r="445" spans="3:21" ht="14.25"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76"/>
      <c r="N445" s="9"/>
      <c r="O445" s="76"/>
      <c r="P445" s="9"/>
      <c r="Q445" s="9"/>
      <c r="R445" s="9"/>
      <c r="S445" s="9"/>
      <c r="U445" s="9"/>
    </row>
    <row r="446" spans="3:21" ht="14.25"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76"/>
      <c r="N446" s="9"/>
      <c r="O446" s="76"/>
      <c r="P446" s="9"/>
      <c r="Q446" s="9"/>
      <c r="R446" s="9"/>
      <c r="S446" s="9"/>
      <c r="U446" s="9"/>
    </row>
    <row r="447" spans="3:21" ht="14.25"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76"/>
      <c r="N447" s="9"/>
      <c r="O447" s="76"/>
      <c r="P447" s="9"/>
      <c r="Q447" s="9"/>
      <c r="R447" s="9"/>
      <c r="S447" s="9"/>
      <c r="U447" s="9"/>
    </row>
    <row r="448" spans="3:21" ht="14.25"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76"/>
      <c r="N448" s="9"/>
      <c r="O448" s="76"/>
      <c r="P448" s="9"/>
      <c r="Q448" s="9"/>
      <c r="R448" s="9"/>
      <c r="S448" s="9"/>
      <c r="U448" s="9"/>
    </row>
    <row r="449" spans="3:21" ht="14.25"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76"/>
      <c r="N449" s="9"/>
      <c r="O449" s="76"/>
      <c r="P449" s="9"/>
      <c r="Q449" s="9"/>
      <c r="R449" s="9"/>
      <c r="S449" s="9"/>
      <c r="U449" s="9"/>
    </row>
    <row r="450" spans="3:21" ht="14.25"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76"/>
      <c r="N450" s="9"/>
      <c r="O450" s="76"/>
      <c r="P450" s="9"/>
      <c r="Q450" s="9"/>
      <c r="R450" s="9"/>
      <c r="S450" s="9"/>
      <c r="U450" s="9"/>
    </row>
    <row r="451" spans="3:21" ht="14.25"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76"/>
      <c r="N451" s="9"/>
      <c r="O451" s="76"/>
      <c r="P451" s="9"/>
      <c r="Q451" s="9"/>
      <c r="R451" s="9"/>
      <c r="S451" s="9"/>
      <c r="U451" s="9"/>
    </row>
    <row r="452" spans="3:21" ht="14.25"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76"/>
      <c r="N452" s="9"/>
      <c r="O452" s="76"/>
      <c r="P452" s="9"/>
      <c r="Q452" s="9"/>
      <c r="R452" s="9"/>
      <c r="S452" s="9"/>
      <c r="U452" s="9"/>
    </row>
    <row r="453" spans="3:21" ht="14.25"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76"/>
      <c r="N453" s="9"/>
      <c r="O453" s="76"/>
      <c r="P453" s="9"/>
      <c r="Q453" s="9"/>
      <c r="R453" s="9"/>
      <c r="S453" s="9"/>
      <c r="U453" s="9"/>
    </row>
    <row r="454" spans="3:21" ht="14.25"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76"/>
      <c r="N454" s="9"/>
      <c r="O454" s="76"/>
      <c r="P454" s="9"/>
      <c r="Q454" s="9"/>
      <c r="R454" s="9"/>
      <c r="S454" s="9"/>
      <c r="U454" s="9"/>
    </row>
    <row r="455" spans="3:21" ht="14.25"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76"/>
      <c r="N455" s="9"/>
      <c r="O455" s="76"/>
      <c r="P455" s="9"/>
      <c r="Q455" s="9"/>
      <c r="R455" s="9"/>
      <c r="S455" s="9"/>
      <c r="U455" s="9"/>
    </row>
    <row r="456" spans="3:21" ht="14.25"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76"/>
      <c r="N456" s="9"/>
      <c r="O456" s="76"/>
      <c r="P456" s="9"/>
      <c r="Q456" s="9"/>
      <c r="R456" s="9"/>
      <c r="S456" s="9"/>
      <c r="U456" s="9"/>
    </row>
    <row r="457" spans="3:21" ht="14.25"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76"/>
      <c r="N457" s="9"/>
      <c r="O457" s="76"/>
      <c r="P457" s="9"/>
      <c r="Q457" s="9"/>
      <c r="R457" s="9"/>
      <c r="S457" s="9"/>
      <c r="U457" s="9"/>
    </row>
    <row r="458" spans="3:21" ht="14.25"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76"/>
      <c r="N458" s="9"/>
      <c r="O458" s="76"/>
      <c r="P458" s="9"/>
      <c r="Q458" s="9"/>
      <c r="R458" s="9"/>
      <c r="S458" s="9"/>
      <c r="U458" s="9"/>
    </row>
    <row r="459" spans="3:21" ht="14.25"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76"/>
      <c r="N459" s="9"/>
      <c r="O459" s="76"/>
      <c r="P459" s="9"/>
      <c r="Q459" s="9"/>
      <c r="R459" s="9"/>
      <c r="S459" s="9"/>
      <c r="U459" s="9"/>
    </row>
    <row r="460" spans="3:21" ht="14.25"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76"/>
      <c r="N460" s="9"/>
      <c r="O460" s="76"/>
      <c r="P460" s="9"/>
      <c r="Q460" s="9"/>
      <c r="R460" s="9"/>
      <c r="S460" s="9"/>
      <c r="U460" s="9"/>
    </row>
    <row r="461" spans="3:21" ht="14.25"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76"/>
      <c r="N461" s="9"/>
      <c r="O461" s="76"/>
      <c r="P461" s="9"/>
      <c r="Q461" s="9"/>
      <c r="R461" s="9"/>
      <c r="S461" s="9"/>
      <c r="U461" s="9"/>
    </row>
    <row r="462" spans="3:21" ht="14.25"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76"/>
      <c r="N462" s="9"/>
      <c r="O462" s="76"/>
      <c r="P462" s="9"/>
      <c r="Q462" s="9"/>
      <c r="R462" s="9"/>
      <c r="S462" s="9"/>
      <c r="U462" s="9"/>
    </row>
    <row r="463" spans="3:21" ht="14.25"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76"/>
      <c r="N463" s="9"/>
      <c r="O463" s="76"/>
      <c r="P463" s="9"/>
      <c r="Q463" s="9"/>
      <c r="R463" s="9"/>
      <c r="S463" s="9"/>
      <c r="U463" s="9"/>
    </row>
    <row r="464" spans="3:21" ht="14.25"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76"/>
      <c r="N464" s="9"/>
      <c r="O464" s="76"/>
      <c r="P464" s="9"/>
      <c r="Q464" s="9"/>
      <c r="R464" s="9"/>
      <c r="S464" s="9"/>
      <c r="U464" s="9"/>
    </row>
    <row r="465" spans="3:21" ht="14.25"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76"/>
      <c r="N465" s="9"/>
      <c r="O465" s="76"/>
      <c r="P465" s="9"/>
      <c r="Q465" s="9"/>
      <c r="R465" s="9"/>
      <c r="S465" s="9"/>
      <c r="U465" s="9"/>
    </row>
    <row r="466" spans="3:21" ht="14.25"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76"/>
      <c r="N466" s="9"/>
      <c r="O466" s="76"/>
      <c r="P466" s="9"/>
      <c r="Q466" s="9"/>
      <c r="R466" s="9"/>
      <c r="S466" s="9"/>
      <c r="U466" s="9"/>
    </row>
    <row r="467" spans="3:21" ht="14.25"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76"/>
      <c r="N467" s="9"/>
      <c r="O467" s="76"/>
      <c r="P467" s="9"/>
      <c r="Q467" s="9"/>
      <c r="R467" s="9"/>
      <c r="S467" s="9"/>
      <c r="U467" s="9"/>
    </row>
    <row r="468" spans="3:21" ht="14.25"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76"/>
      <c r="N468" s="9"/>
      <c r="O468" s="76"/>
      <c r="P468" s="9"/>
      <c r="Q468" s="9"/>
      <c r="R468" s="9"/>
      <c r="S468" s="9"/>
      <c r="U468" s="9"/>
    </row>
    <row r="469" spans="3:21" ht="14.25"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76"/>
      <c r="N469" s="9"/>
      <c r="O469" s="76"/>
      <c r="P469" s="9"/>
      <c r="Q469" s="9"/>
      <c r="R469" s="9"/>
      <c r="S469" s="9"/>
      <c r="U469" s="9"/>
    </row>
    <row r="470" spans="3:21" ht="14.25"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76"/>
      <c r="N470" s="9"/>
      <c r="O470" s="76"/>
      <c r="P470" s="9"/>
      <c r="Q470" s="9"/>
      <c r="R470" s="9"/>
      <c r="S470" s="9"/>
      <c r="U470" s="9"/>
    </row>
    <row r="471" spans="3:21" ht="14.25"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76"/>
      <c r="N471" s="9"/>
      <c r="O471" s="76"/>
      <c r="P471" s="9"/>
      <c r="Q471" s="9"/>
      <c r="R471" s="9"/>
      <c r="S471" s="9"/>
      <c r="U471" s="9"/>
    </row>
    <row r="472" spans="3:21" ht="14.25"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76"/>
      <c r="N472" s="9"/>
      <c r="O472" s="76"/>
      <c r="P472" s="9"/>
      <c r="Q472" s="9"/>
      <c r="R472" s="9"/>
      <c r="S472" s="9"/>
      <c r="U472" s="9"/>
    </row>
    <row r="473" spans="3:21" ht="14.25"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76"/>
      <c r="N473" s="9"/>
      <c r="O473" s="76"/>
      <c r="P473" s="9"/>
      <c r="Q473" s="9"/>
      <c r="R473" s="9"/>
      <c r="S473" s="9"/>
      <c r="U473" s="9"/>
    </row>
    <row r="474" spans="3:21" ht="14.25"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76"/>
      <c r="N474" s="9"/>
      <c r="O474" s="76"/>
      <c r="P474" s="9"/>
      <c r="Q474" s="9"/>
      <c r="R474" s="9"/>
      <c r="S474" s="9"/>
      <c r="U474" s="9"/>
    </row>
    <row r="475" spans="3:21" ht="14.25"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76"/>
      <c r="N475" s="9"/>
      <c r="O475" s="76"/>
      <c r="P475" s="9"/>
      <c r="Q475" s="9"/>
      <c r="R475" s="9"/>
      <c r="S475" s="9"/>
      <c r="U475" s="9"/>
    </row>
    <row r="476" spans="3:21" ht="14.25"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76"/>
      <c r="N476" s="9"/>
      <c r="O476" s="76"/>
      <c r="P476" s="9"/>
      <c r="Q476" s="9"/>
      <c r="R476" s="9"/>
      <c r="S476" s="9"/>
      <c r="U476" s="9"/>
    </row>
    <row r="477" spans="3:21" ht="14.25"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76"/>
      <c r="N477" s="9"/>
      <c r="O477" s="76"/>
      <c r="P477" s="9"/>
      <c r="Q477" s="9"/>
      <c r="R477" s="9"/>
      <c r="S477" s="9"/>
      <c r="U477" s="9"/>
    </row>
    <row r="478" spans="3:21" ht="14.25"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76"/>
      <c r="N478" s="9"/>
      <c r="O478" s="76"/>
      <c r="P478" s="9"/>
      <c r="Q478" s="9"/>
      <c r="R478" s="9"/>
      <c r="S478" s="9"/>
      <c r="U478" s="9"/>
    </row>
    <row r="479" spans="3:21" ht="14.25"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76"/>
      <c r="N479" s="9"/>
      <c r="O479" s="76"/>
      <c r="P479" s="9"/>
      <c r="Q479" s="9"/>
      <c r="R479" s="9"/>
      <c r="S479" s="9"/>
      <c r="U479" s="9"/>
    </row>
    <row r="480" spans="3:21" ht="14.25"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76"/>
      <c r="N480" s="9"/>
      <c r="O480" s="76"/>
      <c r="P480" s="9"/>
      <c r="Q480" s="9"/>
      <c r="R480" s="9"/>
      <c r="S480" s="9"/>
      <c r="U480" s="9"/>
    </row>
    <row r="481" spans="3:21" ht="14.25"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76"/>
      <c r="N481" s="9"/>
      <c r="O481" s="76"/>
      <c r="P481" s="9"/>
      <c r="Q481" s="9"/>
      <c r="R481" s="9"/>
      <c r="S481" s="9"/>
      <c r="U481" s="9"/>
    </row>
    <row r="482" spans="3:21" ht="14.25"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76"/>
      <c r="N482" s="9"/>
      <c r="O482" s="76"/>
      <c r="P482" s="9"/>
      <c r="Q482" s="9"/>
      <c r="R482" s="9"/>
      <c r="S482" s="9"/>
      <c r="U482" s="9"/>
    </row>
    <row r="483" spans="3:21" ht="14.25"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76"/>
      <c r="N483" s="9"/>
      <c r="O483" s="76"/>
      <c r="P483" s="9"/>
      <c r="Q483" s="9"/>
      <c r="R483" s="9"/>
      <c r="S483" s="9"/>
      <c r="U483" s="9"/>
    </row>
    <row r="484" spans="3:21" ht="14.25"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76"/>
      <c r="N484" s="9"/>
      <c r="O484" s="76"/>
      <c r="P484" s="9"/>
      <c r="Q484" s="9"/>
      <c r="R484" s="9"/>
      <c r="S484" s="9"/>
      <c r="U484" s="9"/>
    </row>
    <row r="485" spans="3:21" ht="14.25"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76"/>
      <c r="N485" s="9"/>
      <c r="O485" s="76"/>
      <c r="P485" s="9"/>
      <c r="Q485" s="9"/>
      <c r="R485" s="9"/>
      <c r="S485" s="9"/>
      <c r="U485" s="9"/>
    </row>
    <row r="486" spans="3:21" ht="14.25"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76"/>
      <c r="N486" s="9"/>
      <c r="O486" s="76"/>
      <c r="P486" s="9"/>
      <c r="Q486" s="9"/>
      <c r="R486" s="9"/>
      <c r="S486" s="9"/>
      <c r="U486" s="9"/>
    </row>
    <row r="487" spans="3:21" ht="14.25"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76"/>
      <c r="N487" s="9"/>
      <c r="O487" s="76"/>
      <c r="P487" s="9"/>
      <c r="Q487" s="9"/>
      <c r="R487" s="9"/>
      <c r="S487" s="9"/>
      <c r="U487" s="9"/>
    </row>
    <row r="488" spans="3:21" ht="14.25"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76"/>
      <c r="N488" s="9"/>
      <c r="O488" s="76"/>
      <c r="P488" s="9"/>
      <c r="Q488" s="9"/>
      <c r="R488" s="9"/>
      <c r="S488" s="9"/>
      <c r="U488" s="9"/>
    </row>
    <row r="489" spans="3:21" ht="14.25"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76"/>
      <c r="N489" s="9"/>
      <c r="O489" s="76"/>
      <c r="P489" s="9"/>
      <c r="Q489" s="9"/>
      <c r="R489" s="9"/>
      <c r="S489" s="9"/>
      <c r="U489" s="9"/>
    </row>
    <row r="490" spans="3:21" ht="14.25"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76"/>
      <c r="N490" s="9"/>
      <c r="O490" s="76"/>
      <c r="P490" s="9"/>
      <c r="Q490" s="9"/>
      <c r="R490" s="9"/>
      <c r="S490" s="9"/>
      <c r="U490" s="9"/>
    </row>
    <row r="491" spans="3:21" ht="14.25"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76"/>
      <c r="N491" s="9"/>
      <c r="O491" s="76"/>
      <c r="P491" s="9"/>
      <c r="Q491" s="9"/>
      <c r="R491" s="9"/>
      <c r="S491" s="9"/>
      <c r="U491" s="9"/>
    </row>
    <row r="492" spans="3:21" ht="14.25"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76"/>
      <c r="N492" s="9"/>
      <c r="O492" s="76"/>
      <c r="P492" s="9"/>
      <c r="Q492" s="9"/>
      <c r="R492" s="9"/>
      <c r="S492" s="9"/>
      <c r="U492" s="9"/>
    </row>
    <row r="493" spans="3:21" ht="14.25"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76"/>
      <c r="N493" s="9"/>
      <c r="O493" s="76"/>
      <c r="P493" s="9"/>
      <c r="Q493" s="9"/>
      <c r="R493" s="9"/>
      <c r="S493" s="9"/>
      <c r="U493" s="9"/>
    </row>
    <row r="494" spans="3:21" ht="14.25"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76"/>
      <c r="N494" s="9"/>
      <c r="O494" s="76"/>
      <c r="P494" s="9"/>
      <c r="Q494" s="9"/>
      <c r="R494" s="9"/>
      <c r="S494" s="9"/>
      <c r="U494" s="9"/>
    </row>
    <row r="495" spans="3:21" ht="14.25"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76"/>
      <c r="N495" s="9"/>
      <c r="O495" s="76"/>
      <c r="P495" s="9"/>
      <c r="Q495" s="9"/>
      <c r="R495" s="9"/>
      <c r="S495" s="9"/>
      <c r="U495" s="9"/>
    </row>
    <row r="496" spans="3:21" ht="14.25"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76"/>
      <c r="N496" s="9"/>
      <c r="O496" s="76"/>
      <c r="P496" s="9"/>
      <c r="Q496" s="9"/>
      <c r="R496" s="9"/>
      <c r="S496" s="9"/>
      <c r="U496" s="9"/>
    </row>
    <row r="497" spans="3:21" ht="14.25"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76"/>
      <c r="N497" s="9"/>
      <c r="O497" s="76"/>
      <c r="P497" s="9"/>
      <c r="Q497" s="9"/>
      <c r="R497" s="9"/>
      <c r="S497" s="9"/>
      <c r="U497" s="9"/>
    </row>
    <row r="498" spans="3:21" ht="14.25"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76"/>
      <c r="N498" s="9"/>
      <c r="O498" s="76"/>
      <c r="P498" s="9"/>
      <c r="Q498" s="9"/>
      <c r="R498" s="9"/>
      <c r="S498" s="9"/>
      <c r="U498" s="9"/>
    </row>
    <row r="499" spans="3:21" ht="14.25"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76"/>
      <c r="N499" s="9"/>
      <c r="O499" s="76"/>
      <c r="P499" s="9"/>
      <c r="Q499" s="9"/>
      <c r="R499" s="9"/>
      <c r="S499" s="9"/>
      <c r="U499" s="9"/>
    </row>
    <row r="500" spans="3:21" ht="14.25"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76"/>
      <c r="N500" s="9"/>
      <c r="O500" s="76"/>
      <c r="P500" s="9"/>
      <c r="Q500" s="9"/>
      <c r="R500" s="9"/>
      <c r="S500" s="9"/>
      <c r="U500" s="9"/>
    </row>
    <row r="501" spans="3:21" ht="14.25"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76"/>
      <c r="N501" s="9"/>
      <c r="O501" s="76"/>
      <c r="P501" s="9"/>
      <c r="Q501" s="9"/>
      <c r="R501" s="9"/>
      <c r="S501" s="9"/>
      <c r="U501" s="9"/>
    </row>
    <row r="502" spans="3:21" ht="14.25"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76"/>
      <c r="N502" s="9"/>
      <c r="O502" s="76"/>
      <c r="P502" s="9"/>
      <c r="Q502" s="9"/>
      <c r="R502" s="9"/>
      <c r="S502" s="9"/>
      <c r="U502" s="9"/>
    </row>
    <row r="503" spans="3:21" ht="14.25"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76"/>
      <c r="N503" s="9"/>
      <c r="O503" s="76"/>
      <c r="P503" s="9"/>
      <c r="Q503" s="9"/>
      <c r="R503" s="9"/>
      <c r="S503" s="9"/>
      <c r="U503" s="9"/>
    </row>
    <row r="504" spans="3:21" ht="14.25"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76"/>
      <c r="N504" s="9"/>
      <c r="O504" s="76"/>
      <c r="P504" s="9"/>
      <c r="Q504" s="9"/>
      <c r="R504" s="9"/>
      <c r="S504" s="9"/>
      <c r="U504" s="9"/>
    </row>
    <row r="505" spans="3:21" ht="14.25"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76"/>
      <c r="N505" s="9"/>
      <c r="O505" s="76"/>
      <c r="P505" s="9"/>
      <c r="Q505" s="9"/>
      <c r="R505" s="9"/>
      <c r="S505" s="9"/>
      <c r="U505" s="9"/>
    </row>
    <row r="506" spans="3:21" ht="14.25"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76"/>
      <c r="N506" s="9"/>
      <c r="O506" s="76"/>
      <c r="P506" s="9"/>
      <c r="Q506" s="9"/>
      <c r="R506" s="9"/>
      <c r="S506" s="9"/>
      <c r="U506" s="9"/>
    </row>
    <row r="507" spans="3:21" ht="14.25"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76"/>
      <c r="N507" s="9"/>
      <c r="O507" s="76"/>
      <c r="P507" s="9"/>
      <c r="Q507" s="9"/>
      <c r="R507" s="9"/>
      <c r="S507" s="9"/>
      <c r="U507" s="9"/>
    </row>
    <row r="508" spans="3:21" ht="14.25"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76"/>
      <c r="N508" s="9"/>
      <c r="O508" s="76"/>
      <c r="P508" s="9"/>
      <c r="Q508" s="9"/>
      <c r="R508" s="9"/>
      <c r="S508" s="9"/>
      <c r="U508" s="9"/>
    </row>
    <row r="509" spans="3:21" ht="14.25"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76"/>
      <c r="N509" s="9"/>
      <c r="O509" s="76"/>
      <c r="P509" s="9"/>
      <c r="Q509" s="9"/>
      <c r="R509" s="9"/>
      <c r="S509" s="9"/>
      <c r="U509" s="9"/>
    </row>
    <row r="510" spans="3:21" ht="14.25"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76"/>
      <c r="N510" s="9"/>
      <c r="O510" s="76"/>
      <c r="P510" s="9"/>
      <c r="Q510" s="9"/>
      <c r="R510" s="9"/>
      <c r="S510" s="9"/>
      <c r="U510" s="9"/>
    </row>
    <row r="511" spans="3:21" ht="14.25"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76"/>
      <c r="N511" s="9"/>
      <c r="O511" s="76"/>
      <c r="P511" s="9"/>
      <c r="Q511" s="9"/>
      <c r="R511" s="9"/>
      <c r="S511" s="9"/>
      <c r="U511" s="9"/>
    </row>
    <row r="512" spans="3:21" ht="14.25"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76"/>
      <c r="N512" s="9"/>
      <c r="O512" s="76"/>
      <c r="P512" s="9"/>
      <c r="Q512" s="9"/>
      <c r="R512" s="9"/>
      <c r="S512" s="9"/>
      <c r="U512" s="9"/>
    </row>
    <row r="513" spans="3:21" ht="14.25"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76"/>
      <c r="N513" s="9"/>
      <c r="O513" s="76"/>
      <c r="P513" s="9"/>
      <c r="Q513" s="9"/>
      <c r="R513" s="9"/>
      <c r="S513" s="9"/>
      <c r="U513" s="9"/>
    </row>
    <row r="514" spans="3:21" ht="14.25"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76"/>
      <c r="N514" s="9"/>
      <c r="O514" s="76"/>
      <c r="P514" s="9"/>
      <c r="Q514" s="9"/>
      <c r="R514" s="9"/>
      <c r="S514" s="9"/>
      <c r="U514" s="9"/>
    </row>
    <row r="515" spans="3:21" ht="14.25"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76"/>
      <c r="N515" s="9"/>
      <c r="O515" s="76"/>
      <c r="P515" s="9"/>
      <c r="Q515" s="9"/>
      <c r="R515" s="9"/>
      <c r="S515" s="9"/>
      <c r="U515" s="9"/>
    </row>
    <row r="516" spans="3:21" ht="14.25"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76"/>
      <c r="N516" s="9"/>
      <c r="O516" s="76"/>
      <c r="P516" s="9"/>
      <c r="Q516" s="9"/>
      <c r="R516" s="9"/>
      <c r="S516" s="9"/>
      <c r="U516" s="9"/>
    </row>
    <row r="517" spans="3:21" ht="14.25"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76"/>
      <c r="N517" s="9"/>
      <c r="O517" s="76"/>
      <c r="P517" s="9"/>
      <c r="Q517" s="9"/>
      <c r="R517" s="9"/>
      <c r="S517" s="9"/>
      <c r="U517" s="9"/>
    </row>
    <row r="518" spans="3:21" ht="14.25"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76"/>
      <c r="N518" s="9"/>
      <c r="O518" s="76"/>
      <c r="P518" s="9"/>
      <c r="Q518" s="9"/>
      <c r="R518" s="9"/>
      <c r="S518" s="9"/>
      <c r="U518" s="9"/>
    </row>
    <row r="519" spans="3:21" ht="14.25"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76"/>
      <c r="N519" s="9"/>
      <c r="O519" s="76"/>
      <c r="P519" s="9"/>
      <c r="Q519" s="9"/>
      <c r="R519" s="9"/>
      <c r="S519" s="9"/>
      <c r="U519" s="9"/>
    </row>
    <row r="520" spans="3:21" ht="14.25"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76"/>
      <c r="N520" s="9"/>
      <c r="O520" s="76"/>
      <c r="P520" s="9"/>
      <c r="Q520" s="9"/>
      <c r="R520" s="9"/>
      <c r="S520" s="9"/>
      <c r="U520" s="9"/>
    </row>
    <row r="521" spans="3:21" ht="14.25"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76"/>
      <c r="N521" s="9"/>
      <c r="O521" s="76"/>
      <c r="P521" s="9"/>
      <c r="Q521" s="9"/>
      <c r="R521" s="9"/>
      <c r="S521" s="9"/>
      <c r="U521" s="9"/>
    </row>
    <row r="522" spans="3:21" ht="14.25"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76"/>
      <c r="N522" s="9"/>
      <c r="O522" s="76"/>
      <c r="P522" s="9"/>
      <c r="Q522" s="9"/>
      <c r="R522" s="9"/>
      <c r="S522" s="9"/>
      <c r="U522" s="9"/>
    </row>
    <row r="523" spans="3:21" ht="14.25"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76"/>
      <c r="N523" s="9"/>
      <c r="O523" s="76"/>
      <c r="P523" s="9"/>
      <c r="Q523" s="9"/>
      <c r="R523" s="9"/>
      <c r="S523" s="9"/>
      <c r="U523" s="9"/>
    </row>
    <row r="524" spans="3:21" ht="14.25"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76"/>
      <c r="N524" s="9"/>
      <c r="O524" s="76"/>
      <c r="P524" s="9"/>
      <c r="Q524" s="9"/>
      <c r="R524" s="9"/>
      <c r="S524" s="9"/>
      <c r="U524" s="9"/>
    </row>
    <row r="525" spans="3:21" ht="14.25"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76"/>
      <c r="N525" s="9"/>
      <c r="O525" s="76"/>
      <c r="P525" s="9"/>
      <c r="Q525" s="9"/>
      <c r="R525" s="9"/>
      <c r="S525" s="9"/>
      <c r="U525" s="9"/>
    </row>
    <row r="526" spans="3:21" ht="14.25"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76"/>
      <c r="N526" s="9"/>
      <c r="O526" s="76"/>
      <c r="P526" s="9"/>
      <c r="Q526" s="9"/>
      <c r="R526" s="9"/>
      <c r="S526" s="9"/>
      <c r="U526" s="9"/>
    </row>
    <row r="527" spans="3:21" ht="14.25"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76"/>
      <c r="N527" s="9"/>
      <c r="O527" s="76"/>
      <c r="P527" s="9"/>
      <c r="Q527" s="9"/>
      <c r="R527" s="9"/>
      <c r="S527" s="9"/>
      <c r="U527" s="9"/>
    </row>
    <row r="528" spans="3:21" ht="14.25"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76"/>
      <c r="N528" s="9"/>
      <c r="O528" s="76"/>
      <c r="P528" s="9"/>
      <c r="Q528" s="9"/>
      <c r="R528" s="9"/>
      <c r="S528" s="9"/>
      <c r="U528" s="9"/>
    </row>
    <row r="529" spans="3:21" ht="14.25"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76"/>
      <c r="N529" s="9"/>
      <c r="O529" s="76"/>
      <c r="P529" s="9"/>
      <c r="Q529" s="9"/>
      <c r="R529" s="9"/>
      <c r="S529" s="9"/>
      <c r="U529" s="9"/>
    </row>
    <row r="530" spans="3:21" ht="14.25"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76"/>
      <c r="N530" s="9"/>
      <c r="O530" s="76"/>
      <c r="P530" s="9"/>
      <c r="Q530" s="9"/>
      <c r="R530" s="9"/>
      <c r="S530" s="9"/>
      <c r="U530" s="9"/>
    </row>
    <row r="531" spans="3:21" ht="14.25"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76"/>
      <c r="N531" s="9"/>
      <c r="O531" s="76"/>
      <c r="P531" s="9"/>
      <c r="Q531" s="9"/>
      <c r="R531" s="9"/>
      <c r="S531" s="9"/>
      <c r="U531" s="9"/>
    </row>
    <row r="532" spans="3:21" ht="14.25"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76"/>
      <c r="N532" s="9"/>
      <c r="O532" s="76"/>
      <c r="P532" s="9"/>
      <c r="Q532" s="9"/>
      <c r="R532" s="9"/>
      <c r="S532" s="9"/>
      <c r="U532" s="9"/>
    </row>
  </sheetData>
  <sheetProtection/>
  <protectedRanges>
    <protectedRange sqref="AF15:AG17 X15:X17 Z15:Z17 AB15:AB17 AD15:AD17 D15:V17" name="範囲4"/>
    <protectedRange sqref="AC1" name="範囲1"/>
    <protectedRange sqref="X8:X13 Z8:Z13 AB8:AB13 AD8:AD13 AF8:AG13 AF15:AG17 AD15:AD17 AB15:AB17 Z15:Z17 X15:X17 AB21 X19 Z19 AB19 AD19 AF19:AG19 AF21:AG26 AD21:AD26 D15:V17 D8:V13 D19:V19" name="範囲2"/>
    <protectedRange sqref="AF21:AG26 AD21:AD26 AB21:AB26 Z21:Z26 X21:X26 C36:D36 X28:X33 Z28:Z33 AB28:AB33 AD28:AD33 AF28:AG33 D21:V26 D28:V33" name="範囲3"/>
    <protectedRange sqref="C8:C13 C15:C17 C19 C21:C26 C28:C33" name="範囲5"/>
  </protectedRanges>
  <mergeCells count="58">
    <mergeCell ref="V5:V6"/>
    <mergeCell ref="U5:U6"/>
    <mergeCell ref="T5:T6"/>
    <mergeCell ref="AG5:AG6"/>
    <mergeCell ref="AC5:AC6"/>
    <mergeCell ref="AD5:AD6"/>
    <mergeCell ref="AE5:AE6"/>
    <mergeCell ref="AF5:AF6"/>
    <mergeCell ref="Y5:Y6"/>
    <mergeCell ref="Z5:Z6"/>
    <mergeCell ref="K5:K6"/>
    <mergeCell ref="L5:L6"/>
    <mergeCell ref="M5:M6"/>
    <mergeCell ref="N5:N6"/>
    <mergeCell ref="O5:O6"/>
    <mergeCell ref="P5:P6"/>
    <mergeCell ref="E5:E6"/>
    <mergeCell ref="F5:F6"/>
    <mergeCell ref="G5:G6"/>
    <mergeCell ref="H5:H6"/>
    <mergeCell ref="I5:I6"/>
    <mergeCell ref="J5:J6"/>
    <mergeCell ref="AF2:AG3"/>
    <mergeCell ref="AC1:AG1"/>
    <mergeCell ref="V2:AE2"/>
    <mergeCell ref="A37:B37"/>
    <mergeCell ref="A21:A27"/>
    <mergeCell ref="A28:A34"/>
    <mergeCell ref="A35:B35"/>
    <mergeCell ref="A36:B36"/>
    <mergeCell ref="A8:A14"/>
    <mergeCell ref="A15:A18"/>
    <mergeCell ref="A19:A20"/>
    <mergeCell ref="Q5:Q6"/>
    <mergeCell ref="R5:R6"/>
    <mergeCell ref="S5:S6"/>
    <mergeCell ref="A2:A6"/>
    <mergeCell ref="B2:B6"/>
    <mergeCell ref="C2:C6"/>
    <mergeCell ref="D2:D6"/>
    <mergeCell ref="E2:U2"/>
    <mergeCell ref="F3:G4"/>
    <mergeCell ref="W5:W6"/>
    <mergeCell ref="X5:X6"/>
    <mergeCell ref="X3:AE3"/>
    <mergeCell ref="X4:Y4"/>
    <mergeCell ref="Z4:AA4"/>
    <mergeCell ref="AB4:AC4"/>
    <mergeCell ref="AD4:AE4"/>
    <mergeCell ref="AB5:AB6"/>
    <mergeCell ref="AA5:AA6"/>
    <mergeCell ref="E3:E4"/>
    <mergeCell ref="J3:J4"/>
    <mergeCell ref="K3:K4"/>
    <mergeCell ref="V3:W4"/>
    <mergeCell ref="L3:M4"/>
    <mergeCell ref="N3:O4"/>
    <mergeCell ref="H3:I4"/>
  </mergeCells>
  <printOptions horizontalCentered="1"/>
  <pageMargins left="0.5905511811023623" right="0.5905511811023623" top="0.5905511811023623" bottom="0.5905511811023623" header="0.3937007874015748" footer="0.3937007874015748"/>
  <pageSetup fitToHeight="2" horizontalDpi="600" verticalDpi="600" orientation="landscape" paperSize="9" scale="96" r:id="rId1"/>
  <headerFooter alignWithMargins="0">
    <oddFooter>&amp;C&amp;"ＭＳ Ｐ明朝,標準"&amp;10&amp;A</oddFooter>
  </headerFooter>
  <rowBreaks count="1" manualBreakCount="1">
    <brk id="3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BU532"/>
  <sheetViews>
    <sheetView view="pageBreakPreview" zoomScaleSheetLayoutView="100" zoomScalePageLayoutView="0" workbookViewId="0" topLeftCell="A1">
      <pane xSplit="2" ySplit="8" topLeftCell="C4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R1"/>
    </sheetView>
  </sheetViews>
  <sheetFormatPr defaultColWidth="9.00390625" defaultRowHeight="13.5"/>
  <cols>
    <col min="1" max="1" width="3.00390625" style="49" bestFit="1" customWidth="1"/>
    <col min="2" max="2" width="9.00390625" style="101" customWidth="1"/>
    <col min="3" max="3" width="5.00390625" style="1" bestFit="1" customWidth="1"/>
    <col min="4" max="4" width="5.75390625" style="1" bestFit="1" customWidth="1"/>
    <col min="5" max="5" width="4.50390625" style="1" bestFit="1" customWidth="1"/>
    <col min="6" max="7" width="4.75390625" style="1" customWidth="1"/>
    <col min="8" max="8" width="6.25390625" style="1" customWidth="1"/>
    <col min="9" max="9" width="4.625" style="1" customWidth="1"/>
    <col min="10" max="10" width="5.50390625" style="1" customWidth="1"/>
    <col min="11" max="11" width="4.625" style="1" customWidth="1"/>
    <col min="12" max="12" width="5.125" style="1" customWidth="1"/>
    <col min="13" max="13" width="4.625" style="1" customWidth="1"/>
    <col min="14" max="14" width="5.625" style="1" customWidth="1"/>
    <col min="15" max="15" width="4.625" style="774" customWidth="1"/>
    <col min="16" max="16" width="3.50390625" style="1" customWidth="1"/>
    <col min="17" max="17" width="3.625" style="774" customWidth="1"/>
    <col min="18" max="18" width="3.50390625" style="1" customWidth="1"/>
    <col min="19" max="19" width="3.625" style="774" customWidth="1"/>
    <col min="20" max="20" width="5.625" style="1" customWidth="1"/>
    <col min="21" max="21" width="3.625" style="774" customWidth="1"/>
    <col min="22" max="22" width="3.50390625" style="1" customWidth="1"/>
    <col min="23" max="23" width="3.625" style="774" customWidth="1"/>
    <col min="24" max="24" width="4.75390625" style="1" customWidth="1"/>
    <col min="25" max="25" width="3.625" style="774" customWidth="1"/>
    <col min="26" max="26" width="4.75390625" style="1" customWidth="1"/>
    <col min="27" max="27" width="3.625" style="774" customWidth="1"/>
    <col min="28" max="29" width="3.125" style="113" customWidth="1"/>
    <col min="30" max="30" width="3.625" style="113" customWidth="1"/>
    <col min="31" max="16384" width="9.00390625" style="1" customWidth="1"/>
  </cols>
  <sheetData>
    <row r="1" spans="1:27" s="77" customFormat="1" ht="14.25">
      <c r="A1" s="1572" t="s">
        <v>368</v>
      </c>
      <c r="B1" s="1572"/>
      <c r="C1" s="1572"/>
      <c r="D1" s="1572"/>
      <c r="E1" s="1572"/>
      <c r="F1" s="1572"/>
      <c r="G1" s="1572"/>
      <c r="H1" s="1572"/>
      <c r="I1" s="1572"/>
      <c r="J1" s="1572"/>
      <c r="K1" s="1572"/>
      <c r="L1" s="1572"/>
      <c r="M1" s="1572"/>
      <c r="N1" s="1572"/>
      <c r="O1" s="1572"/>
      <c r="P1" s="1572"/>
      <c r="Q1" s="1572"/>
      <c r="R1" s="1572"/>
      <c r="S1" s="779"/>
      <c r="T1" s="55"/>
      <c r="U1" s="779"/>
      <c r="V1" s="55"/>
      <c r="W1" s="779"/>
      <c r="X1" s="55"/>
      <c r="Y1" s="779"/>
      <c r="Z1" s="55"/>
      <c r="AA1" s="780"/>
    </row>
    <row r="2" spans="1:30" s="54" customFormat="1" ht="14.25" customHeight="1" thickBo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O2" s="763"/>
      <c r="Q2" s="775"/>
      <c r="R2" s="56"/>
      <c r="S2" s="775"/>
      <c r="T2" s="56"/>
      <c r="U2" s="775"/>
      <c r="V2" s="56"/>
      <c r="W2" s="775"/>
      <c r="X2" s="56"/>
      <c r="Y2" s="775"/>
      <c r="Z2" s="1585" t="s">
        <v>395</v>
      </c>
      <c r="AA2" s="1585"/>
      <c r="AB2" s="1585"/>
      <c r="AC2" s="1585"/>
      <c r="AD2" s="368"/>
    </row>
    <row r="3" spans="1:30" s="53" customFormat="1" ht="15" customHeight="1" thickBot="1">
      <c r="A3" s="1387" t="s">
        <v>72</v>
      </c>
      <c r="B3" s="1481" t="s">
        <v>73</v>
      </c>
      <c r="C3" s="1565" t="s">
        <v>150</v>
      </c>
      <c r="D3" s="1586" t="s">
        <v>233</v>
      </c>
      <c r="E3" s="1579" t="s">
        <v>234</v>
      </c>
      <c r="F3" s="1580"/>
      <c r="G3" s="1580"/>
      <c r="H3" s="1580"/>
      <c r="I3" s="1580"/>
      <c r="J3" s="1580"/>
      <c r="K3" s="1580"/>
      <c r="L3" s="1580"/>
      <c r="M3" s="1581"/>
      <c r="N3" s="1573" t="s">
        <v>265</v>
      </c>
      <c r="O3" s="1574"/>
      <c r="P3" s="1574"/>
      <c r="Q3" s="1574"/>
      <c r="R3" s="1574"/>
      <c r="S3" s="1574"/>
      <c r="T3" s="1574"/>
      <c r="U3" s="1574"/>
      <c r="V3" s="1574"/>
      <c r="W3" s="1574"/>
      <c r="X3" s="1574"/>
      <c r="Y3" s="1574"/>
      <c r="Z3" s="1574"/>
      <c r="AA3" s="1575"/>
      <c r="AB3" s="1568" t="s">
        <v>341</v>
      </c>
      <c r="AC3" s="1569"/>
      <c r="AD3" s="128"/>
    </row>
    <row r="4" spans="1:30" s="53" customFormat="1" ht="15" thickBot="1">
      <c r="A4" s="1388"/>
      <c r="B4" s="1482"/>
      <c r="C4" s="1566"/>
      <c r="D4" s="1587"/>
      <c r="E4" s="1582" t="s">
        <v>263</v>
      </c>
      <c r="F4" s="1583"/>
      <c r="G4" s="1583"/>
      <c r="H4" s="1583"/>
      <c r="I4" s="1584"/>
      <c r="J4" s="1579" t="s">
        <v>264</v>
      </c>
      <c r="K4" s="1580"/>
      <c r="L4" s="1580"/>
      <c r="M4" s="1581"/>
      <c r="N4" s="1576"/>
      <c r="O4" s="1577"/>
      <c r="P4" s="1577"/>
      <c r="Q4" s="1577"/>
      <c r="R4" s="1577"/>
      <c r="S4" s="1577"/>
      <c r="T4" s="1577"/>
      <c r="U4" s="1577"/>
      <c r="V4" s="1577"/>
      <c r="W4" s="1577"/>
      <c r="X4" s="1577"/>
      <c r="Y4" s="1577"/>
      <c r="Z4" s="1577"/>
      <c r="AA4" s="1578"/>
      <c r="AB4" s="1570"/>
      <c r="AC4" s="1571"/>
      <c r="AD4" s="128"/>
    </row>
    <row r="5" spans="1:30" s="49" customFormat="1" ht="24" customHeight="1" thickBot="1">
      <c r="A5" s="1388"/>
      <c r="B5" s="1482"/>
      <c r="C5" s="1566"/>
      <c r="D5" s="1587"/>
      <c r="E5" s="371" t="s">
        <v>154</v>
      </c>
      <c r="F5" s="1589" t="s">
        <v>325</v>
      </c>
      <c r="G5" s="1589"/>
      <c r="H5" s="1589" t="s">
        <v>324</v>
      </c>
      <c r="I5" s="1590"/>
      <c r="J5" s="377" t="s">
        <v>226</v>
      </c>
      <c r="K5" s="378" t="s">
        <v>222</v>
      </c>
      <c r="L5" s="634" t="s">
        <v>374</v>
      </c>
      <c r="M5" s="1147" t="s">
        <v>309</v>
      </c>
      <c r="N5" s="1550" t="s">
        <v>153</v>
      </c>
      <c r="O5" s="1551"/>
      <c r="P5" s="1551" t="s">
        <v>225</v>
      </c>
      <c r="Q5" s="1551"/>
      <c r="R5" s="1551"/>
      <c r="S5" s="1551"/>
      <c r="T5" s="1551"/>
      <c r="U5" s="1551"/>
      <c r="V5" s="1551"/>
      <c r="W5" s="1551"/>
      <c r="X5" s="1551"/>
      <c r="Y5" s="1551"/>
      <c r="Z5" s="1551"/>
      <c r="AA5" s="1562"/>
      <c r="AB5" s="1570"/>
      <c r="AC5" s="1571"/>
      <c r="AD5" s="128"/>
    </row>
    <row r="6" spans="1:30" s="49" customFormat="1" ht="20.25" customHeight="1" thickBot="1">
      <c r="A6" s="1388"/>
      <c r="B6" s="1482"/>
      <c r="C6" s="1566"/>
      <c r="D6" s="1587"/>
      <c r="E6" s="1548" t="s">
        <v>333</v>
      </c>
      <c r="F6" s="1544" t="s">
        <v>155</v>
      </c>
      <c r="G6" s="1544" t="s">
        <v>156</v>
      </c>
      <c r="H6" s="1544" t="s">
        <v>158</v>
      </c>
      <c r="I6" s="1542" t="s">
        <v>261</v>
      </c>
      <c r="J6" s="1546" t="s">
        <v>334</v>
      </c>
      <c r="K6" s="1556" t="s">
        <v>335</v>
      </c>
      <c r="L6" s="1544" t="s">
        <v>158</v>
      </c>
      <c r="M6" s="1554" t="s">
        <v>158</v>
      </c>
      <c r="N6" s="1552"/>
      <c r="O6" s="1553"/>
      <c r="P6" s="1563" t="s">
        <v>342</v>
      </c>
      <c r="Q6" s="1564"/>
      <c r="R6" s="1560" t="s">
        <v>232</v>
      </c>
      <c r="S6" s="1560"/>
      <c r="T6" s="1560" t="s">
        <v>226</v>
      </c>
      <c r="U6" s="1560"/>
      <c r="V6" s="1560" t="s">
        <v>227</v>
      </c>
      <c r="W6" s="1560"/>
      <c r="X6" s="1560" t="s">
        <v>228</v>
      </c>
      <c r="Y6" s="1560"/>
      <c r="Z6" s="1560" t="s">
        <v>204</v>
      </c>
      <c r="AA6" s="1561"/>
      <c r="AB6" s="339" t="s">
        <v>260</v>
      </c>
      <c r="AC6" s="340" t="s">
        <v>204</v>
      </c>
      <c r="AD6" s="129"/>
    </row>
    <row r="7" spans="1:30" s="49" customFormat="1" ht="42" customHeight="1" thickBot="1">
      <c r="A7" s="1388"/>
      <c r="B7" s="1482"/>
      <c r="C7" s="1567"/>
      <c r="D7" s="1588"/>
      <c r="E7" s="1549"/>
      <c r="F7" s="1545"/>
      <c r="G7" s="1545"/>
      <c r="H7" s="1545"/>
      <c r="I7" s="1543"/>
      <c r="J7" s="1547"/>
      <c r="K7" s="1557"/>
      <c r="L7" s="1558"/>
      <c r="M7" s="1555"/>
      <c r="N7" s="373" t="s">
        <v>235</v>
      </c>
      <c r="O7" s="764" t="s">
        <v>87</v>
      </c>
      <c r="P7" s="374" t="s">
        <v>235</v>
      </c>
      <c r="Q7" s="776" t="s">
        <v>87</v>
      </c>
      <c r="R7" s="374" t="s">
        <v>235</v>
      </c>
      <c r="S7" s="776" t="s">
        <v>87</v>
      </c>
      <c r="T7" s="374" t="s">
        <v>235</v>
      </c>
      <c r="U7" s="776" t="s">
        <v>87</v>
      </c>
      <c r="V7" s="374" t="s">
        <v>235</v>
      </c>
      <c r="W7" s="776" t="s">
        <v>87</v>
      </c>
      <c r="X7" s="374" t="s">
        <v>235</v>
      </c>
      <c r="Y7" s="776" t="s">
        <v>87</v>
      </c>
      <c r="Z7" s="374" t="s">
        <v>235</v>
      </c>
      <c r="AA7" s="781" t="s">
        <v>87</v>
      </c>
      <c r="AB7" s="375" t="s">
        <v>235</v>
      </c>
      <c r="AC7" s="376" t="s">
        <v>235</v>
      </c>
      <c r="AD7" s="126"/>
    </row>
    <row r="8" spans="1:32" s="41" customFormat="1" ht="11.25" thickBot="1">
      <c r="A8" s="248"/>
      <c r="B8" s="271"/>
      <c r="C8" s="160" t="s">
        <v>47</v>
      </c>
      <c r="D8" s="161" t="s">
        <v>47</v>
      </c>
      <c r="E8" s="162" t="s">
        <v>47</v>
      </c>
      <c r="F8" s="163" t="s">
        <v>47</v>
      </c>
      <c r="G8" s="163" t="s">
        <v>47</v>
      </c>
      <c r="H8" s="163" t="s">
        <v>47</v>
      </c>
      <c r="I8" s="642" t="s">
        <v>47</v>
      </c>
      <c r="J8" s="641" t="s">
        <v>47</v>
      </c>
      <c r="K8" s="381" t="s">
        <v>47</v>
      </c>
      <c r="L8" s="633"/>
      <c r="M8" s="382" t="s">
        <v>47</v>
      </c>
      <c r="N8" s="162" t="s">
        <v>47</v>
      </c>
      <c r="O8" s="765" t="s">
        <v>310</v>
      </c>
      <c r="P8" s="163" t="s">
        <v>47</v>
      </c>
      <c r="Q8" s="765" t="s">
        <v>310</v>
      </c>
      <c r="R8" s="163" t="s">
        <v>160</v>
      </c>
      <c r="S8" s="765" t="s">
        <v>310</v>
      </c>
      <c r="T8" s="163" t="s">
        <v>160</v>
      </c>
      <c r="U8" s="765" t="s">
        <v>310</v>
      </c>
      <c r="V8" s="163" t="s">
        <v>47</v>
      </c>
      <c r="W8" s="765" t="s">
        <v>310</v>
      </c>
      <c r="X8" s="163" t="s">
        <v>47</v>
      </c>
      <c r="Y8" s="765" t="s">
        <v>310</v>
      </c>
      <c r="Z8" s="163" t="s">
        <v>47</v>
      </c>
      <c r="AA8" s="782" t="s">
        <v>310</v>
      </c>
      <c r="AB8" s="383" t="s">
        <v>47</v>
      </c>
      <c r="AC8" s="384" t="s">
        <v>47</v>
      </c>
      <c r="AD8" s="127"/>
      <c r="AE8" s="1021"/>
      <c r="AF8" s="1021"/>
    </row>
    <row r="9" spans="1:30" s="294" customFormat="1" ht="14.25" customHeight="1">
      <c r="A9" s="1540" t="s">
        <v>159</v>
      </c>
      <c r="B9" s="293" t="s">
        <v>49</v>
      </c>
      <c r="C9" s="691">
        <f>'-52-'!E8</f>
        <v>299</v>
      </c>
      <c r="D9" s="692">
        <v>3452</v>
      </c>
      <c r="E9" s="693">
        <v>38</v>
      </c>
      <c r="F9" s="694">
        <v>180</v>
      </c>
      <c r="G9" s="694">
        <v>204</v>
      </c>
      <c r="H9" s="694">
        <v>3440</v>
      </c>
      <c r="I9" s="695">
        <v>33</v>
      </c>
      <c r="J9" s="693">
        <v>335</v>
      </c>
      <c r="K9" s="694">
        <v>120</v>
      </c>
      <c r="L9" s="696">
        <v>302</v>
      </c>
      <c r="M9" s="697">
        <v>305</v>
      </c>
      <c r="N9" s="693">
        <v>3265</v>
      </c>
      <c r="O9" s="766">
        <f>N9/D9*100</f>
        <v>94.58285052143684</v>
      </c>
      <c r="P9" s="693">
        <v>3</v>
      </c>
      <c r="Q9" s="766">
        <f>P9/D9*100</f>
        <v>0.08690614136732329</v>
      </c>
      <c r="R9" s="693">
        <v>16</v>
      </c>
      <c r="S9" s="766">
        <f>R9/D9*100</f>
        <v>0.4634994206257242</v>
      </c>
      <c r="T9" s="693">
        <v>83</v>
      </c>
      <c r="U9" s="766">
        <f>T9/D9*100</f>
        <v>2.4044032444959442</v>
      </c>
      <c r="V9" s="693">
        <v>9</v>
      </c>
      <c r="W9" s="766">
        <f>V9/D9*100</f>
        <v>0.2607184241019699</v>
      </c>
      <c r="X9" s="693">
        <v>51</v>
      </c>
      <c r="Y9" s="766">
        <f>X9/D9*100</f>
        <v>1.477404403244496</v>
      </c>
      <c r="Z9" s="693">
        <v>38</v>
      </c>
      <c r="AA9" s="783">
        <f>Z9/D9*100</f>
        <v>1.100811123986095</v>
      </c>
      <c r="AB9" s="576">
        <v>0</v>
      </c>
      <c r="AC9" s="577">
        <v>0</v>
      </c>
      <c r="AD9" s="369"/>
    </row>
    <row r="10" spans="1:30" s="294" customFormat="1" ht="14.25" customHeight="1" thickBot="1">
      <c r="A10" s="1541"/>
      <c r="B10" s="314" t="s">
        <v>50</v>
      </c>
      <c r="C10" s="724">
        <f>'-52-'!E9</f>
        <v>299</v>
      </c>
      <c r="D10" s="1293">
        <f aca="true" t="shared" si="0" ref="D10:N10">SUM(D9:D9)</f>
        <v>3452</v>
      </c>
      <c r="E10" s="730">
        <f t="shared" si="0"/>
        <v>38</v>
      </c>
      <c r="F10" s="1294">
        <f t="shared" si="0"/>
        <v>180</v>
      </c>
      <c r="G10" s="1294">
        <f t="shared" si="0"/>
        <v>204</v>
      </c>
      <c r="H10" s="1294">
        <f t="shared" si="0"/>
        <v>3440</v>
      </c>
      <c r="I10" s="1295">
        <f t="shared" si="0"/>
        <v>33</v>
      </c>
      <c r="J10" s="730">
        <f t="shared" si="0"/>
        <v>335</v>
      </c>
      <c r="K10" s="1294">
        <f>SUM(K9:K9)</f>
        <v>120</v>
      </c>
      <c r="L10" s="1294">
        <f>SUM(L9:L9)</f>
        <v>302</v>
      </c>
      <c r="M10" s="1296">
        <f t="shared" si="0"/>
        <v>305</v>
      </c>
      <c r="N10" s="730">
        <f t="shared" si="0"/>
        <v>3265</v>
      </c>
      <c r="O10" s="767">
        <f aca="true" t="shared" si="1" ref="O10:O36">N10/D10*100</f>
        <v>94.58285052143684</v>
      </c>
      <c r="P10" s="730">
        <f>SUM(P9:P9)</f>
        <v>3</v>
      </c>
      <c r="Q10" s="767">
        <f>P10/D10*100</f>
        <v>0.08690614136732329</v>
      </c>
      <c r="R10" s="730">
        <f>SUM(R9:R9)</f>
        <v>16</v>
      </c>
      <c r="S10" s="767">
        <f>R10/D10*100</f>
        <v>0.4634994206257242</v>
      </c>
      <c r="T10" s="730">
        <f>SUM(T9:T9)</f>
        <v>83</v>
      </c>
      <c r="U10" s="767">
        <f>T10/D10*100</f>
        <v>2.4044032444959442</v>
      </c>
      <c r="V10" s="730">
        <f>SUM(V9:V9)</f>
        <v>9</v>
      </c>
      <c r="W10" s="767">
        <f>V10/D10*100</f>
        <v>0.2607184241019699</v>
      </c>
      <c r="X10" s="730">
        <f>SUM(X9:X9)</f>
        <v>51</v>
      </c>
      <c r="Y10" s="767">
        <f>X10/D10*100</f>
        <v>1.477404403244496</v>
      </c>
      <c r="Z10" s="730">
        <f>SUM(Z9:Z9)</f>
        <v>38</v>
      </c>
      <c r="AA10" s="784">
        <f>Z10/D10*100</f>
        <v>1.100811123986095</v>
      </c>
      <c r="AB10" s="584">
        <f>SUM(AB9:AB9)</f>
        <v>0</v>
      </c>
      <c r="AC10" s="585">
        <f>SUM(AC9:AC9)</f>
        <v>0</v>
      </c>
      <c r="AD10" s="370"/>
    </row>
    <row r="11" spans="1:30" s="294" customFormat="1" ht="14.25" customHeight="1">
      <c r="A11" s="1559" t="s">
        <v>89</v>
      </c>
      <c r="B11" s="293" t="s">
        <v>51</v>
      </c>
      <c r="C11" s="698">
        <f>'-52-'!E10</f>
        <v>128</v>
      </c>
      <c r="D11" s="699">
        <v>1478</v>
      </c>
      <c r="E11" s="693">
        <v>3</v>
      </c>
      <c r="F11" s="694">
        <v>180</v>
      </c>
      <c r="G11" s="694">
        <v>54</v>
      </c>
      <c r="H11" s="694">
        <v>1478</v>
      </c>
      <c r="I11" s="695">
        <v>30</v>
      </c>
      <c r="J11" s="693">
        <v>147</v>
      </c>
      <c r="K11" s="694">
        <v>59</v>
      </c>
      <c r="L11" s="696">
        <v>126</v>
      </c>
      <c r="M11" s="697">
        <v>129</v>
      </c>
      <c r="N11" s="693">
        <v>1188</v>
      </c>
      <c r="O11" s="766">
        <f t="shared" si="1"/>
        <v>80.37889039242219</v>
      </c>
      <c r="P11" s="693">
        <v>0</v>
      </c>
      <c r="Q11" s="766">
        <v>0</v>
      </c>
      <c r="R11" s="693">
        <v>20</v>
      </c>
      <c r="S11" s="766">
        <v>1.3531799729364005</v>
      </c>
      <c r="T11" s="693">
        <v>178</v>
      </c>
      <c r="U11" s="766">
        <v>12.043301759133964</v>
      </c>
      <c r="V11" s="693">
        <v>4</v>
      </c>
      <c r="W11" s="766">
        <v>0.2706359945872801</v>
      </c>
      <c r="X11" s="693">
        <v>64</v>
      </c>
      <c r="Y11" s="766">
        <v>4.330175913396482</v>
      </c>
      <c r="Z11" s="693">
        <v>43</v>
      </c>
      <c r="AA11" s="783">
        <v>2.9093369418132613</v>
      </c>
      <c r="AB11" s="578">
        <v>0</v>
      </c>
      <c r="AC11" s="579">
        <v>0</v>
      </c>
      <c r="AD11" s="370"/>
    </row>
    <row r="12" spans="1:30" s="294" customFormat="1" ht="14.25" customHeight="1">
      <c r="A12" s="1540"/>
      <c r="B12" s="305" t="s">
        <v>90</v>
      </c>
      <c r="C12" s="700">
        <f>'-52-'!E11</f>
        <v>281</v>
      </c>
      <c r="D12" s="701">
        <v>2901</v>
      </c>
      <c r="E12" s="702">
        <v>21</v>
      </c>
      <c r="F12" s="703">
        <v>158</v>
      </c>
      <c r="G12" s="703">
        <v>94</v>
      </c>
      <c r="H12" s="703">
        <v>2901</v>
      </c>
      <c r="I12" s="704">
        <v>129</v>
      </c>
      <c r="J12" s="702">
        <v>346</v>
      </c>
      <c r="K12" s="703">
        <v>89</v>
      </c>
      <c r="L12" s="705">
        <v>248</v>
      </c>
      <c r="M12" s="706">
        <v>257</v>
      </c>
      <c r="N12" s="702">
        <v>2588</v>
      </c>
      <c r="O12" s="768">
        <f t="shared" si="1"/>
        <v>89.21061702861083</v>
      </c>
      <c r="P12" s="702">
        <v>15</v>
      </c>
      <c r="Q12" s="768">
        <v>0.5170630816959669</v>
      </c>
      <c r="R12" s="702">
        <v>17</v>
      </c>
      <c r="S12" s="768">
        <v>0.5860048259220959</v>
      </c>
      <c r="T12" s="702">
        <v>150</v>
      </c>
      <c r="U12" s="768">
        <v>5.170630816959669</v>
      </c>
      <c r="V12" s="702">
        <v>5</v>
      </c>
      <c r="W12" s="768">
        <v>0.1723543605653223</v>
      </c>
      <c r="X12" s="702">
        <v>104</v>
      </c>
      <c r="Y12" s="768">
        <v>3.5849706997587036</v>
      </c>
      <c r="Z12" s="702">
        <v>41</v>
      </c>
      <c r="AA12" s="785">
        <v>1.4133057566356428</v>
      </c>
      <c r="AB12" s="580">
        <v>1</v>
      </c>
      <c r="AC12" s="581">
        <v>10</v>
      </c>
      <c r="AD12" s="370"/>
    </row>
    <row r="13" spans="1:30" s="294" customFormat="1" ht="14.25" customHeight="1">
      <c r="A13" s="1540"/>
      <c r="B13" s="313" t="s">
        <v>194</v>
      </c>
      <c r="C13" s="700">
        <f>'-52-'!E12</f>
        <v>240</v>
      </c>
      <c r="D13" s="701">
        <v>2787</v>
      </c>
      <c r="E13" s="702">
        <v>19</v>
      </c>
      <c r="F13" s="703">
        <v>338</v>
      </c>
      <c r="G13" s="703">
        <v>126</v>
      </c>
      <c r="H13" s="703">
        <v>2787</v>
      </c>
      <c r="I13" s="704">
        <v>73</v>
      </c>
      <c r="J13" s="702">
        <v>279</v>
      </c>
      <c r="K13" s="703">
        <v>103</v>
      </c>
      <c r="L13" s="705">
        <v>245</v>
      </c>
      <c r="M13" s="706">
        <v>229</v>
      </c>
      <c r="N13" s="702">
        <v>2446</v>
      </c>
      <c r="O13" s="768">
        <f t="shared" si="1"/>
        <v>87.76462145676355</v>
      </c>
      <c r="P13" s="702">
        <v>15</v>
      </c>
      <c r="Q13" s="768">
        <v>0.5382131324004306</v>
      </c>
      <c r="R13" s="702">
        <v>19</v>
      </c>
      <c r="S13" s="768">
        <v>0.6817366343738788</v>
      </c>
      <c r="T13" s="702">
        <v>183</v>
      </c>
      <c r="U13" s="768">
        <v>6.566200215285253</v>
      </c>
      <c r="V13" s="702">
        <v>3</v>
      </c>
      <c r="W13" s="768">
        <v>0.1076426264800861</v>
      </c>
      <c r="X13" s="702">
        <v>84</v>
      </c>
      <c r="Y13" s="768">
        <v>3.013993541442411</v>
      </c>
      <c r="Z13" s="702">
        <v>49</v>
      </c>
      <c r="AA13" s="785">
        <v>1.7581628991747398</v>
      </c>
      <c r="AB13" s="580">
        <v>2</v>
      </c>
      <c r="AC13" s="581">
        <v>5</v>
      </c>
      <c r="AD13" s="370"/>
    </row>
    <row r="14" spans="1:31" s="485" customFormat="1" ht="14.25" customHeight="1" thickBot="1">
      <c r="A14" s="1541"/>
      <c r="B14" s="314" t="s">
        <v>50</v>
      </c>
      <c r="C14" s="731">
        <f>'-52-'!E13</f>
        <v>649</v>
      </c>
      <c r="D14" s="1297">
        <f>SUM(D11:D13)</f>
        <v>7166</v>
      </c>
      <c r="E14" s="1298">
        <f aca="true" t="shared" si="2" ref="E14:AC14">SUM(E11:E13)</f>
        <v>43</v>
      </c>
      <c r="F14" s="734">
        <f t="shared" si="2"/>
        <v>676</v>
      </c>
      <c r="G14" s="734">
        <f t="shared" si="2"/>
        <v>274</v>
      </c>
      <c r="H14" s="734">
        <f>SUM(H11:H13)</f>
        <v>7166</v>
      </c>
      <c r="I14" s="589">
        <f>SUM(I11:I13)</f>
        <v>232</v>
      </c>
      <c r="J14" s="733">
        <f t="shared" si="2"/>
        <v>772</v>
      </c>
      <c r="K14" s="734">
        <f t="shared" si="2"/>
        <v>251</v>
      </c>
      <c r="L14" s="734">
        <f t="shared" si="2"/>
        <v>619</v>
      </c>
      <c r="M14" s="735">
        <f t="shared" si="2"/>
        <v>615</v>
      </c>
      <c r="N14" s="733">
        <f t="shared" si="2"/>
        <v>6222</v>
      </c>
      <c r="O14" s="769">
        <f t="shared" si="1"/>
        <v>86.82668155177225</v>
      </c>
      <c r="P14" s="733">
        <f t="shared" si="2"/>
        <v>30</v>
      </c>
      <c r="Q14" s="777">
        <f>P14/D14*100</f>
        <v>0.4186435947530003</v>
      </c>
      <c r="R14" s="734">
        <f>SUM(R11:R13)</f>
        <v>56</v>
      </c>
      <c r="S14" s="769">
        <f>R14/D14*100</f>
        <v>0.7814680435389338</v>
      </c>
      <c r="T14" s="733">
        <f>SUM(T11:T13)</f>
        <v>511</v>
      </c>
      <c r="U14" s="769">
        <f>T14/D14*100</f>
        <v>7.130895897292771</v>
      </c>
      <c r="V14" s="733">
        <f t="shared" si="2"/>
        <v>12</v>
      </c>
      <c r="W14" s="769">
        <f>V14/D14*100</f>
        <v>0.1674574379012001</v>
      </c>
      <c r="X14" s="733">
        <f t="shared" si="2"/>
        <v>252</v>
      </c>
      <c r="Y14" s="769">
        <f>X14/D14*100</f>
        <v>3.516606195925202</v>
      </c>
      <c r="Z14" s="733">
        <f t="shared" si="2"/>
        <v>133</v>
      </c>
      <c r="AA14" s="786">
        <f>Z14/D14*100</f>
        <v>1.8559866034049677</v>
      </c>
      <c r="AB14" s="588">
        <f t="shared" si="2"/>
        <v>3</v>
      </c>
      <c r="AC14" s="589">
        <f t="shared" si="2"/>
        <v>15</v>
      </c>
      <c r="AD14" s="370"/>
      <c r="AE14" s="294"/>
    </row>
    <row r="15" spans="1:30" s="635" customFormat="1" ht="14.25" customHeight="1">
      <c r="A15" s="1559" t="s">
        <v>91</v>
      </c>
      <c r="B15" s="592" t="s">
        <v>92</v>
      </c>
      <c r="C15" s="707">
        <f>'-52-'!E14</f>
        <v>342</v>
      </c>
      <c r="D15" s="708">
        <v>3992</v>
      </c>
      <c r="E15" s="709">
        <v>25</v>
      </c>
      <c r="F15" s="710">
        <v>274</v>
      </c>
      <c r="G15" s="710">
        <v>167</v>
      </c>
      <c r="H15" s="710">
        <v>3990</v>
      </c>
      <c r="I15" s="711">
        <v>26</v>
      </c>
      <c r="J15" s="712">
        <v>410</v>
      </c>
      <c r="K15" s="710">
        <v>96</v>
      </c>
      <c r="L15" s="710">
        <v>319</v>
      </c>
      <c r="M15" s="710">
        <v>317</v>
      </c>
      <c r="N15" s="709">
        <v>3754</v>
      </c>
      <c r="O15" s="766">
        <f t="shared" si="1"/>
        <v>94.03807615230461</v>
      </c>
      <c r="P15" s="710">
        <v>9</v>
      </c>
      <c r="Q15" s="778">
        <v>0.22545090180360722</v>
      </c>
      <c r="R15" s="710">
        <v>14</v>
      </c>
      <c r="S15" s="766">
        <v>0.35070140280561124</v>
      </c>
      <c r="T15" s="710">
        <v>101</v>
      </c>
      <c r="U15" s="766">
        <v>2.530060120240481</v>
      </c>
      <c r="V15" s="710">
        <v>12</v>
      </c>
      <c r="W15" s="766">
        <v>0.30060120240480964</v>
      </c>
      <c r="X15" s="710">
        <v>64</v>
      </c>
      <c r="Y15" s="766">
        <v>1.6032064128256511</v>
      </c>
      <c r="Z15" s="713">
        <v>33</v>
      </c>
      <c r="AA15" s="787">
        <v>0.8266533066132264</v>
      </c>
      <c r="AB15" s="580">
        <v>1</v>
      </c>
      <c r="AC15" s="581">
        <v>2</v>
      </c>
      <c r="AD15" s="643"/>
    </row>
    <row r="16" spans="1:31" s="635" customFormat="1" ht="14.25" customHeight="1">
      <c r="A16" s="1540"/>
      <c r="B16" s="645" t="s">
        <v>332</v>
      </c>
      <c r="C16" s="714">
        <f>'-52-'!E15</f>
        <v>184</v>
      </c>
      <c r="D16" s="715">
        <v>2260</v>
      </c>
      <c r="E16" s="709">
        <v>14</v>
      </c>
      <c r="F16" s="710">
        <v>89</v>
      </c>
      <c r="G16" s="710">
        <v>73</v>
      </c>
      <c r="H16" s="710">
        <v>2260</v>
      </c>
      <c r="I16" s="711">
        <v>26</v>
      </c>
      <c r="J16" s="712">
        <v>220</v>
      </c>
      <c r="K16" s="710">
        <v>40</v>
      </c>
      <c r="L16" s="710">
        <v>193</v>
      </c>
      <c r="M16" s="710">
        <v>194</v>
      </c>
      <c r="N16" s="709">
        <v>1774</v>
      </c>
      <c r="O16" s="766">
        <f t="shared" si="1"/>
        <v>78.49557522123894</v>
      </c>
      <c r="P16" s="693">
        <v>4</v>
      </c>
      <c r="Q16" s="766">
        <v>0.17699115044247787</v>
      </c>
      <c r="R16" s="693">
        <v>5</v>
      </c>
      <c r="S16" s="766">
        <v>0.22123893805309736</v>
      </c>
      <c r="T16" s="693">
        <v>373</v>
      </c>
      <c r="U16" s="766">
        <v>16.504424778761063</v>
      </c>
      <c r="V16" s="693">
        <v>16</v>
      </c>
      <c r="W16" s="766">
        <v>0.7079646017699115</v>
      </c>
      <c r="X16" s="693">
        <v>93</v>
      </c>
      <c r="Y16" s="766">
        <v>4.115044247787611</v>
      </c>
      <c r="Z16" s="693">
        <v>20</v>
      </c>
      <c r="AA16" s="783">
        <v>0.8849557522123894</v>
      </c>
      <c r="AB16" s="578">
        <v>2</v>
      </c>
      <c r="AC16" s="579">
        <v>2</v>
      </c>
      <c r="AD16" s="1022"/>
      <c r="AE16" s="118"/>
    </row>
    <row r="17" spans="1:30" s="118" customFormat="1" ht="14.25" customHeight="1">
      <c r="A17" s="1540"/>
      <c r="B17" s="313" t="s">
        <v>101</v>
      </c>
      <c r="C17" s="716">
        <f>'-52-'!E16</f>
        <v>0</v>
      </c>
      <c r="D17" s="699">
        <v>7</v>
      </c>
      <c r="E17" s="693">
        <v>0</v>
      </c>
      <c r="F17" s="694">
        <v>0</v>
      </c>
      <c r="G17" s="694">
        <v>0</v>
      </c>
      <c r="H17" s="694">
        <v>7</v>
      </c>
      <c r="I17" s="695">
        <v>0</v>
      </c>
      <c r="J17" s="693">
        <v>1</v>
      </c>
      <c r="K17" s="694">
        <v>0</v>
      </c>
      <c r="L17" s="696">
        <v>0</v>
      </c>
      <c r="M17" s="697">
        <v>1</v>
      </c>
      <c r="N17" s="693">
        <v>6</v>
      </c>
      <c r="O17" s="766">
        <f t="shared" si="1"/>
        <v>85.71428571428571</v>
      </c>
      <c r="P17" s="693">
        <v>0</v>
      </c>
      <c r="Q17" s="766">
        <v>0</v>
      </c>
      <c r="R17" s="693">
        <v>0</v>
      </c>
      <c r="S17" s="766">
        <v>0</v>
      </c>
      <c r="T17" s="693">
        <v>0</v>
      </c>
      <c r="U17" s="766">
        <v>0</v>
      </c>
      <c r="V17" s="693">
        <v>0</v>
      </c>
      <c r="W17" s="766">
        <v>0</v>
      </c>
      <c r="X17" s="693">
        <v>1</v>
      </c>
      <c r="Y17" s="768">
        <v>14.285714285714285</v>
      </c>
      <c r="Z17" s="702">
        <v>0</v>
      </c>
      <c r="AA17" s="768">
        <v>0</v>
      </c>
      <c r="AB17" s="580">
        <v>0</v>
      </c>
      <c r="AC17" s="581">
        <v>0</v>
      </c>
      <c r="AD17" s="643"/>
    </row>
    <row r="18" spans="1:30" s="118" customFormat="1" ht="14.25" customHeight="1">
      <c r="A18" s="1540"/>
      <c r="B18" s="313" t="s">
        <v>102</v>
      </c>
      <c r="C18" s="716">
        <f>'-52-'!E17</f>
        <v>5</v>
      </c>
      <c r="D18" s="717">
        <v>45</v>
      </c>
      <c r="E18" s="718">
        <v>0</v>
      </c>
      <c r="F18" s="719">
        <v>1</v>
      </c>
      <c r="G18" s="719">
        <v>2</v>
      </c>
      <c r="H18" s="719">
        <v>45</v>
      </c>
      <c r="I18" s="720">
        <v>1</v>
      </c>
      <c r="J18" s="721">
        <v>2</v>
      </c>
      <c r="K18" s="719">
        <v>0</v>
      </c>
      <c r="L18" s="719">
        <v>5</v>
      </c>
      <c r="M18" s="719">
        <v>4</v>
      </c>
      <c r="N18" s="718">
        <v>0</v>
      </c>
      <c r="O18" s="768">
        <f t="shared" si="1"/>
        <v>0</v>
      </c>
      <c r="P18" s="722">
        <v>0</v>
      </c>
      <c r="Q18" s="768">
        <v>0</v>
      </c>
      <c r="R18" s="721">
        <v>0</v>
      </c>
      <c r="S18" s="768">
        <v>0</v>
      </c>
      <c r="T18" s="702">
        <v>2</v>
      </c>
      <c r="U18" s="768">
        <v>4.444444444444445</v>
      </c>
      <c r="V18" s="702">
        <v>0</v>
      </c>
      <c r="W18" s="768">
        <v>0</v>
      </c>
      <c r="X18" s="702">
        <v>0</v>
      </c>
      <c r="Y18" s="768">
        <v>0</v>
      </c>
      <c r="Z18" s="702">
        <v>0</v>
      </c>
      <c r="AA18" s="768">
        <v>0</v>
      </c>
      <c r="AB18" s="580">
        <v>0</v>
      </c>
      <c r="AC18" s="581">
        <v>0</v>
      </c>
      <c r="AD18" s="643"/>
    </row>
    <row r="19" spans="1:30" s="294" customFormat="1" ht="14.25" customHeight="1" thickBot="1">
      <c r="A19" s="1541"/>
      <c r="B19" s="314" t="s">
        <v>50</v>
      </c>
      <c r="C19" s="1281">
        <f>'-52-'!E18</f>
        <v>531</v>
      </c>
      <c r="D19" s="725">
        <f>SUM(D15:D18)</f>
        <v>6304</v>
      </c>
      <c r="E19" s="726">
        <f aca="true" t="shared" si="3" ref="E19:N19">SUM(E15:E18)</f>
        <v>39</v>
      </c>
      <c r="F19" s="727">
        <f t="shared" si="3"/>
        <v>364</v>
      </c>
      <c r="G19" s="727">
        <f t="shared" si="3"/>
        <v>242</v>
      </c>
      <c r="H19" s="727">
        <f t="shared" si="3"/>
        <v>6302</v>
      </c>
      <c r="I19" s="728">
        <f t="shared" si="3"/>
        <v>53</v>
      </c>
      <c r="J19" s="726">
        <f t="shared" si="3"/>
        <v>633</v>
      </c>
      <c r="K19" s="727">
        <f t="shared" si="3"/>
        <v>136</v>
      </c>
      <c r="L19" s="727">
        <f t="shared" si="3"/>
        <v>517</v>
      </c>
      <c r="M19" s="729">
        <f t="shared" si="3"/>
        <v>516</v>
      </c>
      <c r="N19" s="726">
        <f t="shared" si="3"/>
        <v>5534</v>
      </c>
      <c r="O19" s="770">
        <f t="shared" si="1"/>
        <v>87.78553299492386</v>
      </c>
      <c r="P19" s="726">
        <f>SUM(P15:P18)</f>
        <v>13</v>
      </c>
      <c r="Q19" s="770">
        <f>P19/D19*100</f>
        <v>0.20621827411167515</v>
      </c>
      <c r="R19" s="726">
        <f>SUM(R15:R18)</f>
        <v>19</v>
      </c>
      <c r="S19" s="767">
        <f>R19/D19*100</f>
        <v>0.3013959390862944</v>
      </c>
      <c r="T19" s="730">
        <f>SUM(T15:T18)</f>
        <v>476</v>
      </c>
      <c r="U19" s="767">
        <f>T19/D19*100</f>
        <v>7.550761421319797</v>
      </c>
      <c r="V19" s="730">
        <f>SUM(V15:V18)</f>
        <v>28</v>
      </c>
      <c r="W19" s="767">
        <f>V19/D19*100</f>
        <v>0.4441624365482234</v>
      </c>
      <c r="X19" s="730">
        <f>SUM(X15:X18)</f>
        <v>158</v>
      </c>
      <c r="Y19" s="767">
        <f>X19/D19*100</f>
        <v>2.5063451776649743</v>
      </c>
      <c r="Z19" s="730">
        <f>SUM(Z15:Z18)</f>
        <v>53</v>
      </c>
      <c r="AA19" s="784">
        <f>Z19/D19*100</f>
        <v>0.840736040609137</v>
      </c>
      <c r="AB19" s="1299">
        <f>SUM(AB15:AB18)</f>
        <v>3</v>
      </c>
      <c r="AC19" s="1295">
        <f>SUM(AC15:AC18)</f>
        <v>4</v>
      </c>
      <c r="AD19" s="370"/>
    </row>
    <row r="20" spans="1:30" s="294" customFormat="1" ht="14.25" customHeight="1">
      <c r="A20" s="1559" t="s">
        <v>94</v>
      </c>
      <c r="B20" s="293" t="s">
        <v>95</v>
      </c>
      <c r="C20" s="698">
        <f>'-52-'!E19</f>
        <v>856</v>
      </c>
      <c r="D20" s="699">
        <v>9673</v>
      </c>
      <c r="E20" s="693">
        <v>75</v>
      </c>
      <c r="F20" s="694">
        <v>557</v>
      </c>
      <c r="G20" s="694">
        <v>345</v>
      </c>
      <c r="H20" s="694">
        <v>9562</v>
      </c>
      <c r="I20" s="695">
        <v>228</v>
      </c>
      <c r="J20" s="693">
        <v>584</v>
      </c>
      <c r="K20" s="694">
        <v>151</v>
      </c>
      <c r="L20" s="696">
        <v>936</v>
      </c>
      <c r="M20" s="697">
        <v>828</v>
      </c>
      <c r="N20" s="693">
        <v>7829</v>
      </c>
      <c r="O20" s="766">
        <f t="shared" si="1"/>
        <v>80.93662772666185</v>
      </c>
      <c r="P20" s="693">
        <v>31</v>
      </c>
      <c r="Q20" s="766">
        <v>0.3204796857231469</v>
      </c>
      <c r="R20" s="693">
        <v>37</v>
      </c>
      <c r="S20" s="766">
        <v>0.38250801199214307</v>
      </c>
      <c r="T20" s="693">
        <v>797</v>
      </c>
      <c r="U20" s="766">
        <v>8.239429339398326</v>
      </c>
      <c r="V20" s="693">
        <v>25</v>
      </c>
      <c r="W20" s="766">
        <v>0.2584513594541507</v>
      </c>
      <c r="X20" s="693">
        <v>669</v>
      </c>
      <c r="Y20" s="766">
        <v>6.916158378993073</v>
      </c>
      <c r="Z20" s="693">
        <v>285</v>
      </c>
      <c r="AA20" s="783">
        <v>2.946345497777318</v>
      </c>
      <c r="AB20" s="578">
        <v>1</v>
      </c>
      <c r="AC20" s="579">
        <v>6</v>
      </c>
      <c r="AD20" s="370"/>
    </row>
    <row r="21" spans="1:30" s="294" customFormat="1" ht="14.25" customHeight="1">
      <c r="A21" s="1540"/>
      <c r="B21" s="305" t="s">
        <v>96</v>
      </c>
      <c r="C21" s="700">
        <f>'-52-'!E20</f>
        <v>147</v>
      </c>
      <c r="D21" s="701">
        <v>1562</v>
      </c>
      <c r="E21" s="702">
        <v>16</v>
      </c>
      <c r="F21" s="703">
        <v>89</v>
      </c>
      <c r="G21" s="703">
        <v>82</v>
      </c>
      <c r="H21" s="703">
        <v>1562</v>
      </c>
      <c r="I21" s="704">
        <v>37</v>
      </c>
      <c r="J21" s="702">
        <v>146</v>
      </c>
      <c r="K21" s="703">
        <v>18</v>
      </c>
      <c r="L21" s="705">
        <v>149</v>
      </c>
      <c r="M21" s="706">
        <v>143</v>
      </c>
      <c r="N21" s="702">
        <v>1261</v>
      </c>
      <c r="O21" s="768">
        <f t="shared" si="1"/>
        <v>80.72983354673495</v>
      </c>
      <c r="P21" s="702">
        <v>3</v>
      </c>
      <c r="Q21" s="768">
        <v>0.19206145966709345</v>
      </c>
      <c r="R21" s="702">
        <v>6</v>
      </c>
      <c r="S21" s="768">
        <v>0.3841229193341869</v>
      </c>
      <c r="T21" s="702">
        <v>144</v>
      </c>
      <c r="U21" s="768">
        <v>9.218950064020486</v>
      </c>
      <c r="V21" s="702">
        <v>9</v>
      </c>
      <c r="W21" s="768">
        <v>0.5761843790012804</v>
      </c>
      <c r="X21" s="702">
        <v>129</v>
      </c>
      <c r="Y21" s="768">
        <v>8.25864276568502</v>
      </c>
      <c r="Z21" s="702">
        <v>36</v>
      </c>
      <c r="AA21" s="785">
        <v>2.3047375160051216</v>
      </c>
      <c r="AB21" s="580">
        <v>0</v>
      </c>
      <c r="AC21" s="581">
        <v>1</v>
      </c>
      <c r="AD21" s="370"/>
    </row>
    <row r="22" spans="1:30" s="294" customFormat="1" ht="14.25" customHeight="1" thickBot="1">
      <c r="A22" s="1541"/>
      <c r="B22" s="314" t="s">
        <v>50</v>
      </c>
      <c r="C22" s="731">
        <f>'-52-'!E21</f>
        <v>1003</v>
      </c>
      <c r="D22" s="732">
        <f>SUM(D20:D21)</f>
        <v>11235</v>
      </c>
      <c r="E22" s="733">
        <f aca="true" t="shared" si="4" ref="E22:AB22">SUM(E20:E21)</f>
        <v>91</v>
      </c>
      <c r="F22" s="734">
        <f t="shared" si="4"/>
        <v>646</v>
      </c>
      <c r="G22" s="734">
        <f t="shared" si="4"/>
        <v>427</v>
      </c>
      <c r="H22" s="734">
        <f t="shared" si="4"/>
        <v>11124</v>
      </c>
      <c r="I22" s="589">
        <f t="shared" si="4"/>
        <v>265</v>
      </c>
      <c r="J22" s="733">
        <f t="shared" si="4"/>
        <v>730</v>
      </c>
      <c r="K22" s="734">
        <f t="shared" si="4"/>
        <v>169</v>
      </c>
      <c r="L22" s="734">
        <f t="shared" si="4"/>
        <v>1085</v>
      </c>
      <c r="M22" s="735">
        <f t="shared" si="4"/>
        <v>971</v>
      </c>
      <c r="N22" s="733">
        <f t="shared" si="4"/>
        <v>9090</v>
      </c>
      <c r="O22" s="770">
        <f t="shared" si="1"/>
        <v>80.90787716955941</v>
      </c>
      <c r="P22" s="733">
        <f t="shared" si="4"/>
        <v>34</v>
      </c>
      <c r="Q22" s="770">
        <f>P22/D22*100</f>
        <v>0.30262572318647085</v>
      </c>
      <c r="R22" s="733">
        <f t="shared" si="4"/>
        <v>43</v>
      </c>
      <c r="S22" s="767">
        <f>R22/D22*100</f>
        <v>0.38273253226524256</v>
      </c>
      <c r="T22" s="733">
        <f t="shared" si="4"/>
        <v>941</v>
      </c>
      <c r="U22" s="767">
        <f>T22/D22*100</f>
        <v>8.375611927013797</v>
      </c>
      <c r="V22" s="733">
        <f t="shared" si="4"/>
        <v>34</v>
      </c>
      <c r="W22" s="767">
        <f>V22/D22*100</f>
        <v>0.30262572318647085</v>
      </c>
      <c r="X22" s="733">
        <f t="shared" si="4"/>
        <v>798</v>
      </c>
      <c r="Y22" s="767">
        <f>X22/D22*100</f>
        <v>7.102803738317758</v>
      </c>
      <c r="Z22" s="736">
        <f t="shared" si="4"/>
        <v>321</v>
      </c>
      <c r="AA22" s="784">
        <f>Z22/D22*100</f>
        <v>2.857142857142857</v>
      </c>
      <c r="AB22" s="586">
        <f t="shared" si="4"/>
        <v>1</v>
      </c>
      <c r="AC22" s="587">
        <f>SUM(AC20:AC21)</f>
        <v>7</v>
      </c>
      <c r="AD22" s="370"/>
    </row>
    <row r="23" spans="1:30" s="118" customFormat="1" ht="14.25" customHeight="1">
      <c r="A23" s="1559" t="s">
        <v>97</v>
      </c>
      <c r="B23" s="592" t="s">
        <v>52</v>
      </c>
      <c r="C23" s="707">
        <f>'-52-'!E22</f>
        <v>129</v>
      </c>
      <c r="D23" s="715">
        <v>1455</v>
      </c>
      <c r="E23" s="709">
        <v>21</v>
      </c>
      <c r="F23" s="710">
        <v>62</v>
      </c>
      <c r="G23" s="710">
        <v>57</v>
      </c>
      <c r="H23" s="710">
        <v>1455</v>
      </c>
      <c r="I23" s="711">
        <v>1</v>
      </c>
      <c r="J23" s="712">
        <v>99</v>
      </c>
      <c r="K23" s="710">
        <v>27</v>
      </c>
      <c r="L23" s="710">
        <v>129</v>
      </c>
      <c r="M23" s="710">
        <v>116</v>
      </c>
      <c r="N23" s="709">
        <v>969</v>
      </c>
      <c r="O23" s="766">
        <f t="shared" si="1"/>
        <v>66.59793814432989</v>
      </c>
      <c r="P23" s="693">
        <v>8</v>
      </c>
      <c r="Q23" s="766">
        <v>0.5498281786941581</v>
      </c>
      <c r="R23" s="693">
        <v>22</v>
      </c>
      <c r="S23" s="766">
        <v>1.5120274914089347</v>
      </c>
      <c r="T23" s="693">
        <v>259</v>
      </c>
      <c r="U23" s="766">
        <v>17.80068728522337</v>
      </c>
      <c r="V23" s="693">
        <v>26</v>
      </c>
      <c r="W23" s="766">
        <v>1.7869415807560136</v>
      </c>
      <c r="X23" s="693">
        <v>224</v>
      </c>
      <c r="Y23" s="778">
        <v>15.395189003436426</v>
      </c>
      <c r="Z23" s="723">
        <v>3</v>
      </c>
      <c r="AA23" s="789">
        <v>0.2061855670103093</v>
      </c>
      <c r="AB23" s="582">
        <v>0</v>
      </c>
      <c r="AC23" s="583">
        <v>0</v>
      </c>
      <c r="AD23" s="643"/>
    </row>
    <row r="24" spans="1:73" s="118" customFormat="1" ht="14.25" customHeight="1">
      <c r="A24" s="1540"/>
      <c r="B24" s="313" t="s">
        <v>98</v>
      </c>
      <c r="C24" s="716">
        <f>'-52-'!E23</f>
        <v>499</v>
      </c>
      <c r="D24" s="715">
        <v>5790</v>
      </c>
      <c r="E24" s="709">
        <v>29</v>
      </c>
      <c r="F24" s="710">
        <v>396</v>
      </c>
      <c r="G24" s="710">
        <v>226</v>
      </c>
      <c r="H24" s="710">
        <v>5782</v>
      </c>
      <c r="I24" s="711">
        <v>19</v>
      </c>
      <c r="J24" s="712">
        <v>469</v>
      </c>
      <c r="K24" s="710">
        <v>104</v>
      </c>
      <c r="L24" s="710">
        <v>500</v>
      </c>
      <c r="M24" s="710">
        <v>487</v>
      </c>
      <c r="N24" s="709">
        <v>3786</v>
      </c>
      <c r="O24" s="766">
        <f t="shared" si="1"/>
        <v>65.38860103626943</v>
      </c>
      <c r="P24" s="693">
        <v>40</v>
      </c>
      <c r="Q24" s="766">
        <v>0.690846286701209</v>
      </c>
      <c r="R24" s="693">
        <v>103</v>
      </c>
      <c r="S24" s="766">
        <v>1.778929188255613</v>
      </c>
      <c r="T24" s="693">
        <v>1163</v>
      </c>
      <c r="U24" s="768">
        <v>20.08635578583765</v>
      </c>
      <c r="V24" s="702">
        <v>101</v>
      </c>
      <c r="W24" s="768">
        <v>1.7443868739205528</v>
      </c>
      <c r="X24" s="702">
        <v>920</v>
      </c>
      <c r="Y24" s="768">
        <v>15.889464594127805</v>
      </c>
      <c r="Z24" s="702">
        <v>28</v>
      </c>
      <c r="AA24" s="785">
        <v>0.48359240069084625</v>
      </c>
      <c r="AB24" s="580">
        <v>0</v>
      </c>
      <c r="AC24" s="581">
        <v>2</v>
      </c>
      <c r="AD24" s="643"/>
      <c r="AF24" s="635"/>
      <c r="AG24" s="635"/>
      <c r="AH24" s="635"/>
      <c r="AI24" s="635"/>
      <c r="AJ24" s="635"/>
      <c r="AK24" s="635"/>
      <c r="AL24" s="635"/>
      <c r="AM24" s="635"/>
      <c r="AN24" s="635"/>
      <c r="AO24" s="635"/>
      <c r="AP24" s="635"/>
      <c r="AQ24" s="635"/>
      <c r="AR24" s="635"/>
      <c r="AS24" s="635"/>
      <c r="AT24" s="635"/>
      <c r="AU24" s="635"/>
      <c r="AV24" s="635"/>
      <c r="AW24" s="635"/>
      <c r="AX24" s="635"/>
      <c r="AY24" s="635"/>
      <c r="AZ24" s="635"/>
      <c r="BA24" s="635"/>
      <c r="BB24" s="635"/>
      <c r="BC24" s="635"/>
      <c r="BD24" s="635"/>
      <c r="BE24" s="635"/>
      <c r="BF24" s="635"/>
      <c r="BG24" s="635"/>
      <c r="BH24" s="635"/>
      <c r="BI24" s="635"/>
      <c r="BJ24" s="635"/>
      <c r="BK24" s="635"/>
      <c r="BL24" s="635"/>
      <c r="BM24" s="635"/>
      <c r="BN24" s="635"/>
      <c r="BO24" s="635"/>
      <c r="BP24" s="635"/>
      <c r="BQ24" s="635"/>
      <c r="BR24" s="635"/>
      <c r="BS24" s="635"/>
      <c r="BT24" s="635"/>
      <c r="BU24" s="635"/>
    </row>
    <row r="25" spans="1:73" s="118" customFormat="1" ht="14.25" customHeight="1">
      <c r="A25" s="1540"/>
      <c r="B25" s="313" t="s">
        <v>53</v>
      </c>
      <c r="C25" s="716">
        <f>'-52-'!E24</f>
        <v>91</v>
      </c>
      <c r="D25" s="715">
        <v>1217</v>
      </c>
      <c r="E25" s="709">
        <v>4</v>
      </c>
      <c r="F25" s="710">
        <v>45</v>
      </c>
      <c r="G25" s="710">
        <v>39</v>
      </c>
      <c r="H25" s="710">
        <v>1217</v>
      </c>
      <c r="I25" s="711">
        <v>6</v>
      </c>
      <c r="J25" s="712">
        <v>97</v>
      </c>
      <c r="K25" s="710">
        <v>17</v>
      </c>
      <c r="L25" s="710">
        <v>101</v>
      </c>
      <c r="M25" s="710">
        <v>98</v>
      </c>
      <c r="N25" s="709">
        <v>877</v>
      </c>
      <c r="O25" s="768">
        <f t="shared" si="1"/>
        <v>72.06244864420707</v>
      </c>
      <c r="P25" s="702">
        <v>5</v>
      </c>
      <c r="Q25" s="768">
        <v>0.4108463434675432</v>
      </c>
      <c r="R25" s="702">
        <v>14</v>
      </c>
      <c r="S25" s="768">
        <v>1.1503697617091209</v>
      </c>
      <c r="T25" s="702">
        <v>212</v>
      </c>
      <c r="U25" s="768">
        <v>17.41988496302383</v>
      </c>
      <c r="V25" s="702">
        <v>9</v>
      </c>
      <c r="W25" s="768">
        <v>0.7395234182415776</v>
      </c>
      <c r="X25" s="702">
        <v>125</v>
      </c>
      <c r="Y25" s="768">
        <v>10.271158586688578</v>
      </c>
      <c r="Z25" s="702">
        <v>4</v>
      </c>
      <c r="AA25" s="785">
        <v>0.3286770747740345</v>
      </c>
      <c r="AB25" s="580">
        <v>0</v>
      </c>
      <c r="AC25" s="581">
        <v>0</v>
      </c>
      <c r="AD25" s="643"/>
      <c r="AF25" s="635"/>
      <c r="AG25" s="635"/>
      <c r="AH25" s="635"/>
      <c r="AI25" s="635"/>
      <c r="AJ25" s="635"/>
      <c r="AK25" s="635"/>
      <c r="AL25" s="635"/>
      <c r="AM25" s="635"/>
      <c r="AN25" s="635"/>
      <c r="AO25" s="635"/>
      <c r="AP25" s="635"/>
      <c r="AQ25" s="635"/>
      <c r="AR25" s="635"/>
      <c r="AS25" s="635"/>
      <c r="AT25" s="635"/>
      <c r="AU25" s="635"/>
      <c r="AV25" s="635"/>
      <c r="AW25" s="635"/>
      <c r="AX25" s="635"/>
      <c r="AY25" s="635"/>
      <c r="AZ25" s="635"/>
      <c r="BA25" s="635"/>
      <c r="BB25" s="635"/>
      <c r="BC25" s="635"/>
      <c r="BD25" s="635"/>
      <c r="BE25" s="635"/>
      <c r="BF25" s="635"/>
      <c r="BG25" s="635"/>
      <c r="BH25" s="635"/>
      <c r="BI25" s="635"/>
      <c r="BJ25" s="635"/>
      <c r="BK25" s="635"/>
      <c r="BL25" s="635"/>
      <c r="BM25" s="635"/>
      <c r="BN25" s="635"/>
      <c r="BO25" s="635"/>
      <c r="BP25" s="635"/>
      <c r="BQ25" s="635"/>
      <c r="BR25" s="635"/>
      <c r="BS25" s="635"/>
      <c r="BT25" s="635"/>
      <c r="BU25" s="635"/>
    </row>
    <row r="26" spans="1:73" s="294" customFormat="1" ht="14.25" customHeight="1" thickBot="1">
      <c r="A26" s="1541"/>
      <c r="B26" s="314" t="s">
        <v>50</v>
      </c>
      <c r="C26" s="724">
        <f>'-52-'!E25</f>
        <v>719</v>
      </c>
      <c r="D26" s="725">
        <f>SUM(D23:D25)</f>
        <v>8462</v>
      </c>
      <c r="E26" s="726">
        <f aca="true" t="shared" si="5" ref="E26:AC26">SUM(E23:E25)</f>
        <v>54</v>
      </c>
      <c r="F26" s="727">
        <f t="shared" si="5"/>
        <v>503</v>
      </c>
      <c r="G26" s="727">
        <f t="shared" si="5"/>
        <v>322</v>
      </c>
      <c r="H26" s="727">
        <f>SUM(H23:H25)</f>
        <v>8454</v>
      </c>
      <c r="I26" s="728">
        <f>SUM(I23:I25)</f>
        <v>26</v>
      </c>
      <c r="J26" s="726">
        <f t="shared" si="5"/>
        <v>665</v>
      </c>
      <c r="K26" s="727">
        <f t="shared" si="5"/>
        <v>148</v>
      </c>
      <c r="L26" s="727">
        <f t="shared" si="5"/>
        <v>730</v>
      </c>
      <c r="M26" s="729">
        <f t="shared" si="5"/>
        <v>701</v>
      </c>
      <c r="N26" s="726">
        <f t="shared" si="5"/>
        <v>5632</v>
      </c>
      <c r="O26" s="767">
        <f t="shared" si="1"/>
        <v>66.55636965256441</v>
      </c>
      <c r="P26" s="730">
        <f t="shared" si="5"/>
        <v>53</v>
      </c>
      <c r="Q26" s="767">
        <f>P26/D26*100</f>
        <v>0.6263294729378398</v>
      </c>
      <c r="R26" s="730">
        <f>SUM(R23:R25)</f>
        <v>139</v>
      </c>
      <c r="S26" s="767">
        <f>R26/D26*100</f>
        <v>1.6426376743086741</v>
      </c>
      <c r="T26" s="730">
        <f>SUM(T23:T25)</f>
        <v>1634</v>
      </c>
      <c r="U26" s="767">
        <f>T26/D26*100</f>
        <v>19.30985582604585</v>
      </c>
      <c r="V26" s="730">
        <f t="shared" si="5"/>
        <v>136</v>
      </c>
      <c r="W26" s="767">
        <f>V26/D26*100</f>
        <v>1.6071850626329474</v>
      </c>
      <c r="X26" s="730">
        <f t="shared" si="5"/>
        <v>1269</v>
      </c>
      <c r="Y26" s="767">
        <f>X26/D26*100</f>
        <v>14.996454738832426</v>
      </c>
      <c r="Z26" s="730">
        <f t="shared" si="5"/>
        <v>35</v>
      </c>
      <c r="AA26" s="784">
        <f>Z26/D26*100</f>
        <v>0.41361380288347904</v>
      </c>
      <c r="AB26" s="584">
        <f t="shared" si="5"/>
        <v>0</v>
      </c>
      <c r="AC26" s="585">
        <f t="shared" si="5"/>
        <v>2</v>
      </c>
      <c r="AD26" s="370"/>
      <c r="AF26" s="485"/>
      <c r="AG26" s="485"/>
      <c r="AH26" s="485"/>
      <c r="AI26" s="485"/>
      <c r="AJ26" s="485"/>
      <c r="AK26" s="485"/>
      <c r="AL26" s="485"/>
      <c r="AM26" s="485"/>
      <c r="AN26" s="485"/>
      <c r="AO26" s="485"/>
      <c r="AP26" s="485"/>
      <c r="AQ26" s="485"/>
      <c r="AR26" s="485"/>
      <c r="AS26" s="485"/>
      <c r="AT26" s="485"/>
      <c r="AU26" s="485"/>
      <c r="AV26" s="485"/>
      <c r="AW26" s="485"/>
      <c r="AX26" s="485"/>
      <c r="AY26" s="485"/>
      <c r="AZ26" s="485"/>
      <c r="BA26" s="485"/>
      <c r="BB26" s="485"/>
      <c r="BC26" s="485"/>
      <c r="BD26" s="485"/>
      <c r="BE26" s="485"/>
      <c r="BF26" s="485"/>
      <c r="BG26" s="485"/>
      <c r="BH26" s="485"/>
      <c r="BI26" s="485"/>
      <c r="BJ26" s="485"/>
      <c r="BK26" s="485"/>
      <c r="BL26" s="485"/>
      <c r="BM26" s="485"/>
      <c r="BN26" s="485"/>
      <c r="BO26" s="485"/>
      <c r="BP26" s="485"/>
      <c r="BQ26" s="485"/>
      <c r="BR26" s="485"/>
      <c r="BS26" s="485"/>
      <c r="BT26" s="485"/>
      <c r="BU26" s="485"/>
    </row>
    <row r="27" spans="1:73" s="294" customFormat="1" ht="14.25" customHeight="1">
      <c r="A27" s="1559" t="s">
        <v>219</v>
      </c>
      <c r="B27" s="323" t="s">
        <v>218</v>
      </c>
      <c r="C27" s="708">
        <f>'-52-'!E26</f>
        <v>231</v>
      </c>
      <c r="D27" s="699">
        <v>2349</v>
      </c>
      <c r="E27" s="693">
        <v>0</v>
      </c>
      <c r="F27" s="694">
        <v>145</v>
      </c>
      <c r="G27" s="694">
        <v>99</v>
      </c>
      <c r="H27" s="694">
        <v>2317</v>
      </c>
      <c r="I27" s="695">
        <v>10</v>
      </c>
      <c r="J27" s="693">
        <v>151</v>
      </c>
      <c r="K27" s="694">
        <v>7</v>
      </c>
      <c r="L27" s="696">
        <v>203</v>
      </c>
      <c r="M27" s="697">
        <v>195</v>
      </c>
      <c r="N27" s="693">
        <v>1593</v>
      </c>
      <c r="O27" s="766">
        <f t="shared" si="1"/>
        <v>67.81609195402298</v>
      </c>
      <c r="P27" s="693">
        <v>3</v>
      </c>
      <c r="Q27" s="766">
        <v>0.1277139208173691</v>
      </c>
      <c r="R27" s="693">
        <v>19</v>
      </c>
      <c r="S27" s="766">
        <v>0.8088548318433376</v>
      </c>
      <c r="T27" s="693">
        <v>372</v>
      </c>
      <c r="U27" s="766">
        <v>15.836526181353769</v>
      </c>
      <c r="V27" s="693">
        <v>42</v>
      </c>
      <c r="W27" s="766">
        <v>1.7879948914431671</v>
      </c>
      <c r="X27" s="693">
        <v>285</v>
      </c>
      <c r="Y27" s="766">
        <v>12.132822477650064</v>
      </c>
      <c r="Z27" s="693">
        <v>113</v>
      </c>
      <c r="AA27" s="783">
        <v>4.810557684120902</v>
      </c>
      <c r="AB27" s="578">
        <v>1</v>
      </c>
      <c r="AC27" s="579">
        <v>0</v>
      </c>
      <c r="AD27" s="370"/>
      <c r="AF27" s="485"/>
      <c r="AG27" s="485"/>
      <c r="AH27" s="485"/>
      <c r="AI27" s="485"/>
      <c r="AJ27" s="485"/>
      <c r="AK27" s="485"/>
      <c r="AL27" s="485"/>
      <c r="AM27" s="485"/>
      <c r="AN27" s="485"/>
      <c r="AO27" s="485"/>
      <c r="AP27" s="485"/>
      <c r="AQ27" s="485"/>
      <c r="AR27" s="485"/>
      <c r="AS27" s="485"/>
      <c r="AT27" s="485"/>
      <c r="AU27" s="485"/>
      <c r="AV27" s="485"/>
      <c r="AW27" s="485"/>
      <c r="AX27" s="485"/>
      <c r="AY27" s="485"/>
      <c r="AZ27" s="485"/>
      <c r="BA27" s="485"/>
      <c r="BB27" s="485"/>
      <c r="BC27" s="485"/>
      <c r="BD27" s="485"/>
      <c r="BE27" s="485"/>
      <c r="BF27" s="485"/>
      <c r="BG27" s="485"/>
      <c r="BH27" s="485"/>
      <c r="BI27" s="485"/>
      <c r="BJ27" s="485"/>
      <c r="BK27" s="485"/>
      <c r="BL27" s="485"/>
      <c r="BM27" s="485"/>
      <c r="BN27" s="485"/>
      <c r="BO27" s="485"/>
      <c r="BP27" s="485"/>
      <c r="BQ27" s="485"/>
      <c r="BR27" s="485"/>
      <c r="BS27" s="485"/>
      <c r="BT27" s="485"/>
      <c r="BU27" s="485"/>
    </row>
    <row r="28" spans="1:73" s="294" customFormat="1" ht="14.25" customHeight="1" thickBot="1">
      <c r="A28" s="1541"/>
      <c r="B28" s="331" t="s">
        <v>50</v>
      </c>
      <c r="C28" s="731">
        <f>'-52-'!E27</f>
        <v>231</v>
      </c>
      <c r="D28" s="732">
        <f>SUM(D27:D27)</f>
        <v>2349</v>
      </c>
      <c r="E28" s="733">
        <f aca="true" t="shared" si="6" ref="E28:AC28">SUM(E27:E27)</f>
        <v>0</v>
      </c>
      <c r="F28" s="734">
        <f t="shared" si="6"/>
        <v>145</v>
      </c>
      <c r="G28" s="734">
        <f t="shared" si="6"/>
        <v>99</v>
      </c>
      <c r="H28" s="734">
        <f>SUM(H27:H27)</f>
        <v>2317</v>
      </c>
      <c r="I28" s="589">
        <f>SUM(I27:I27)</f>
        <v>10</v>
      </c>
      <c r="J28" s="733">
        <f t="shared" si="6"/>
        <v>151</v>
      </c>
      <c r="K28" s="734">
        <f t="shared" si="6"/>
        <v>7</v>
      </c>
      <c r="L28" s="734">
        <f t="shared" si="6"/>
        <v>203</v>
      </c>
      <c r="M28" s="735">
        <f t="shared" si="6"/>
        <v>195</v>
      </c>
      <c r="N28" s="733">
        <f t="shared" si="6"/>
        <v>1593</v>
      </c>
      <c r="O28" s="769">
        <f t="shared" si="1"/>
        <v>67.81609195402298</v>
      </c>
      <c r="P28" s="736">
        <f t="shared" si="6"/>
        <v>3</v>
      </c>
      <c r="Q28" s="777">
        <f>P28/D28*100</f>
        <v>0.1277139208173691</v>
      </c>
      <c r="R28" s="736">
        <f>SUM(R27:R27)</f>
        <v>19</v>
      </c>
      <c r="S28" s="777">
        <f>R28/D28*100</f>
        <v>0.8088548318433376</v>
      </c>
      <c r="T28" s="736">
        <f>SUM(T27:T27)</f>
        <v>372</v>
      </c>
      <c r="U28" s="777">
        <f>T28/D28*100</f>
        <v>15.836526181353769</v>
      </c>
      <c r="V28" s="736">
        <f t="shared" si="6"/>
        <v>42</v>
      </c>
      <c r="W28" s="777">
        <f>V28/D28*100</f>
        <v>1.7879948914431671</v>
      </c>
      <c r="X28" s="736">
        <f t="shared" si="6"/>
        <v>285</v>
      </c>
      <c r="Y28" s="777">
        <f>X28/D28*100</f>
        <v>12.132822477650064</v>
      </c>
      <c r="Z28" s="736">
        <f t="shared" si="6"/>
        <v>113</v>
      </c>
      <c r="AA28" s="788">
        <f>Z28/D28*100</f>
        <v>4.810557684120902</v>
      </c>
      <c r="AB28" s="586">
        <f t="shared" si="6"/>
        <v>1</v>
      </c>
      <c r="AC28" s="587">
        <f t="shared" si="6"/>
        <v>0</v>
      </c>
      <c r="AD28" s="370"/>
      <c r="AF28" s="485"/>
      <c r="AG28" s="485"/>
      <c r="AH28" s="485"/>
      <c r="AI28" s="485"/>
      <c r="AJ28" s="485"/>
      <c r="AK28" s="485"/>
      <c r="AL28" s="485"/>
      <c r="AM28" s="485"/>
      <c r="AN28" s="485"/>
      <c r="AO28" s="485"/>
      <c r="AP28" s="485"/>
      <c r="AQ28" s="485"/>
      <c r="AR28" s="485"/>
      <c r="AS28" s="485"/>
      <c r="AT28" s="485"/>
      <c r="AU28" s="485"/>
      <c r="AV28" s="485"/>
      <c r="AW28" s="485"/>
      <c r="AX28" s="485"/>
      <c r="AY28" s="485"/>
      <c r="AZ28" s="485"/>
      <c r="BA28" s="485"/>
      <c r="BB28" s="485"/>
      <c r="BC28" s="485"/>
      <c r="BD28" s="485"/>
      <c r="BE28" s="485"/>
      <c r="BF28" s="485"/>
      <c r="BG28" s="485"/>
      <c r="BH28" s="485"/>
      <c r="BI28" s="485"/>
      <c r="BJ28" s="485"/>
      <c r="BK28" s="485"/>
      <c r="BL28" s="485"/>
      <c r="BM28" s="485"/>
      <c r="BN28" s="485"/>
      <c r="BO28" s="485"/>
      <c r="BP28" s="485"/>
      <c r="BQ28" s="485"/>
      <c r="BR28" s="485"/>
      <c r="BS28" s="485"/>
      <c r="BT28" s="485"/>
      <c r="BU28" s="485"/>
    </row>
    <row r="29" spans="1:73" s="644" customFormat="1" ht="14.25" customHeight="1">
      <c r="A29" s="1559" t="s">
        <v>27</v>
      </c>
      <c r="B29" s="592" t="s">
        <v>100</v>
      </c>
      <c r="C29" s="737">
        <f>'-52-'!E28</f>
        <v>1218</v>
      </c>
      <c r="D29" s="738">
        <v>13785</v>
      </c>
      <c r="E29" s="709">
        <v>102</v>
      </c>
      <c r="F29" s="710">
        <v>1567</v>
      </c>
      <c r="G29" s="710">
        <v>636</v>
      </c>
      <c r="H29" s="710">
        <v>13747</v>
      </c>
      <c r="I29" s="711">
        <v>87</v>
      </c>
      <c r="J29" s="712">
        <v>1295</v>
      </c>
      <c r="K29" s="710">
        <v>224</v>
      </c>
      <c r="L29" s="710">
        <v>1202</v>
      </c>
      <c r="M29" s="710">
        <v>1161</v>
      </c>
      <c r="N29" s="709">
        <v>11339</v>
      </c>
      <c r="O29" s="766">
        <f t="shared" si="1"/>
        <v>82.25607544432354</v>
      </c>
      <c r="P29" s="723">
        <v>49</v>
      </c>
      <c r="Q29" s="778">
        <v>0.35545883206383755</v>
      </c>
      <c r="R29" s="723">
        <v>41</v>
      </c>
      <c r="S29" s="778">
        <v>0.29742473703300687</v>
      </c>
      <c r="T29" s="723">
        <v>1206</v>
      </c>
      <c r="U29" s="778">
        <v>8.748639825897715</v>
      </c>
      <c r="V29" s="723">
        <v>46</v>
      </c>
      <c r="W29" s="778">
        <v>0.333696046427276</v>
      </c>
      <c r="X29" s="723">
        <v>844</v>
      </c>
      <c r="Y29" s="778">
        <v>6.122597025752629</v>
      </c>
      <c r="Z29" s="723">
        <v>377</v>
      </c>
      <c r="AA29" s="789">
        <v>2.7348567283278924</v>
      </c>
      <c r="AB29" s="582">
        <v>2</v>
      </c>
      <c r="AC29" s="583">
        <v>10</v>
      </c>
      <c r="AD29" s="1022"/>
      <c r="AE29" s="635"/>
      <c r="AF29" s="635"/>
      <c r="AG29" s="635"/>
      <c r="AH29" s="635"/>
      <c r="AI29" s="635"/>
      <c r="AJ29" s="635"/>
      <c r="AK29" s="635"/>
      <c r="AL29" s="635"/>
      <c r="AM29" s="635"/>
      <c r="AN29" s="635"/>
      <c r="AO29" s="635"/>
      <c r="AP29" s="635"/>
      <c r="AQ29" s="635"/>
      <c r="AR29" s="635"/>
      <c r="AS29" s="635"/>
      <c r="AT29" s="635"/>
      <c r="AU29" s="635"/>
      <c r="AV29" s="635"/>
      <c r="AW29" s="635"/>
      <c r="AX29" s="635"/>
      <c r="AY29" s="635"/>
      <c r="AZ29" s="635"/>
      <c r="BA29" s="635"/>
      <c r="BB29" s="635"/>
      <c r="BC29" s="635"/>
      <c r="BD29" s="635"/>
      <c r="BE29" s="635"/>
      <c r="BF29" s="635"/>
      <c r="BG29" s="635"/>
      <c r="BH29" s="635"/>
      <c r="BI29" s="635"/>
      <c r="BJ29" s="635"/>
      <c r="BK29" s="635"/>
      <c r="BL29" s="635"/>
      <c r="BM29" s="635"/>
      <c r="BN29" s="635"/>
      <c r="BO29" s="635"/>
      <c r="BP29" s="635"/>
      <c r="BQ29" s="635"/>
      <c r="BR29" s="635"/>
      <c r="BS29" s="635"/>
      <c r="BT29" s="635"/>
      <c r="BU29" s="635"/>
    </row>
    <row r="30" spans="1:73" s="644" customFormat="1" ht="14.25" customHeight="1">
      <c r="A30" s="1540"/>
      <c r="B30" s="636" t="s">
        <v>251</v>
      </c>
      <c r="C30" s="739">
        <f>'-52-'!E29</f>
        <v>631</v>
      </c>
      <c r="D30" s="738">
        <v>6917</v>
      </c>
      <c r="E30" s="709">
        <v>65</v>
      </c>
      <c r="F30" s="710">
        <v>577</v>
      </c>
      <c r="G30" s="710">
        <v>205</v>
      </c>
      <c r="H30" s="710">
        <v>6917</v>
      </c>
      <c r="I30" s="711">
        <v>30</v>
      </c>
      <c r="J30" s="712">
        <v>494</v>
      </c>
      <c r="K30" s="710">
        <v>100</v>
      </c>
      <c r="L30" s="710">
        <v>607</v>
      </c>
      <c r="M30" s="710">
        <v>573</v>
      </c>
      <c r="N30" s="709">
        <v>5987</v>
      </c>
      <c r="O30" s="766">
        <f t="shared" si="1"/>
        <v>86.55486482579153</v>
      </c>
      <c r="P30" s="693">
        <v>41</v>
      </c>
      <c r="Q30" s="766">
        <v>0.5927425184328465</v>
      </c>
      <c r="R30" s="693">
        <v>40</v>
      </c>
      <c r="S30" s="766">
        <v>0.5782853838369235</v>
      </c>
      <c r="T30" s="693">
        <v>437</v>
      </c>
      <c r="U30" s="766">
        <v>6.317767818418389</v>
      </c>
      <c r="V30" s="693">
        <v>24</v>
      </c>
      <c r="W30" s="766">
        <v>0.3469712303021541</v>
      </c>
      <c r="X30" s="693">
        <v>403</v>
      </c>
      <c r="Y30" s="766">
        <v>5.826225242157005</v>
      </c>
      <c r="Z30" s="693">
        <v>34</v>
      </c>
      <c r="AA30" s="783">
        <v>0.491542576261385</v>
      </c>
      <c r="AB30" s="578">
        <v>0</v>
      </c>
      <c r="AC30" s="579">
        <v>1</v>
      </c>
      <c r="AD30" s="643"/>
      <c r="AE30" s="635"/>
      <c r="AF30" s="635"/>
      <c r="AG30" s="635"/>
      <c r="AH30" s="635"/>
      <c r="AI30" s="635"/>
      <c r="AJ30" s="635"/>
      <c r="AK30" s="635"/>
      <c r="AL30" s="635"/>
      <c r="AM30" s="635"/>
      <c r="AN30" s="635"/>
      <c r="AO30" s="635"/>
      <c r="AP30" s="635"/>
      <c r="AQ30" s="635"/>
      <c r="AR30" s="635"/>
      <c r="AS30" s="635"/>
      <c r="AT30" s="635"/>
      <c r="AU30" s="635"/>
      <c r="AV30" s="635"/>
      <c r="AW30" s="635"/>
      <c r="AX30" s="635"/>
      <c r="AY30" s="635"/>
      <c r="AZ30" s="635"/>
      <c r="BA30" s="635"/>
      <c r="BB30" s="635"/>
      <c r="BC30" s="635"/>
      <c r="BD30" s="635"/>
      <c r="BE30" s="635"/>
      <c r="BF30" s="635"/>
      <c r="BG30" s="635"/>
      <c r="BH30" s="635"/>
      <c r="BI30" s="635"/>
      <c r="BJ30" s="635"/>
      <c r="BK30" s="635"/>
      <c r="BL30" s="635"/>
      <c r="BM30" s="635"/>
      <c r="BN30" s="635"/>
      <c r="BO30" s="635"/>
      <c r="BP30" s="635"/>
      <c r="BQ30" s="635"/>
      <c r="BR30" s="635"/>
      <c r="BS30" s="635"/>
      <c r="BT30" s="635"/>
      <c r="BU30" s="635"/>
    </row>
    <row r="31" spans="1:73" s="644" customFormat="1" ht="14.25" customHeight="1">
      <c r="A31" s="1540"/>
      <c r="B31" s="636" t="s">
        <v>103</v>
      </c>
      <c r="C31" s="739">
        <f>'-52-'!E30</f>
        <v>59</v>
      </c>
      <c r="D31" s="738">
        <v>614</v>
      </c>
      <c r="E31" s="709">
        <v>2</v>
      </c>
      <c r="F31" s="710">
        <v>62</v>
      </c>
      <c r="G31" s="710">
        <v>28</v>
      </c>
      <c r="H31" s="710">
        <v>614</v>
      </c>
      <c r="I31" s="711">
        <v>2</v>
      </c>
      <c r="J31" s="712">
        <v>54</v>
      </c>
      <c r="K31" s="710">
        <v>5</v>
      </c>
      <c r="L31" s="710">
        <v>57</v>
      </c>
      <c r="M31" s="710">
        <v>42</v>
      </c>
      <c r="N31" s="709">
        <v>454</v>
      </c>
      <c r="O31" s="766">
        <f t="shared" si="1"/>
        <v>73.9413680781759</v>
      </c>
      <c r="P31" s="693">
        <v>1</v>
      </c>
      <c r="Q31" s="766">
        <v>0.16286644951140067</v>
      </c>
      <c r="R31" s="693">
        <v>0</v>
      </c>
      <c r="S31" s="766">
        <v>0</v>
      </c>
      <c r="T31" s="693">
        <v>101</v>
      </c>
      <c r="U31" s="766">
        <v>16.449511400651463</v>
      </c>
      <c r="V31" s="693">
        <v>7</v>
      </c>
      <c r="W31" s="766">
        <v>1.1400651465798046</v>
      </c>
      <c r="X31" s="693">
        <v>41</v>
      </c>
      <c r="Y31" s="766">
        <v>6.677524429967427</v>
      </c>
      <c r="Z31" s="693">
        <v>38</v>
      </c>
      <c r="AA31" s="783">
        <v>6.188925081433225</v>
      </c>
      <c r="AB31" s="578">
        <v>0</v>
      </c>
      <c r="AC31" s="579">
        <v>1</v>
      </c>
      <c r="AD31" s="1022"/>
      <c r="AE31" s="635"/>
      <c r="AF31" s="635"/>
      <c r="AG31" s="635"/>
      <c r="AH31" s="635"/>
      <c r="AI31" s="635"/>
      <c r="AJ31" s="635"/>
      <c r="AK31" s="635"/>
      <c r="AL31" s="635"/>
      <c r="AM31" s="635"/>
      <c r="AN31" s="635"/>
      <c r="AO31" s="635"/>
      <c r="AP31" s="635"/>
      <c r="AQ31" s="635"/>
      <c r="AR31" s="635"/>
      <c r="AS31" s="635"/>
      <c r="AT31" s="635"/>
      <c r="AU31" s="635"/>
      <c r="AV31" s="635"/>
      <c r="AW31" s="635"/>
      <c r="AX31" s="635"/>
      <c r="AY31" s="635"/>
      <c r="AZ31" s="635"/>
      <c r="BA31" s="635"/>
      <c r="BB31" s="635"/>
      <c r="BC31" s="635"/>
      <c r="BD31" s="635"/>
      <c r="BE31" s="635"/>
      <c r="BF31" s="635"/>
      <c r="BG31" s="635"/>
      <c r="BH31" s="635"/>
      <c r="BI31" s="635"/>
      <c r="BJ31" s="635"/>
      <c r="BK31" s="635"/>
      <c r="BL31" s="635"/>
      <c r="BM31" s="635"/>
      <c r="BN31" s="635"/>
      <c r="BO31" s="635"/>
      <c r="BP31" s="635"/>
      <c r="BQ31" s="635"/>
      <c r="BR31" s="635"/>
      <c r="BS31" s="635"/>
      <c r="BT31" s="635"/>
      <c r="BU31" s="635"/>
    </row>
    <row r="32" spans="1:73" s="294" customFormat="1" ht="14.25" customHeight="1" thickBot="1">
      <c r="A32" s="1540"/>
      <c r="B32" s="638" t="s">
        <v>50</v>
      </c>
      <c r="C32" s="740">
        <f>'-52-'!E31</f>
        <v>1908</v>
      </c>
      <c r="D32" s="741">
        <f aca="true" t="shared" si="7" ref="D32:N32">SUM(D29:D31)</f>
        <v>21316</v>
      </c>
      <c r="E32" s="742">
        <f t="shared" si="7"/>
        <v>169</v>
      </c>
      <c r="F32" s="743">
        <f t="shared" si="7"/>
        <v>2206</v>
      </c>
      <c r="G32" s="743">
        <f t="shared" si="7"/>
        <v>869</v>
      </c>
      <c r="H32" s="743">
        <f t="shared" si="7"/>
        <v>21278</v>
      </c>
      <c r="I32" s="744">
        <f t="shared" si="7"/>
        <v>119</v>
      </c>
      <c r="J32" s="742">
        <f t="shared" si="7"/>
        <v>1843</v>
      </c>
      <c r="K32" s="743">
        <f t="shared" si="7"/>
        <v>329</v>
      </c>
      <c r="L32" s="743">
        <f t="shared" si="7"/>
        <v>1866</v>
      </c>
      <c r="M32" s="745">
        <f t="shared" si="7"/>
        <v>1776</v>
      </c>
      <c r="N32" s="742">
        <f t="shared" si="7"/>
        <v>17780</v>
      </c>
      <c r="O32" s="771">
        <f t="shared" si="1"/>
        <v>83.41152186151248</v>
      </c>
      <c r="P32" s="742">
        <f>SUM(P29:P31)</f>
        <v>91</v>
      </c>
      <c r="Q32" s="771">
        <f>P32/D32*100</f>
        <v>0.4269093638581347</v>
      </c>
      <c r="R32" s="742">
        <f>SUM(R29:R31)</f>
        <v>81</v>
      </c>
      <c r="S32" s="771">
        <f>R32/D32*100</f>
        <v>0.37999624695064743</v>
      </c>
      <c r="T32" s="742">
        <f>SUM(T29:T31)</f>
        <v>1744</v>
      </c>
      <c r="U32" s="771">
        <f>T32/D32*100</f>
        <v>8.181647588665792</v>
      </c>
      <c r="V32" s="742">
        <f>SUM(V29:V31)</f>
        <v>77</v>
      </c>
      <c r="W32" s="771">
        <f>V32/D32*100</f>
        <v>0.3612310001876525</v>
      </c>
      <c r="X32" s="742">
        <f>SUM(X29:X31)</f>
        <v>1288</v>
      </c>
      <c r="Y32" s="771">
        <f>X32/D32*100</f>
        <v>6.042409457684369</v>
      </c>
      <c r="Z32" s="742">
        <f>SUM(Z29:Z31)</f>
        <v>449</v>
      </c>
      <c r="AA32" s="790">
        <f>Z32/D32*100</f>
        <v>2.106398949146181</v>
      </c>
      <c r="AB32" s="639">
        <f>SUM(AB29:AB31)</f>
        <v>2</v>
      </c>
      <c r="AC32" s="640">
        <f>SUM(AC29:AC31)</f>
        <v>12</v>
      </c>
      <c r="AD32" s="370"/>
      <c r="AF32" s="485"/>
      <c r="AG32" s="485"/>
      <c r="AH32" s="485"/>
      <c r="AI32" s="485"/>
      <c r="AJ32" s="485"/>
      <c r="AK32" s="485"/>
      <c r="AL32" s="485"/>
      <c r="AM32" s="485"/>
      <c r="AN32" s="485"/>
      <c r="AO32" s="485"/>
      <c r="AP32" s="485"/>
      <c r="AQ32" s="485"/>
      <c r="AR32" s="485"/>
      <c r="AS32" s="485"/>
      <c r="AT32" s="485"/>
      <c r="AU32" s="485"/>
      <c r="AV32" s="485"/>
      <c r="AW32" s="485"/>
      <c r="AX32" s="485"/>
      <c r="AY32" s="485"/>
      <c r="AZ32" s="485"/>
      <c r="BA32" s="485"/>
      <c r="BB32" s="485"/>
      <c r="BC32" s="485"/>
      <c r="BD32" s="485"/>
      <c r="BE32" s="485"/>
      <c r="BF32" s="485"/>
      <c r="BG32" s="485"/>
      <c r="BH32" s="485"/>
      <c r="BI32" s="485"/>
      <c r="BJ32" s="485"/>
      <c r="BK32" s="485"/>
      <c r="BL32" s="485"/>
      <c r="BM32" s="485"/>
      <c r="BN32" s="485"/>
      <c r="BO32" s="485"/>
      <c r="BP32" s="485"/>
      <c r="BQ32" s="485"/>
      <c r="BR32" s="485"/>
      <c r="BS32" s="485"/>
      <c r="BT32" s="485"/>
      <c r="BU32" s="485"/>
    </row>
    <row r="33" spans="1:73" s="118" customFormat="1" ht="14.25" customHeight="1">
      <c r="A33" s="1559" t="s">
        <v>104</v>
      </c>
      <c r="B33" s="592" t="s">
        <v>105</v>
      </c>
      <c r="C33" s="746">
        <f>'-52-'!E32</f>
        <v>232</v>
      </c>
      <c r="D33" s="747">
        <v>2759</v>
      </c>
      <c r="E33" s="748">
        <v>23</v>
      </c>
      <c r="F33" s="749">
        <v>111</v>
      </c>
      <c r="G33" s="749">
        <v>92</v>
      </c>
      <c r="H33" s="749">
        <v>2759</v>
      </c>
      <c r="I33" s="750">
        <v>72</v>
      </c>
      <c r="J33" s="748">
        <v>229</v>
      </c>
      <c r="K33" s="749">
        <v>67</v>
      </c>
      <c r="L33" s="751">
        <v>246</v>
      </c>
      <c r="M33" s="752">
        <v>233</v>
      </c>
      <c r="N33" s="748">
        <v>2212</v>
      </c>
      <c r="O33" s="772">
        <f t="shared" si="1"/>
        <v>80.17397607828923</v>
      </c>
      <c r="P33" s="748">
        <v>0</v>
      </c>
      <c r="Q33" s="772">
        <v>0</v>
      </c>
      <c r="R33" s="748">
        <v>38</v>
      </c>
      <c r="S33" s="772">
        <v>1.3773106197897789</v>
      </c>
      <c r="T33" s="748">
        <v>247</v>
      </c>
      <c r="U33" s="772">
        <v>8.952519028633562</v>
      </c>
      <c r="V33" s="748">
        <v>13</v>
      </c>
      <c r="W33" s="772">
        <v>0.4711852120333454</v>
      </c>
      <c r="X33" s="748">
        <v>78</v>
      </c>
      <c r="Y33" s="772">
        <v>2.8271112722000726</v>
      </c>
      <c r="Z33" s="748">
        <v>197</v>
      </c>
      <c r="AA33" s="791">
        <v>7.140268213120696</v>
      </c>
      <c r="AB33" s="576">
        <v>27</v>
      </c>
      <c r="AC33" s="577">
        <v>0</v>
      </c>
      <c r="AD33" s="643"/>
      <c r="AF33" s="635"/>
      <c r="AG33" s="635"/>
      <c r="AH33" s="635"/>
      <c r="AI33" s="635"/>
      <c r="AJ33" s="635"/>
      <c r="AK33" s="635"/>
      <c r="AL33" s="635"/>
      <c r="AM33" s="635"/>
      <c r="AN33" s="635"/>
      <c r="AO33" s="635"/>
      <c r="AP33" s="635"/>
      <c r="AQ33" s="635"/>
      <c r="AR33" s="635"/>
      <c r="AS33" s="635"/>
      <c r="AT33" s="635"/>
      <c r="AU33" s="635"/>
      <c r="AV33" s="635"/>
      <c r="AW33" s="635"/>
      <c r="AX33" s="635"/>
      <c r="AY33" s="635"/>
      <c r="AZ33" s="635"/>
      <c r="BA33" s="635"/>
      <c r="BB33" s="635"/>
      <c r="BC33" s="635"/>
      <c r="BD33" s="635"/>
      <c r="BE33" s="635"/>
      <c r="BF33" s="635"/>
      <c r="BG33" s="635"/>
      <c r="BH33" s="635"/>
      <c r="BI33" s="635"/>
      <c r="BJ33" s="635"/>
      <c r="BK33" s="635"/>
      <c r="BL33" s="635"/>
      <c r="BM33" s="635"/>
      <c r="BN33" s="635"/>
      <c r="BO33" s="635"/>
      <c r="BP33" s="635"/>
      <c r="BQ33" s="635"/>
      <c r="BR33" s="635"/>
      <c r="BS33" s="635"/>
      <c r="BT33" s="635"/>
      <c r="BU33" s="635"/>
    </row>
    <row r="34" spans="1:73" s="118" customFormat="1" ht="14.25" customHeight="1">
      <c r="A34" s="1540"/>
      <c r="B34" s="313" t="s">
        <v>106</v>
      </c>
      <c r="C34" s="700">
        <f>'-52-'!E33</f>
        <v>285</v>
      </c>
      <c r="D34" s="753">
        <v>2854</v>
      </c>
      <c r="E34" s="718">
        <v>4</v>
      </c>
      <c r="F34" s="719">
        <v>160</v>
      </c>
      <c r="G34" s="719">
        <v>90</v>
      </c>
      <c r="H34" s="719">
        <v>2815</v>
      </c>
      <c r="I34" s="720">
        <v>25</v>
      </c>
      <c r="J34" s="721">
        <v>289</v>
      </c>
      <c r="K34" s="719">
        <v>37</v>
      </c>
      <c r="L34" s="719">
        <v>255</v>
      </c>
      <c r="M34" s="719">
        <v>244</v>
      </c>
      <c r="N34" s="718">
        <v>2305</v>
      </c>
      <c r="O34" s="768">
        <f t="shared" si="1"/>
        <v>80.76384022424668</v>
      </c>
      <c r="P34" s="702">
        <v>11</v>
      </c>
      <c r="Q34" s="768">
        <v>0.3854239663629993</v>
      </c>
      <c r="R34" s="702">
        <v>21</v>
      </c>
      <c r="S34" s="768">
        <v>0.7358093903293622</v>
      </c>
      <c r="T34" s="702">
        <v>286</v>
      </c>
      <c r="U34" s="768">
        <v>10.021023125437981</v>
      </c>
      <c r="V34" s="702">
        <v>7</v>
      </c>
      <c r="W34" s="768">
        <v>0.2452697967764541</v>
      </c>
      <c r="X34" s="702">
        <v>70</v>
      </c>
      <c r="Y34" s="768">
        <v>2.452697967764541</v>
      </c>
      <c r="Z34" s="702">
        <v>0</v>
      </c>
      <c r="AA34" s="785">
        <v>0</v>
      </c>
      <c r="AB34" s="580">
        <v>0</v>
      </c>
      <c r="AC34" s="581">
        <v>0</v>
      </c>
      <c r="AD34" s="643"/>
      <c r="AF34" s="635"/>
      <c r="AG34" s="635"/>
      <c r="AH34" s="635"/>
      <c r="AI34" s="635"/>
      <c r="AJ34" s="635"/>
      <c r="AK34" s="635"/>
      <c r="AL34" s="635"/>
      <c r="AM34" s="635"/>
      <c r="AN34" s="635"/>
      <c r="AO34" s="635"/>
      <c r="AP34" s="635"/>
      <c r="AQ34" s="635"/>
      <c r="AR34" s="635"/>
      <c r="AS34" s="635"/>
      <c r="AT34" s="635"/>
      <c r="AU34" s="635"/>
      <c r="AV34" s="635"/>
      <c r="AW34" s="635"/>
      <c r="AX34" s="635"/>
      <c r="AY34" s="635"/>
      <c r="AZ34" s="635"/>
      <c r="BA34" s="635"/>
      <c r="BB34" s="635"/>
      <c r="BC34" s="635"/>
      <c r="BD34" s="635"/>
      <c r="BE34" s="635"/>
      <c r="BF34" s="635"/>
      <c r="BG34" s="635"/>
      <c r="BH34" s="635"/>
      <c r="BI34" s="635"/>
      <c r="BJ34" s="635"/>
      <c r="BK34" s="635"/>
      <c r="BL34" s="635"/>
      <c r="BM34" s="635"/>
      <c r="BN34" s="635"/>
      <c r="BO34" s="635"/>
      <c r="BP34" s="635"/>
      <c r="BQ34" s="635"/>
      <c r="BR34" s="635"/>
      <c r="BS34" s="635"/>
      <c r="BT34" s="635"/>
      <c r="BU34" s="635"/>
    </row>
    <row r="35" spans="1:73" s="118" customFormat="1" ht="14.25" customHeight="1">
      <c r="A35" s="1540"/>
      <c r="B35" s="313" t="s">
        <v>107</v>
      </c>
      <c r="C35" s="700">
        <f>'-52-'!E34</f>
        <v>102</v>
      </c>
      <c r="D35" s="699">
        <v>1106</v>
      </c>
      <c r="E35" s="693">
        <v>10</v>
      </c>
      <c r="F35" s="694">
        <v>81</v>
      </c>
      <c r="G35" s="694">
        <v>57</v>
      </c>
      <c r="H35" s="694">
        <v>925</v>
      </c>
      <c r="I35" s="695">
        <v>5</v>
      </c>
      <c r="J35" s="693">
        <v>119</v>
      </c>
      <c r="K35" s="694">
        <v>17</v>
      </c>
      <c r="L35" s="696">
        <v>103</v>
      </c>
      <c r="M35" s="697">
        <v>106</v>
      </c>
      <c r="N35" s="693">
        <v>885</v>
      </c>
      <c r="O35" s="766">
        <f t="shared" si="1"/>
        <v>80.01808318264014</v>
      </c>
      <c r="P35" s="693">
        <v>2</v>
      </c>
      <c r="Q35" s="766">
        <v>0.18083182640144665</v>
      </c>
      <c r="R35" s="693">
        <v>12</v>
      </c>
      <c r="S35" s="766">
        <v>1.0849909584086799</v>
      </c>
      <c r="T35" s="702">
        <v>139</v>
      </c>
      <c r="U35" s="768">
        <v>12.567811934900542</v>
      </c>
      <c r="V35" s="702">
        <v>6</v>
      </c>
      <c r="W35" s="768">
        <v>0.5424954792043399</v>
      </c>
      <c r="X35" s="702">
        <v>47</v>
      </c>
      <c r="Y35" s="768">
        <v>4.249547920433996</v>
      </c>
      <c r="Z35" s="702">
        <v>18</v>
      </c>
      <c r="AA35" s="785">
        <v>1.62748643761302</v>
      </c>
      <c r="AB35" s="580">
        <v>2</v>
      </c>
      <c r="AC35" s="581">
        <v>1</v>
      </c>
      <c r="AD35" s="643"/>
      <c r="AF35" s="635"/>
      <c r="AG35" s="635"/>
      <c r="AH35" s="635"/>
      <c r="AI35" s="635"/>
      <c r="AJ35" s="635"/>
      <c r="AK35" s="635"/>
      <c r="AL35" s="635"/>
      <c r="AM35" s="635"/>
      <c r="AN35" s="635"/>
      <c r="AO35" s="635"/>
      <c r="AP35" s="635"/>
      <c r="AQ35" s="635"/>
      <c r="AR35" s="635"/>
      <c r="AS35" s="635"/>
      <c r="AT35" s="635"/>
      <c r="AU35" s="635"/>
      <c r="AV35" s="635"/>
      <c r="AW35" s="635"/>
      <c r="AX35" s="635"/>
      <c r="AY35" s="635"/>
      <c r="AZ35" s="635"/>
      <c r="BA35" s="635"/>
      <c r="BB35" s="635"/>
      <c r="BC35" s="635"/>
      <c r="BD35" s="635"/>
      <c r="BE35" s="635"/>
      <c r="BF35" s="635"/>
      <c r="BG35" s="635"/>
      <c r="BH35" s="635"/>
      <c r="BI35" s="635"/>
      <c r="BJ35" s="635"/>
      <c r="BK35" s="635"/>
      <c r="BL35" s="635"/>
      <c r="BM35" s="635"/>
      <c r="BN35" s="635"/>
      <c r="BO35" s="635"/>
      <c r="BP35" s="635"/>
      <c r="BQ35" s="635"/>
      <c r="BR35" s="635"/>
      <c r="BS35" s="635"/>
      <c r="BT35" s="635"/>
      <c r="BU35" s="635"/>
    </row>
    <row r="36" spans="1:30" s="294" customFormat="1" ht="14.25" customHeight="1" thickBot="1">
      <c r="A36" s="1541"/>
      <c r="B36" s="314" t="s">
        <v>108</v>
      </c>
      <c r="C36" s="754">
        <f>'-52-'!E35</f>
        <v>619</v>
      </c>
      <c r="D36" s="732">
        <f aca="true" t="shared" si="8" ref="D36:N36">SUM(D33:D35)</f>
        <v>6719</v>
      </c>
      <c r="E36" s="733">
        <f t="shared" si="8"/>
        <v>37</v>
      </c>
      <c r="F36" s="734">
        <f t="shared" si="8"/>
        <v>352</v>
      </c>
      <c r="G36" s="734">
        <f t="shared" si="8"/>
        <v>239</v>
      </c>
      <c r="H36" s="734">
        <f t="shared" si="8"/>
        <v>6499</v>
      </c>
      <c r="I36" s="735">
        <f t="shared" si="8"/>
        <v>102</v>
      </c>
      <c r="J36" s="733">
        <f t="shared" si="8"/>
        <v>637</v>
      </c>
      <c r="K36" s="734">
        <f t="shared" si="8"/>
        <v>121</v>
      </c>
      <c r="L36" s="734">
        <f>SUM(L33:L35)</f>
        <v>604</v>
      </c>
      <c r="M36" s="735">
        <f t="shared" si="8"/>
        <v>583</v>
      </c>
      <c r="N36" s="733">
        <f t="shared" si="8"/>
        <v>5402</v>
      </c>
      <c r="O36" s="769">
        <f t="shared" si="1"/>
        <v>80.39886887929751</v>
      </c>
      <c r="P36" s="733">
        <f>SUM(P33:P35)</f>
        <v>13</v>
      </c>
      <c r="Q36" s="769">
        <f>P36/D36*100</f>
        <v>0.1934811727935705</v>
      </c>
      <c r="R36" s="733">
        <f>SUM(R33:R35)</f>
        <v>71</v>
      </c>
      <c r="S36" s="769">
        <f>R36/D36*100</f>
        <v>1.0567048667956542</v>
      </c>
      <c r="T36" s="733">
        <f>SUM(T33:T35)</f>
        <v>672</v>
      </c>
      <c r="U36" s="769">
        <f>T36/D36*100</f>
        <v>10.001488316713797</v>
      </c>
      <c r="V36" s="733">
        <f>SUM(V33:V35)</f>
        <v>26</v>
      </c>
      <c r="W36" s="769">
        <f>V36/D36*100</f>
        <v>0.386962345587141</v>
      </c>
      <c r="X36" s="733">
        <f>SUM(X33:X35)</f>
        <v>195</v>
      </c>
      <c r="Y36" s="769">
        <f>X36/D36*100</f>
        <v>2.902217591903557</v>
      </c>
      <c r="Z36" s="733">
        <f>SUM(Z33:Z35)</f>
        <v>215</v>
      </c>
      <c r="AA36" s="786">
        <f>Z36/D36*100</f>
        <v>3.1998809346628967</v>
      </c>
      <c r="AB36" s="588">
        <f>SUM(AB33:AB35)</f>
        <v>29</v>
      </c>
      <c r="AC36" s="589">
        <f>SUM(AC33:AC35)</f>
        <v>1</v>
      </c>
      <c r="AD36" s="370"/>
    </row>
    <row r="37" spans="3:26" ht="39.75" customHeight="1"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773"/>
      <c r="P37" s="9"/>
      <c r="Q37" s="773"/>
      <c r="R37" s="9"/>
      <c r="S37" s="773"/>
      <c r="T37" s="9"/>
      <c r="U37" s="773"/>
      <c r="V37" s="9"/>
      <c r="W37" s="773"/>
      <c r="X37" s="9"/>
      <c r="Y37" s="773"/>
      <c r="Z37" s="9"/>
    </row>
    <row r="38" spans="3:26" ht="30" customHeight="1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773"/>
      <c r="P38" s="9"/>
      <c r="Q38" s="773"/>
      <c r="R38" s="9"/>
      <c r="S38" s="773"/>
      <c r="T38" s="9"/>
      <c r="U38" s="773"/>
      <c r="V38" s="9"/>
      <c r="W38" s="773"/>
      <c r="X38" s="9"/>
      <c r="Y38" s="773"/>
      <c r="Z38" s="9"/>
    </row>
    <row r="39" spans="3:26" ht="30" customHeight="1"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773"/>
      <c r="P39" s="9"/>
      <c r="Q39" s="773"/>
      <c r="R39" s="9"/>
      <c r="S39" s="773"/>
      <c r="T39" s="9"/>
      <c r="U39" s="773"/>
      <c r="V39" s="9"/>
      <c r="W39" s="773"/>
      <c r="X39" s="9"/>
      <c r="Y39" s="773"/>
      <c r="Z39" s="9"/>
    </row>
    <row r="40" spans="3:26" ht="30" customHeight="1"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773"/>
      <c r="P40" s="9"/>
      <c r="Q40" s="773"/>
      <c r="R40" s="9"/>
      <c r="S40" s="773"/>
      <c r="T40" s="9"/>
      <c r="U40" s="773"/>
      <c r="V40" s="9"/>
      <c r="W40" s="773"/>
      <c r="X40" s="9"/>
      <c r="Y40" s="773"/>
      <c r="Z40" s="9"/>
    </row>
    <row r="41" spans="3:26" ht="30" customHeight="1"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773"/>
      <c r="P41" s="9"/>
      <c r="Q41" s="773"/>
      <c r="R41" s="9"/>
      <c r="S41" s="773"/>
      <c r="T41" s="9"/>
      <c r="U41" s="773"/>
      <c r="V41" s="9"/>
      <c r="W41" s="773"/>
      <c r="X41" s="9"/>
      <c r="Y41" s="773"/>
      <c r="Z41" s="9"/>
    </row>
    <row r="42" spans="3:26" ht="14.25"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773"/>
      <c r="P42" s="9"/>
      <c r="Q42" s="773"/>
      <c r="R42" s="9"/>
      <c r="S42" s="773"/>
      <c r="T42" s="9"/>
      <c r="U42" s="773"/>
      <c r="V42" s="9"/>
      <c r="W42" s="773"/>
      <c r="X42" s="9"/>
      <c r="Y42" s="773"/>
      <c r="Z42" s="9"/>
    </row>
    <row r="43" spans="3:26" ht="14.25"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773"/>
      <c r="P43" s="9"/>
      <c r="Q43" s="773"/>
      <c r="R43" s="9"/>
      <c r="S43" s="773"/>
      <c r="T43" s="9"/>
      <c r="U43" s="773"/>
      <c r="V43" s="9"/>
      <c r="W43" s="773"/>
      <c r="X43" s="9"/>
      <c r="Y43" s="773"/>
      <c r="Z43" s="9"/>
    </row>
    <row r="44" spans="3:26" ht="14.25"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773"/>
      <c r="P44" s="9"/>
      <c r="Q44" s="773"/>
      <c r="R44" s="9"/>
      <c r="S44" s="773"/>
      <c r="T44" s="9"/>
      <c r="U44" s="773"/>
      <c r="V44" s="9"/>
      <c r="W44" s="773"/>
      <c r="X44" s="9"/>
      <c r="Y44" s="773"/>
      <c r="Z44" s="9"/>
    </row>
    <row r="45" spans="3:26" ht="14.25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773"/>
      <c r="P45" s="9"/>
      <c r="Q45" s="773"/>
      <c r="R45" s="9"/>
      <c r="S45" s="773"/>
      <c r="T45" s="9"/>
      <c r="U45" s="773"/>
      <c r="V45" s="9"/>
      <c r="W45" s="773"/>
      <c r="X45" s="9"/>
      <c r="Y45" s="773"/>
      <c r="Z45" s="9"/>
    </row>
    <row r="46" spans="3:26" ht="14.25"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773"/>
      <c r="P46" s="9"/>
      <c r="Q46" s="773"/>
      <c r="R46" s="9"/>
      <c r="S46" s="773"/>
      <c r="T46" s="9"/>
      <c r="U46" s="773"/>
      <c r="V46" s="9"/>
      <c r="W46" s="773"/>
      <c r="X46" s="9"/>
      <c r="Y46" s="773"/>
      <c r="Z46" s="9"/>
    </row>
    <row r="47" spans="3:26" ht="14.25"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773"/>
      <c r="P47" s="9"/>
      <c r="Q47" s="773"/>
      <c r="R47" s="9"/>
      <c r="S47" s="773"/>
      <c r="T47" s="9"/>
      <c r="U47" s="773"/>
      <c r="V47" s="9"/>
      <c r="W47" s="773"/>
      <c r="X47" s="9"/>
      <c r="Y47" s="773"/>
      <c r="Z47" s="9"/>
    </row>
    <row r="48" spans="3:26" ht="14.25"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773"/>
      <c r="P48" s="9"/>
      <c r="Q48" s="773"/>
      <c r="R48" s="9"/>
      <c r="S48" s="773"/>
      <c r="T48" s="9"/>
      <c r="U48" s="773"/>
      <c r="V48" s="9"/>
      <c r="W48" s="773"/>
      <c r="X48" s="9"/>
      <c r="Y48" s="773"/>
      <c r="Z48" s="9"/>
    </row>
    <row r="49" spans="3:26" ht="14.25"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773"/>
      <c r="P49" s="9"/>
      <c r="Q49" s="773"/>
      <c r="R49" s="9"/>
      <c r="S49" s="773"/>
      <c r="T49" s="9"/>
      <c r="U49" s="773"/>
      <c r="V49" s="9"/>
      <c r="W49" s="773"/>
      <c r="X49" s="9"/>
      <c r="Y49" s="773"/>
      <c r="Z49" s="9"/>
    </row>
    <row r="50" spans="3:26" ht="14.25"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773"/>
      <c r="P50" s="9"/>
      <c r="Q50" s="773"/>
      <c r="R50" s="9"/>
      <c r="S50" s="773"/>
      <c r="T50" s="9"/>
      <c r="U50" s="773"/>
      <c r="V50" s="9"/>
      <c r="W50" s="773"/>
      <c r="X50" s="9"/>
      <c r="Y50" s="773"/>
      <c r="Z50" s="9"/>
    </row>
    <row r="51" spans="3:26" ht="14.25"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773"/>
      <c r="P51" s="9"/>
      <c r="Q51" s="773"/>
      <c r="R51" s="9"/>
      <c r="S51" s="773"/>
      <c r="T51" s="9"/>
      <c r="U51" s="773"/>
      <c r="V51" s="9"/>
      <c r="W51" s="773"/>
      <c r="X51" s="9"/>
      <c r="Y51" s="773"/>
      <c r="Z51" s="9"/>
    </row>
    <row r="52" spans="3:26" ht="14.25"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773"/>
      <c r="P52" s="9"/>
      <c r="Q52" s="773"/>
      <c r="R52" s="9"/>
      <c r="S52" s="773"/>
      <c r="T52" s="9"/>
      <c r="U52" s="773"/>
      <c r="V52" s="9"/>
      <c r="W52" s="773"/>
      <c r="X52" s="9"/>
      <c r="Y52" s="773"/>
      <c r="Z52" s="9"/>
    </row>
    <row r="53" spans="3:26" ht="14.25"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773"/>
      <c r="P53" s="9"/>
      <c r="Q53" s="773"/>
      <c r="R53" s="9"/>
      <c r="S53" s="773"/>
      <c r="T53" s="9"/>
      <c r="U53" s="773"/>
      <c r="V53" s="9"/>
      <c r="W53" s="773"/>
      <c r="X53" s="9"/>
      <c r="Y53" s="773"/>
      <c r="Z53" s="9"/>
    </row>
    <row r="54" spans="3:26" ht="14.25"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773"/>
      <c r="P54" s="9"/>
      <c r="Q54" s="773"/>
      <c r="R54" s="9"/>
      <c r="S54" s="773"/>
      <c r="T54" s="9"/>
      <c r="U54" s="773"/>
      <c r="V54" s="9"/>
      <c r="W54" s="773"/>
      <c r="X54" s="9"/>
      <c r="Y54" s="773"/>
      <c r="Z54" s="9"/>
    </row>
    <row r="55" spans="3:26" ht="14.25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773"/>
      <c r="P55" s="9"/>
      <c r="Q55" s="773"/>
      <c r="R55" s="9"/>
      <c r="S55" s="773"/>
      <c r="T55" s="9"/>
      <c r="U55" s="773"/>
      <c r="V55" s="9"/>
      <c r="W55" s="773"/>
      <c r="X55" s="9"/>
      <c r="Y55" s="773"/>
      <c r="Z55" s="9"/>
    </row>
    <row r="56" spans="3:26" ht="14.25"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773"/>
      <c r="P56" s="9"/>
      <c r="Q56" s="773"/>
      <c r="R56" s="9"/>
      <c r="S56" s="773"/>
      <c r="T56" s="9"/>
      <c r="U56" s="773"/>
      <c r="V56" s="9"/>
      <c r="W56" s="773"/>
      <c r="X56" s="9"/>
      <c r="Y56" s="773"/>
      <c r="Z56" s="9"/>
    </row>
    <row r="57" spans="3:26" ht="14.25"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773"/>
      <c r="P57" s="9"/>
      <c r="Q57" s="773"/>
      <c r="R57" s="9"/>
      <c r="S57" s="773"/>
      <c r="T57" s="9"/>
      <c r="U57" s="773"/>
      <c r="V57" s="9"/>
      <c r="W57" s="773"/>
      <c r="X57" s="9"/>
      <c r="Y57" s="773"/>
      <c r="Z57" s="9"/>
    </row>
    <row r="58" spans="3:26" ht="14.25"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773"/>
      <c r="P58" s="9"/>
      <c r="Q58" s="773"/>
      <c r="R58" s="9"/>
      <c r="S58" s="773"/>
      <c r="T58" s="9"/>
      <c r="U58" s="773"/>
      <c r="V58" s="9"/>
      <c r="W58" s="773"/>
      <c r="X58" s="9"/>
      <c r="Y58" s="773"/>
      <c r="Z58" s="9"/>
    </row>
    <row r="59" spans="3:26" ht="14.25"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773"/>
      <c r="P59" s="9"/>
      <c r="Q59" s="773"/>
      <c r="R59" s="9"/>
      <c r="S59" s="773"/>
      <c r="T59" s="9"/>
      <c r="U59" s="773"/>
      <c r="V59" s="9"/>
      <c r="W59" s="773"/>
      <c r="X59" s="9"/>
      <c r="Y59" s="773"/>
      <c r="Z59" s="9"/>
    </row>
    <row r="60" spans="3:26" ht="14.25"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773"/>
      <c r="P60" s="9"/>
      <c r="Q60" s="773"/>
      <c r="R60" s="9"/>
      <c r="S60" s="773"/>
      <c r="T60" s="9"/>
      <c r="U60" s="773"/>
      <c r="V60" s="9"/>
      <c r="W60" s="773"/>
      <c r="X60" s="9"/>
      <c r="Y60" s="773"/>
      <c r="Z60" s="9"/>
    </row>
    <row r="61" spans="3:26" ht="14.25"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773"/>
      <c r="P61" s="9"/>
      <c r="Q61" s="773"/>
      <c r="R61" s="9"/>
      <c r="S61" s="773"/>
      <c r="T61" s="9"/>
      <c r="U61" s="773"/>
      <c r="V61" s="9"/>
      <c r="W61" s="773"/>
      <c r="X61" s="9"/>
      <c r="Y61" s="773"/>
      <c r="Z61" s="9"/>
    </row>
    <row r="62" spans="3:26" ht="14.25"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773"/>
      <c r="P62" s="9"/>
      <c r="Q62" s="773"/>
      <c r="R62" s="9"/>
      <c r="S62" s="773"/>
      <c r="T62" s="9"/>
      <c r="U62" s="773"/>
      <c r="V62" s="9"/>
      <c r="W62" s="773"/>
      <c r="X62" s="9"/>
      <c r="Y62" s="773"/>
      <c r="Z62" s="9"/>
    </row>
    <row r="63" spans="3:26" ht="14.25"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773"/>
      <c r="P63" s="9"/>
      <c r="Q63" s="773"/>
      <c r="R63" s="9"/>
      <c r="S63" s="773"/>
      <c r="T63" s="9"/>
      <c r="U63" s="773"/>
      <c r="V63" s="9"/>
      <c r="W63" s="773"/>
      <c r="X63" s="9"/>
      <c r="Y63" s="773"/>
      <c r="Z63" s="9"/>
    </row>
    <row r="64" spans="3:26" ht="14.25"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773"/>
      <c r="P64" s="9"/>
      <c r="Q64" s="773"/>
      <c r="R64" s="9"/>
      <c r="S64" s="773"/>
      <c r="T64" s="9"/>
      <c r="U64" s="773"/>
      <c r="V64" s="9"/>
      <c r="W64" s="773"/>
      <c r="X64" s="9"/>
      <c r="Y64" s="773"/>
      <c r="Z64" s="9"/>
    </row>
    <row r="65" spans="3:26" ht="14.25"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773"/>
      <c r="P65" s="9"/>
      <c r="Q65" s="773"/>
      <c r="R65" s="9"/>
      <c r="S65" s="773"/>
      <c r="T65" s="9"/>
      <c r="U65" s="773"/>
      <c r="V65" s="9"/>
      <c r="W65" s="773"/>
      <c r="X65" s="9"/>
      <c r="Y65" s="773"/>
      <c r="Z65" s="9"/>
    </row>
    <row r="66" spans="3:26" ht="14.25"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773"/>
      <c r="P66" s="9"/>
      <c r="Q66" s="773"/>
      <c r="R66" s="9"/>
      <c r="S66" s="773"/>
      <c r="T66" s="9"/>
      <c r="U66" s="773"/>
      <c r="V66" s="9"/>
      <c r="W66" s="773"/>
      <c r="X66" s="9"/>
      <c r="Y66" s="773"/>
      <c r="Z66" s="9"/>
    </row>
    <row r="67" spans="3:26" ht="14.25"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773"/>
      <c r="P67" s="9"/>
      <c r="Q67" s="773"/>
      <c r="R67" s="9"/>
      <c r="S67" s="773"/>
      <c r="T67" s="9"/>
      <c r="U67" s="773"/>
      <c r="V67" s="9"/>
      <c r="W67" s="773"/>
      <c r="X67" s="9"/>
      <c r="Y67" s="773"/>
      <c r="Z67" s="9"/>
    </row>
    <row r="68" spans="3:26" ht="14.25"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773"/>
      <c r="P68" s="9"/>
      <c r="Q68" s="773"/>
      <c r="R68" s="9"/>
      <c r="S68" s="773"/>
      <c r="T68" s="9"/>
      <c r="U68" s="773"/>
      <c r="V68" s="9"/>
      <c r="W68" s="773"/>
      <c r="X68" s="9"/>
      <c r="Y68" s="773"/>
      <c r="Z68" s="9"/>
    </row>
    <row r="69" spans="3:26" ht="14.25"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773"/>
      <c r="P69" s="9"/>
      <c r="Q69" s="773"/>
      <c r="R69" s="9"/>
      <c r="S69" s="773"/>
      <c r="T69" s="9"/>
      <c r="U69" s="773"/>
      <c r="V69" s="9"/>
      <c r="W69" s="773"/>
      <c r="X69" s="9"/>
      <c r="Y69" s="773"/>
      <c r="Z69" s="9"/>
    </row>
    <row r="70" spans="3:26" ht="14.25"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773"/>
      <c r="P70" s="9"/>
      <c r="Q70" s="773"/>
      <c r="R70" s="9"/>
      <c r="S70" s="773"/>
      <c r="T70" s="9"/>
      <c r="U70" s="773"/>
      <c r="V70" s="9"/>
      <c r="W70" s="773"/>
      <c r="X70" s="9"/>
      <c r="Y70" s="773"/>
      <c r="Z70" s="9"/>
    </row>
    <row r="71" spans="3:26" ht="14.25"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773"/>
      <c r="P71" s="9"/>
      <c r="Q71" s="773"/>
      <c r="R71" s="9"/>
      <c r="S71" s="773"/>
      <c r="T71" s="9"/>
      <c r="U71" s="773"/>
      <c r="V71" s="9"/>
      <c r="W71" s="773"/>
      <c r="X71" s="9"/>
      <c r="Y71" s="773"/>
      <c r="Z71" s="9"/>
    </row>
    <row r="72" spans="3:26" ht="14.25"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773"/>
      <c r="P72" s="9"/>
      <c r="Q72" s="773"/>
      <c r="R72" s="9"/>
      <c r="S72" s="773"/>
      <c r="T72" s="9"/>
      <c r="U72" s="773"/>
      <c r="V72" s="9"/>
      <c r="W72" s="773"/>
      <c r="X72" s="9"/>
      <c r="Y72" s="773"/>
      <c r="Z72" s="9"/>
    </row>
    <row r="73" spans="3:26" ht="14.25"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773"/>
      <c r="P73" s="9"/>
      <c r="Q73" s="773"/>
      <c r="R73" s="9"/>
      <c r="S73" s="773"/>
      <c r="T73" s="9"/>
      <c r="U73" s="773"/>
      <c r="V73" s="9"/>
      <c r="W73" s="773"/>
      <c r="X73" s="9"/>
      <c r="Y73" s="773"/>
      <c r="Z73" s="9"/>
    </row>
    <row r="74" spans="3:26" ht="14.25"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773"/>
      <c r="P74" s="9"/>
      <c r="Q74" s="773"/>
      <c r="R74" s="9"/>
      <c r="S74" s="773"/>
      <c r="T74" s="9"/>
      <c r="U74" s="773"/>
      <c r="V74" s="9"/>
      <c r="W74" s="773"/>
      <c r="X74" s="9"/>
      <c r="Y74" s="773"/>
      <c r="Z74" s="9"/>
    </row>
    <row r="75" spans="3:26" ht="14.25"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773"/>
      <c r="P75" s="9"/>
      <c r="Q75" s="773"/>
      <c r="R75" s="9"/>
      <c r="S75" s="773"/>
      <c r="T75" s="9"/>
      <c r="U75" s="773"/>
      <c r="V75" s="9"/>
      <c r="W75" s="773"/>
      <c r="X75" s="9"/>
      <c r="Y75" s="773"/>
      <c r="Z75" s="9"/>
    </row>
    <row r="76" spans="3:26" ht="14.25"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773"/>
      <c r="P76" s="9"/>
      <c r="Q76" s="773"/>
      <c r="R76" s="9"/>
      <c r="S76" s="773"/>
      <c r="T76" s="9"/>
      <c r="U76" s="773"/>
      <c r="V76" s="9"/>
      <c r="W76" s="773"/>
      <c r="X76" s="9"/>
      <c r="Y76" s="773"/>
      <c r="Z76" s="9"/>
    </row>
    <row r="77" spans="3:26" ht="14.25"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773"/>
      <c r="P77" s="9"/>
      <c r="Q77" s="773"/>
      <c r="R77" s="9"/>
      <c r="S77" s="773"/>
      <c r="T77" s="9"/>
      <c r="U77" s="773"/>
      <c r="V77" s="9"/>
      <c r="W77" s="773"/>
      <c r="X77" s="9"/>
      <c r="Y77" s="773"/>
      <c r="Z77" s="9"/>
    </row>
    <row r="78" spans="3:26" ht="14.25"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773"/>
      <c r="P78" s="9"/>
      <c r="Q78" s="773"/>
      <c r="R78" s="9"/>
      <c r="S78" s="773"/>
      <c r="T78" s="9"/>
      <c r="U78" s="773"/>
      <c r="V78" s="9"/>
      <c r="W78" s="773"/>
      <c r="X78" s="9"/>
      <c r="Y78" s="773"/>
      <c r="Z78" s="9"/>
    </row>
    <row r="79" spans="3:26" ht="14.25"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773"/>
      <c r="P79" s="9"/>
      <c r="Q79" s="773"/>
      <c r="R79" s="9"/>
      <c r="S79" s="773"/>
      <c r="T79" s="9"/>
      <c r="U79" s="773"/>
      <c r="V79" s="9"/>
      <c r="W79" s="773"/>
      <c r="X79" s="9"/>
      <c r="Y79" s="773"/>
      <c r="Z79" s="9"/>
    </row>
    <row r="80" spans="3:26" ht="14.25"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773"/>
      <c r="P80" s="9"/>
      <c r="Q80" s="773"/>
      <c r="R80" s="9"/>
      <c r="S80" s="773"/>
      <c r="T80" s="9"/>
      <c r="U80" s="773"/>
      <c r="V80" s="9"/>
      <c r="W80" s="773"/>
      <c r="X80" s="9"/>
      <c r="Y80" s="773"/>
      <c r="Z80" s="9"/>
    </row>
    <row r="81" spans="3:26" ht="14.25"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773"/>
      <c r="P81" s="9"/>
      <c r="Q81" s="773"/>
      <c r="R81" s="9"/>
      <c r="S81" s="773"/>
      <c r="T81" s="9"/>
      <c r="U81" s="773"/>
      <c r="V81" s="9"/>
      <c r="W81" s="773"/>
      <c r="X81" s="9"/>
      <c r="Y81" s="773"/>
      <c r="Z81" s="9"/>
    </row>
    <row r="82" spans="3:26" ht="14.25"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773"/>
      <c r="P82" s="9"/>
      <c r="Q82" s="773"/>
      <c r="R82" s="9"/>
      <c r="S82" s="773"/>
      <c r="T82" s="9"/>
      <c r="U82" s="773"/>
      <c r="V82" s="9"/>
      <c r="W82" s="773"/>
      <c r="X82" s="9"/>
      <c r="Y82" s="773"/>
      <c r="Z82" s="9"/>
    </row>
    <row r="83" spans="3:26" ht="14.25"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773"/>
      <c r="P83" s="9"/>
      <c r="Q83" s="773"/>
      <c r="R83" s="9"/>
      <c r="S83" s="773"/>
      <c r="T83" s="9"/>
      <c r="U83" s="773"/>
      <c r="V83" s="9"/>
      <c r="W83" s="773"/>
      <c r="X83" s="9"/>
      <c r="Y83" s="773"/>
      <c r="Z83" s="9"/>
    </row>
    <row r="84" spans="3:26" ht="14.25"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773"/>
      <c r="P84" s="9"/>
      <c r="Q84" s="773"/>
      <c r="R84" s="9"/>
      <c r="S84" s="773"/>
      <c r="T84" s="9"/>
      <c r="U84" s="773"/>
      <c r="V84" s="9"/>
      <c r="W84" s="773"/>
      <c r="X84" s="9"/>
      <c r="Y84" s="773"/>
      <c r="Z84" s="9"/>
    </row>
    <row r="85" spans="3:26" ht="14.25"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773"/>
      <c r="P85" s="9"/>
      <c r="Q85" s="773"/>
      <c r="R85" s="9"/>
      <c r="S85" s="773"/>
      <c r="T85" s="9"/>
      <c r="U85" s="773"/>
      <c r="V85" s="9"/>
      <c r="W85" s="773"/>
      <c r="X85" s="9"/>
      <c r="Y85" s="773"/>
      <c r="Z85" s="9"/>
    </row>
    <row r="86" spans="3:26" ht="14.25"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773"/>
      <c r="P86" s="9"/>
      <c r="Q86" s="773"/>
      <c r="R86" s="9"/>
      <c r="S86" s="773"/>
      <c r="T86" s="9"/>
      <c r="U86" s="773"/>
      <c r="V86" s="9"/>
      <c r="W86" s="773"/>
      <c r="X86" s="9"/>
      <c r="Y86" s="773"/>
      <c r="Z86" s="9"/>
    </row>
    <row r="87" spans="3:26" ht="14.25"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773"/>
      <c r="P87" s="9"/>
      <c r="Q87" s="773"/>
      <c r="R87" s="9"/>
      <c r="S87" s="773"/>
      <c r="T87" s="9"/>
      <c r="U87" s="773"/>
      <c r="V87" s="9"/>
      <c r="W87" s="773"/>
      <c r="X87" s="9"/>
      <c r="Y87" s="773"/>
      <c r="Z87" s="9"/>
    </row>
    <row r="88" spans="3:26" ht="14.25"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773"/>
      <c r="P88" s="9"/>
      <c r="Q88" s="773"/>
      <c r="R88" s="9"/>
      <c r="S88" s="773"/>
      <c r="T88" s="9"/>
      <c r="U88" s="773"/>
      <c r="V88" s="9"/>
      <c r="W88" s="773"/>
      <c r="X88" s="9"/>
      <c r="Y88" s="773"/>
      <c r="Z88" s="9"/>
    </row>
    <row r="89" spans="3:26" ht="14.25"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773"/>
      <c r="P89" s="9"/>
      <c r="Q89" s="773"/>
      <c r="R89" s="9"/>
      <c r="S89" s="773"/>
      <c r="T89" s="9"/>
      <c r="U89" s="773"/>
      <c r="V89" s="9"/>
      <c r="W89" s="773"/>
      <c r="X89" s="9"/>
      <c r="Y89" s="773"/>
      <c r="Z89" s="9"/>
    </row>
    <row r="90" spans="3:26" ht="14.25"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773"/>
      <c r="P90" s="9"/>
      <c r="Q90" s="773"/>
      <c r="R90" s="9"/>
      <c r="S90" s="773"/>
      <c r="T90" s="9"/>
      <c r="U90" s="773"/>
      <c r="V90" s="9"/>
      <c r="W90" s="773"/>
      <c r="X90" s="9"/>
      <c r="Y90" s="773"/>
      <c r="Z90" s="9"/>
    </row>
    <row r="91" spans="3:26" ht="14.25"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773"/>
      <c r="P91" s="9"/>
      <c r="Q91" s="773"/>
      <c r="R91" s="9"/>
      <c r="S91" s="773"/>
      <c r="T91" s="9"/>
      <c r="U91" s="773"/>
      <c r="V91" s="9"/>
      <c r="W91" s="773"/>
      <c r="X91" s="9"/>
      <c r="Y91" s="773"/>
      <c r="Z91" s="9"/>
    </row>
    <row r="92" spans="3:26" ht="14.25"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773"/>
      <c r="P92" s="9"/>
      <c r="Q92" s="773"/>
      <c r="R92" s="9"/>
      <c r="S92" s="773"/>
      <c r="T92" s="9"/>
      <c r="U92" s="773"/>
      <c r="V92" s="9"/>
      <c r="W92" s="773"/>
      <c r="X92" s="9"/>
      <c r="Y92" s="773"/>
      <c r="Z92" s="9"/>
    </row>
    <row r="93" spans="3:26" ht="14.25"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773"/>
      <c r="P93" s="9"/>
      <c r="Q93" s="773"/>
      <c r="R93" s="9"/>
      <c r="S93" s="773"/>
      <c r="T93" s="9"/>
      <c r="U93" s="773"/>
      <c r="V93" s="9"/>
      <c r="W93" s="773"/>
      <c r="X93" s="9"/>
      <c r="Y93" s="773"/>
      <c r="Z93" s="9"/>
    </row>
    <row r="94" spans="3:26" ht="14.25"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773"/>
      <c r="P94" s="9"/>
      <c r="Q94" s="773"/>
      <c r="R94" s="9"/>
      <c r="S94" s="773"/>
      <c r="T94" s="9"/>
      <c r="U94" s="773"/>
      <c r="V94" s="9"/>
      <c r="W94" s="773"/>
      <c r="X94" s="9"/>
      <c r="Y94" s="773"/>
      <c r="Z94" s="9"/>
    </row>
    <row r="95" spans="3:26" ht="14.25"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773"/>
      <c r="P95" s="9"/>
      <c r="Q95" s="773"/>
      <c r="R95" s="9"/>
      <c r="S95" s="773"/>
      <c r="T95" s="9"/>
      <c r="U95" s="773"/>
      <c r="V95" s="9"/>
      <c r="W95" s="773"/>
      <c r="X95" s="9"/>
      <c r="Y95" s="773"/>
      <c r="Z95" s="9"/>
    </row>
    <row r="96" spans="3:26" ht="14.25"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773"/>
      <c r="P96" s="9"/>
      <c r="Q96" s="773"/>
      <c r="R96" s="9"/>
      <c r="S96" s="773"/>
      <c r="T96" s="9"/>
      <c r="U96" s="773"/>
      <c r="V96" s="9"/>
      <c r="W96" s="773"/>
      <c r="X96" s="9"/>
      <c r="Y96" s="773"/>
      <c r="Z96" s="9"/>
    </row>
    <row r="97" spans="3:26" ht="14.25"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773"/>
      <c r="P97" s="9"/>
      <c r="Q97" s="773"/>
      <c r="R97" s="9"/>
      <c r="S97" s="773"/>
      <c r="T97" s="9"/>
      <c r="U97" s="773"/>
      <c r="V97" s="9"/>
      <c r="W97" s="773"/>
      <c r="X97" s="9"/>
      <c r="Y97" s="773"/>
      <c r="Z97" s="9"/>
    </row>
    <row r="98" spans="3:26" ht="14.25"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773"/>
      <c r="P98" s="9"/>
      <c r="Q98" s="773"/>
      <c r="R98" s="9"/>
      <c r="S98" s="773"/>
      <c r="T98" s="9"/>
      <c r="U98" s="773"/>
      <c r="V98" s="9"/>
      <c r="W98" s="773"/>
      <c r="X98" s="9"/>
      <c r="Y98" s="773"/>
      <c r="Z98" s="9"/>
    </row>
    <row r="99" spans="3:26" ht="14.25"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773"/>
      <c r="P99" s="9"/>
      <c r="Q99" s="773"/>
      <c r="R99" s="9"/>
      <c r="S99" s="773"/>
      <c r="T99" s="9"/>
      <c r="U99" s="773"/>
      <c r="V99" s="9"/>
      <c r="W99" s="773"/>
      <c r="X99" s="9"/>
      <c r="Y99" s="773"/>
      <c r="Z99" s="9"/>
    </row>
    <row r="100" spans="3:26" ht="14.25"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773"/>
      <c r="P100" s="9"/>
      <c r="Q100" s="773"/>
      <c r="R100" s="9"/>
      <c r="S100" s="773"/>
      <c r="T100" s="9"/>
      <c r="U100" s="773"/>
      <c r="V100" s="9"/>
      <c r="W100" s="773"/>
      <c r="X100" s="9"/>
      <c r="Y100" s="773"/>
      <c r="Z100" s="9"/>
    </row>
    <row r="101" spans="3:26" ht="14.25"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773"/>
      <c r="P101" s="9"/>
      <c r="Q101" s="773"/>
      <c r="R101" s="9"/>
      <c r="S101" s="773"/>
      <c r="T101" s="9"/>
      <c r="U101" s="773"/>
      <c r="V101" s="9"/>
      <c r="W101" s="773"/>
      <c r="X101" s="9"/>
      <c r="Y101" s="773"/>
      <c r="Z101" s="9"/>
    </row>
    <row r="102" spans="3:26" ht="14.25"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773"/>
      <c r="P102" s="9"/>
      <c r="Q102" s="773"/>
      <c r="R102" s="9"/>
      <c r="S102" s="773"/>
      <c r="T102" s="9"/>
      <c r="U102" s="773"/>
      <c r="V102" s="9"/>
      <c r="W102" s="773"/>
      <c r="X102" s="9"/>
      <c r="Y102" s="773"/>
      <c r="Z102" s="9"/>
    </row>
    <row r="103" spans="3:26" ht="14.25"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773"/>
      <c r="P103" s="9"/>
      <c r="Q103" s="773"/>
      <c r="R103" s="9"/>
      <c r="S103" s="773"/>
      <c r="T103" s="9"/>
      <c r="U103" s="773"/>
      <c r="V103" s="9"/>
      <c r="W103" s="773"/>
      <c r="X103" s="9"/>
      <c r="Y103" s="773"/>
      <c r="Z103" s="9"/>
    </row>
    <row r="104" spans="3:26" ht="14.25"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773"/>
      <c r="P104" s="9"/>
      <c r="Q104" s="773"/>
      <c r="R104" s="9"/>
      <c r="S104" s="773"/>
      <c r="T104" s="9"/>
      <c r="U104" s="773"/>
      <c r="V104" s="9"/>
      <c r="W104" s="773"/>
      <c r="X104" s="9"/>
      <c r="Y104" s="773"/>
      <c r="Z104" s="9"/>
    </row>
    <row r="105" spans="3:26" ht="14.25"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773"/>
      <c r="P105" s="9"/>
      <c r="Q105" s="773"/>
      <c r="R105" s="9"/>
      <c r="S105" s="773"/>
      <c r="T105" s="9"/>
      <c r="U105" s="773"/>
      <c r="V105" s="9"/>
      <c r="W105" s="773"/>
      <c r="X105" s="9"/>
      <c r="Y105" s="773"/>
      <c r="Z105" s="9"/>
    </row>
    <row r="106" spans="3:26" ht="14.25"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773"/>
      <c r="P106" s="9"/>
      <c r="Q106" s="773"/>
      <c r="R106" s="9"/>
      <c r="S106" s="773"/>
      <c r="T106" s="9"/>
      <c r="U106" s="773"/>
      <c r="V106" s="9"/>
      <c r="W106" s="773"/>
      <c r="X106" s="9"/>
      <c r="Y106" s="773"/>
      <c r="Z106" s="9"/>
    </row>
    <row r="107" spans="3:26" ht="14.25"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773"/>
      <c r="P107" s="9"/>
      <c r="Q107" s="773"/>
      <c r="R107" s="9"/>
      <c r="S107" s="773"/>
      <c r="T107" s="9"/>
      <c r="U107" s="773"/>
      <c r="V107" s="9"/>
      <c r="W107" s="773"/>
      <c r="X107" s="9"/>
      <c r="Y107" s="773"/>
      <c r="Z107" s="9"/>
    </row>
    <row r="108" spans="3:26" ht="14.25"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773"/>
      <c r="P108" s="9"/>
      <c r="Q108" s="773"/>
      <c r="R108" s="9"/>
      <c r="S108" s="773"/>
      <c r="T108" s="9"/>
      <c r="U108" s="773"/>
      <c r="V108" s="9"/>
      <c r="W108" s="773"/>
      <c r="X108" s="9"/>
      <c r="Y108" s="773"/>
      <c r="Z108" s="9"/>
    </row>
    <row r="109" spans="3:26" ht="14.25"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773"/>
      <c r="P109" s="9"/>
      <c r="Q109" s="773"/>
      <c r="R109" s="9"/>
      <c r="S109" s="773"/>
      <c r="T109" s="9"/>
      <c r="U109" s="773"/>
      <c r="V109" s="9"/>
      <c r="W109" s="773"/>
      <c r="X109" s="9"/>
      <c r="Y109" s="773"/>
      <c r="Z109" s="9"/>
    </row>
    <row r="110" spans="3:26" ht="14.25"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773"/>
      <c r="P110" s="9"/>
      <c r="Q110" s="773"/>
      <c r="R110" s="9"/>
      <c r="S110" s="773"/>
      <c r="T110" s="9"/>
      <c r="U110" s="773"/>
      <c r="V110" s="9"/>
      <c r="W110" s="773"/>
      <c r="X110" s="9"/>
      <c r="Y110" s="773"/>
      <c r="Z110" s="9"/>
    </row>
    <row r="111" spans="3:26" ht="14.25"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773"/>
      <c r="P111" s="9"/>
      <c r="Q111" s="773"/>
      <c r="R111" s="9"/>
      <c r="S111" s="773"/>
      <c r="T111" s="9"/>
      <c r="U111" s="773"/>
      <c r="V111" s="9"/>
      <c r="W111" s="773"/>
      <c r="X111" s="9"/>
      <c r="Y111" s="773"/>
      <c r="Z111" s="9"/>
    </row>
    <row r="112" spans="3:26" ht="14.25"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773"/>
      <c r="P112" s="9"/>
      <c r="Q112" s="773"/>
      <c r="R112" s="9"/>
      <c r="S112" s="773"/>
      <c r="T112" s="9"/>
      <c r="U112" s="773"/>
      <c r="V112" s="9"/>
      <c r="W112" s="773"/>
      <c r="X112" s="9"/>
      <c r="Y112" s="773"/>
      <c r="Z112" s="9"/>
    </row>
    <row r="113" spans="3:26" ht="14.25"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773"/>
      <c r="P113" s="9"/>
      <c r="Q113" s="773"/>
      <c r="R113" s="9"/>
      <c r="S113" s="773"/>
      <c r="T113" s="9"/>
      <c r="U113" s="773"/>
      <c r="V113" s="9"/>
      <c r="W113" s="773"/>
      <c r="X113" s="9"/>
      <c r="Y113" s="773"/>
      <c r="Z113" s="9"/>
    </row>
    <row r="114" spans="3:26" ht="14.25"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773"/>
      <c r="P114" s="9"/>
      <c r="Q114" s="773"/>
      <c r="R114" s="9"/>
      <c r="S114" s="773"/>
      <c r="T114" s="9"/>
      <c r="U114" s="773"/>
      <c r="V114" s="9"/>
      <c r="W114" s="773"/>
      <c r="X114" s="9"/>
      <c r="Y114" s="773"/>
      <c r="Z114" s="9"/>
    </row>
    <row r="115" spans="3:26" ht="14.25"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773"/>
      <c r="P115" s="9"/>
      <c r="Q115" s="773"/>
      <c r="R115" s="9"/>
      <c r="S115" s="773"/>
      <c r="T115" s="9"/>
      <c r="U115" s="773"/>
      <c r="V115" s="9"/>
      <c r="W115" s="773"/>
      <c r="X115" s="9"/>
      <c r="Y115" s="773"/>
      <c r="Z115" s="9"/>
    </row>
    <row r="116" spans="3:26" ht="14.25"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773"/>
      <c r="P116" s="9"/>
      <c r="Q116" s="773"/>
      <c r="R116" s="9"/>
      <c r="S116" s="773"/>
      <c r="T116" s="9"/>
      <c r="U116" s="773"/>
      <c r="V116" s="9"/>
      <c r="W116" s="773"/>
      <c r="X116" s="9"/>
      <c r="Y116" s="773"/>
      <c r="Z116" s="9"/>
    </row>
    <row r="117" spans="3:26" ht="14.25"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773"/>
      <c r="P117" s="9"/>
      <c r="Q117" s="773"/>
      <c r="R117" s="9"/>
      <c r="S117" s="773"/>
      <c r="T117" s="9"/>
      <c r="U117" s="773"/>
      <c r="V117" s="9"/>
      <c r="W117" s="773"/>
      <c r="X117" s="9"/>
      <c r="Y117" s="773"/>
      <c r="Z117" s="9"/>
    </row>
    <row r="118" spans="3:26" ht="14.25"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773"/>
      <c r="P118" s="9"/>
      <c r="Q118" s="773"/>
      <c r="R118" s="9"/>
      <c r="S118" s="773"/>
      <c r="T118" s="9"/>
      <c r="U118" s="773"/>
      <c r="V118" s="9"/>
      <c r="W118" s="773"/>
      <c r="X118" s="9"/>
      <c r="Y118" s="773"/>
      <c r="Z118" s="9"/>
    </row>
    <row r="119" spans="3:26" ht="14.25"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773"/>
      <c r="P119" s="9"/>
      <c r="Q119" s="773"/>
      <c r="R119" s="9"/>
      <c r="S119" s="773"/>
      <c r="T119" s="9"/>
      <c r="U119" s="773"/>
      <c r="V119" s="9"/>
      <c r="W119" s="773"/>
      <c r="X119" s="9"/>
      <c r="Y119" s="773"/>
      <c r="Z119" s="9"/>
    </row>
    <row r="120" spans="3:26" ht="14.25"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773"/>
      <c r="P120" s="9"/>
      <c r="Q120" s="773"/>
      <c r="R120" s="9"/>
      <c r="S120" s="773"/>
      <c r="T120" s="9"/>
      <c r="U120" s="773"/>
      <c r="V120" s="9"/>
      <c r="W120" s="773"/>
      <c r="X120" s="9"/>
      <c r="Y120" s="773"/>
      <c r="Z120" s="9"/>
    </row>
    <row r="121" spans="3:26" ht="14.25"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773"/>
      <c r="P121" s="9"/>
      <c r="Q121" s="773"/>
      <c r="R121" s="9"/>
      <c r="S121" s="773"/>
      <c r="T121" s="9"/>
      <c r="U121" s="773"/>
      <c r="V121" s="9"/>
      <c r="W121" s="773"/>
      <c r="X121" s="9"/>
      <c r="Y121" s="773"/>
      <c r="Z121" s="9"/>
    </row>
    <row r="122" spans="3:26" ht="14.25"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773"/>
      <c r="P122" s="9"/>
      <c r="Q122" s="773"/>
      <c r="R122" s="9"/>
      <c r="S122" s="773"/>
      <c r="T122" s="9"/>
      <c r="U122" s="773"/>
      <c r="V122" s="9"/>
      <c r="W122" s="773"/>
      <c r="X122" s="9"/>
      <c r="Y122" s="773"/>
      <c r="Z122" s="9"/>
    </row>
    <row r="123" spans="3:26" ht="14.25"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773"/>
      <c r="P123" s="9"/>
      <c r="Q123" s="773"/>
      <c r="R123" s="9"/>
      <c r="S123" s="773"/>
      <c r="T123" s="9"/>
      <c r="U123" s="773"/>
      <c r="V123" s="9"/>
      <c r="W123" s="773"/>
      <c r="X123" s="9"/>
      <c r="Y123" s="773"/>
      <c r="Z123" s="9"/>
    </row>
    <row r="124" spans="3:26" ht="14.25"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773"/>
      <c r="P124" s="9"/>
      <c r="Q124" s="773"/>
      <c r="R124" s="9"/>
      <c r="S124" s="773"/>
      <c r="T124" s="9"/>
      <c r="U124" s="773"/>
      <c r="V124" s="9"/>
      <c r="W124" s="773"/>
      <c r="X124" s="9"/>
      <c r="Y124" s="773"/>
      <c r="Z124" s="9"/>
    </row>
    <row r="125" spans="3:26" ht="14.25"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773"/>
      <c r="P125" s="9"/>
      <c r="Q125" s="773"/>
      <c r="R125" s="9"/>
      <c r="S125" s="773"/>
      <c r="T125" s="9"/>
      <c r="U125" s="773"/>
      <c r="V125" s="9"/>
      <c r="W125" s="773"/>
      <c r="X125" s="9"/>
      <c r="Y125" s="773"/>
      <c r="Z125" s="9"/>
    </row>
    <row r="126" spans="3:26" ht="14.25"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773"/>
      <c r="P126" s="9"/>
      <c r="Q126" s="773"/>
      <c r="R126" s="9"/>
      <c r="S126" s="773"/>
      <c r="T126" s="9"/>
      <c r="U126" s="773"/>
      <c r="V126" s="9"/>
      <c r="W126" s="773"/>
      <c r="X126" s="9"/>
      <c r="Y126" s="773"/>
      <c r="Z126" s="9"/>
    </row>
    <row r="127" spans="3:26" ht="14.25"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773"/>
      <c r="P127" s="9"/>
      <c r="Q127" s="773"/>
      <c r="R127" s="9"/>
      <c r="S127" s="773"/>
      <c r="T127" s="9"/>
      <c r="U127" s="773"/>
      <c r="V127" s="9"/>
      <c r="W127" s="773"/>
      <c r="X127" s="9"/>
      <c r="Y127" s="773"/>
      <c r="Z127" s="9"/>
    </row>
    <row r="128" spans="3:26" ht="14.25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773"/>
      <c r="P128" s="9"/>
      <c r="Q128" s="773"/>
      <c r="R128" s="9"/>
      <c r="S128" s="773"/>
      <c r="T128" s="9"/>
      <c r="U128" s="773"/>
      <c r="V128" s="9"/>
      <c r="W128" s="773"/>
      <c r="X128" s="9"/>
      <c r="Y128" s="773"/>
      <c r="Z128" s="9"/>
    </row>
    <row r="129" spans="3:26" ht="14.25"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773"/>
      <c r="P129" s="9"/>
      <c r="Q129" s="773"/>
      <c r="R129" s="9"/>
      <c r="S129" s="773"/>
      <c r="T129" s="9"/>
      <c r="U129" s="773"/>
      <c r="V129" s="9"/>
      <c r="W129" s="773"/>
      <c r="X129" s="9"/>
      <c r="Y129" s="773"/>
      <c r="Z129" s="9"/>
    </row>
    <row r="130" spans="3:26" ht="14.25"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773"/>
      <c r="P130" s="9"/>
      <c r="Q130" s="773"/>
      <c r="R130" s="9"/>
      <c r="S130" s="773"/>
      <c r="T130" s="9"/>
      <c r="U130" s="773"/>
      <c r="V130" s="9"/>
      <c r="W130" s="773"/>
      <c r="X130" s="9"/>
      <c r="Y130" s="773"/>
      <c r="Z130" s="9"/>
    </row>
    <row r="131" spans="3:26" ht="14.25"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773"/>
      <c r="P131" s="9"/>
      <c r="Q131" s="773"/>
      <c r="R131" s="9"/>
      <c r="S131" s="773"/>
      <c r="T131" s="9"/>
      <c r="U131" s="773"/>
      <c r="V131" s="9"/>
      <c r="W131" s="773"/>
      <c r="X131" s="9"/>
      <c r="Y131" s="773"/>
      <c r="Z131" s="9"/>
    </row>
    <row r="132" spans="3:26" ht="14.25"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773"/>
      <c r="P132" s="9"/>
      <c r="Q132" s="773"/>
      <c r="R132" s="9"/>
      <c r="S132" s="773"/>
      <c r="T132" s="9"/>
      <c r="U132" s="773"/>
      <c r="V132" s="9"/>
      <c r="W132" s="773"/>
      <c r="X132" s="9"/>
      <c r="Y132" s="773"/>
      <c r="Z132" s="9"/>
    </row>
    <row r="133" spans="3:26" ht="14.25"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773"/>
      <c r="P133" s="9"/>
      <c r="Q133" s="773"/>
      <c r="R133" s="9"/>
      <c r="S133" s="773"/>
      <c r="T133" s="9"/>
      <c r="U133" s="773"/>
      <c r="V133" s="9"/>
      <c r="W133" s="773"/>
      <c r="X133" s="9"/>
      <c r="Y133" s="773"/>
      <c r="Z133" s="9"/>
    </row>
    <row r="134" spans="3:26" ht="14.25"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773"/>
      <c r="P134" s="9"/>
      <c r="Q134" s="773"/>
      <c r="R134" s="9"/>
      <c r="S134" s="773"/>
      <c r="T134" s="9"/>
      <c r="U134" s="773"/>
      <c r="V134" s="9"/>
      <c r="W134" s="773"/>
      <c r="X134" s="9"/>
      <c r="Y134" s="773"/>
      <c r="Z134" s="9"/>
    </row>
    <row r="135" spans="3:26" ht="14.25"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773"/>
      <c r="P135" s="9"/>
      <c r="Q135" s="773"/>
      <c r="R135" s="9"/>
      <c r="S135" s="773"/>
      <c r="T135" s="9"/>
      <c r="U135" s="773"/>
      <c r="V135" s="9"/>
      <c r="W135" s="773"/>
      <c r="X135" s="9"/>
      <c r="Y135" s="773"/>
      <c r="Z135" s="9"/>
    </row>
    <row r="136" spans="3:26" ht="14.25"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773"/>
      <c r="P136" s="9"/>
      <c r="Q136" s="773"/>
      <c r="R136" s="9"/>
      <c r="S136" s="773"/>
      <c r="T136" s="9"/>
      <c r="U136" s="773"/>
      <c r="V136" s="9"/>
      <c r="W136" s="773"/>
      <c r="X136" s="9"/>
      <c r="Y136" s="773"/>
      <c r="Z136" s="9"/>
    </row>
    <row r="137" spans="3:26" ht="14.25"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773"/>
      <c r="P137" s="9"/>
      <c r="Q137" s="773"/>
      <c r="R137" s="9"/>
      <c r="S137" s="773"/>
      <c r="T137" s="9"/>
      <c r="U137" s="773"/>
      <c r="V137" s="9"/>
      <c r="W137" s="773"/>
      <c r="X137" s="9"/>
      <c r="Y137" s="773"/>
      <c r="Z137" s="9"/>
    </row>
    <row r="138" spans="3:26" ht="14.25"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773"/>
      <c r="P138" s="9"/>
      <c r="Q138" s="773"/>
      <c r="R138" s="9"/>
      <c r="S138" s="773"/>
      <c r="T138" s="9"/>
      <c r="U138" s="773"/>
      <c r="V138" s="9"/>
      <c r="W138" s="773"/>
      <c r="X138" s="9"/>
      <c r="Y138" s="773"/>
      <c r="Z138" s="9"/>
    </row>
    <row r="139" spans="3:26" ht="14.25"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773"/>
      <c r="P139" s="9"/>
      <c r="Q139" s="773"/>
      <c r="R139" s="9"/>
      <c r="S139" s="773"/>
      <c r="T139" s="9"/>
      <c r="U139" s="773"/>
      <c r="V139" s="9"/>
      <c r="W139" s="773"/>
      <c r="X139" s="9"/>
      <c r="Y139" s="773"/>
      <c r="Z139" s="9"/>
    </row>
    <row r="140" spans="3:26" ht="14.25"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773"/>
      <c r="P140" s="9"/>
      <c r="Q140" s="773"/>
      <c r="R140" s="9"/>
      <c r="S140" s="773"/>
      <c r="T140" s="9"/>
      <c r="U140" s="773"/>
      <c r="V140" s="9"/>
      <c r="W140" s="773"/>
      <c r="X140" s="9"/>
      <c r="Y140" s="773"/>
      <c r="Z140" s="9"/>
    </row>
    <row r="141" spans="3:26" ht="14.25"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773"/>
      <c r="P141" s="9"/>
      <c r="Q141" s="773"/>
      <c r="R141" s="9"/>
      <c r="S141" s="773"/>
      <c r="T141" s="9"/>
      <c r="U141" s="773"/>
      <c r="V141" s="9"/>
      <c r="W141" s="773"/>
      <c r="X141" s="9"/>
      <c r="Y141" s="773"/>
      <c r="Z141" s="9"/>
    </row>
    <row r="142" spans="3:26" ht="14.25"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773"/>
      <c r="P142" s="9"/>
      <c r="Q142" s="773"/>
      <c r="R142" s="9"/>
      <c r="S142" s="773"/>
      <c r="T142" s="9"/>
      <c r="U142" s="773"/>
      <c r="V142" s="9"/>
      <c r="W142" s="773"/>
      <c r="X142" s="9"/>
      <c r="Y142" s="773"/>
      <c r="Z142" s="9"/>
    </row>
    <row r="143" spans="3:26" ht="14.25"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773"/>
      <c r="P143" s="9"/>
      <c r="Q143" s="773"/>
      <c r="R143" s="9"/>
      <c r="S143" s="773"/>
      <c r="T143" s="9"/>
      <c r="U143" s="773"/>
      <c r="V143" s="9"/>
      <c r="W143" s="773"/>
      <c r="X143" s="9"/>
      <c r="Y143" s="773"/>
      <c r="Z143" s="9"/>
    </row>
    <row r="144" spans="3:26" ht="14.25"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773"/>
      <c r="P144" s="9"/>
      <c r="Q144" s="773"/>
      <c r="R144" s="9"/>
      <c r="S144" s="773"/>
      <c r="T144" s="9"/>
      <c r="U144" s="773"/>
      <c r="V144" s="9"/>
      <c r="W144" s="773"/>
      <c r="X144" s="9"/>
      <c r="Y144" s="773"/>
      <c r="Z144" s="9"/>
    </row>
    <row r="145" spans="3:26" ht="14.25"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773"/>
      <c r="P145" s="9"/>
      <c r="Q145" s="773"/>
      <c r="R145" s="9"/>
      <c r="S145" s="773"/>
      <c r="T145" s="9"/>
      <c r="U145" s="773"/>
      <c r="V145" s="9"/>
      <c r="W145" s="773"/>
      <c r="X145" s="9"/>
      <c r="Y145" s="773"/>
      <c r="Z145" s="9"/>
    </row>
    <row r="146" spans="3:26" ht="14.25"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773"/>
      <c r="P146" s="9"/>
      <c r="Q146" s="773"/>
      <c r="R146" s="9"/>
      <c r="S146" s="773"/>
      <c r="T146" s="9"/>
      <c r="U146" s="773"/>
      <c r="V146" s="9"/>
      <c r="W146" s="773"/>
      <c r="X146" s="9"/>
      <c r="Y146" s="773"/>
      <c r="Z146" s="9"/>
    </row>
    <row r="147" spans="3:26" ht="14.25"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773"/>
      <c r="P147" s="9"/>
      <c r="Q147" s="773"/>
      <c r="R147" s="9"/>
      <c r="S147" s="773"/>
      <c r="T147" s="9"/>
      <c r="U147" s="773"/>
      <c r="V147" s="9"/>
      <c r="W147" s="773"/>
      <c r="X147" s="9"/>
      <c r="Y147" s="773"/>
      <c r="Z147" s="9"/>
    </row>
    <row r="148" spans="3:26" ht="14.25"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773"/>
      <c r="P148" s="9"/>
      <c r="Q148" s="773"/>
      <c r="R148" s="9"/>
      <c r="S148" s="773"/>
      <c r="T148" s="9"/>
      <c r="U148" s="773"/>
      <c r="V148" s="9"/>
      <c r="W148" s="773"/>
      <c r="X148" s="9"/>
      <c r="Y148" s="773"/>
      <c r="Z148" s="9"/>
    </row>
    <row r="149" spans="3:26" ht="14.25"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773"/>
      <c r="P149" s="9"/>
      <c r="Q149" s="773"/>
      <c r="R149" s="9"/>
      <c r="S149" s="773"/>
      <c r="T149" s="9"/>
      <c r="U149" s="773"/>
      <c r="V149" s="9"/>
      <c r="W149" s="773"/>
      <c r="X149" s="9"/>
      <c r="Y149" s="773"/>
      <c r="Z149" s="9"/>
    </row>
    <row r="150" spans="3:26" ht="14.25"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773"/>
      <c r="P150" s="9"/>
      <c r="Q150" s="773"/>
      <c r="R150" s="9"/>
      <c r="S150" s="773"/>
      <c r="T150" s="9"/>
      <c r="U150" s="773"/>
      <c r="V150" s="9"/>
      <c r="W150" s="773"/>
      <c r="X150" s="9"/>
      <c r="Y150" s="773"/>
      <c r="Z150" s="9"/>
    </row>
    <row r="151" spans="3:26" ht="14.25"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773"/>
      <c r="P151" s="9"/>
      <c r="Q151" s="773"/>
      <c r="R151" s="9"/>
      <c r="S151" s="773"/>
      <c r="T151" s="9"/>
      <c r="U151" s="773"/>
      <c r="V151" s="9"/>
      <c r="W151" s="773"/>
      <c r="X151" s="9"/>
      <c r="Y151" s="773"/>
      <c r="Z151" s="9"/>
    </row>
    <row r="152" spans="3:26" ht="14.25"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773"/>
      <c r="P152" s="9"/>
      <c r="Q152" s="773"/>
      <c r="R152" s="9"/>
      <c r="S152" s="773"/>
      <c r="T152" s="9"/>
      <c r="U152" s="773"/>
      <c r="V152" s="9"/>
      <c r="W152" s="773"/>
      <c r="X152" s="9"/>
      <c r="Y152" s="773"/>
      <c r="Z152" s="9"/>
    </row>
    <row r="153" spans="3:26" ht="14.25"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773"/>
      <c r="P153" s="9"/>
      <c r="Q153" s="773"/>
      <c r="R153" s="9"/>
      <c r="S153" s="773"/>
      <c r="T153" s="9"/>
      <c r="U153" s="773"/>
      <c r="V153" s="9"/>
      <c r="W153" s="773"/>
      <c r="X153" s="9"/>
      <c r="Y153" s="773"/>
      <c r="Z153" s="9"/>
    </row>
    <row r="154" spans="3:26" ht="14.25"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773"/>
      <c r="P154" s="9"/>
      <c r="Q154" s="773"/>
      <c r="R154" s="9"/>
      <c r="S154" s="773"/>
      <c r="T154" s="9"/>
      <c r="U154" s="773"/>
      <c r="V154" s="9"/>
      <c r="W154" s="773"/>
      <c r="X154" s="9"/>
      <c r="Y154" s="773"/>
      <c r="Z154" s="9"/>
    </row>
    <row r="155" spans="3:26" ht="14.25"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773"/>
      <c r="P155" s="9"/>
      <c r="Q155" s="773"/>
      <c r="R155" s="9"/>
      <c r="S155" s="773"/>
      <c r="T155" s="9"/>
      <c r="U155" s="773"/>
      <c r="V155" s="9"/>
      <c r="W155" s="773"/>
      <c r="X155" s="9"/>
      <c r="Y155" s="773"/>
      <c r="Z155" s="9"/>
    </row>
    <row r="156" spans="3:26" ht="14.25"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773"/>
      <c r="P156" s="9"/>
      <c r="Q156" s="773"/>
      <c r="R156" s="9"/>
      <c r="S156" s="773"/>
      <c r="T156" s="9"/>
      <c r="U156" s="773"/>
      <c r="V156" s="9"/>
      <c r="W156" s="773"/>
      <c r="X156" s="9"/>
      <c r="Y156" s="773"/>
      <c r="Z156" s="9"/>
    </row>
    <row r="157" spans="3:26" ht="14.25"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773"/>
      <c r="P157" s="9"/>
      <c r="Q157" s="773"/>
      <c r="R157" s="9"/>
      <c r="S157" s="773"/>
      <c r="T157" s="9"/>
      <c r="U157" s="773"/>
      <c r="V157" s="9"/>
      <c r="W157" s="773"/>
      <c r="X157" s="9"/>
      <c r="Y157" s="773"/>
      <c r="Z157" s="9"/>
    </row>
    <row r="158" spans="3:26" ht="14.25"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773"/>
      <c r="P158" s="9"/>
      <c r="Q158" s="773"/>
      <c r="R158" s="9"/>
      <c r="S158" s="773"/>
      <c r="T158" s="9"/>
      <c r="U158" s="773"/>
      <c r="V158" s="9"/>
      <c r="W158" s="773"/>
      <c r="X158" s="9"/>
      <c r="Y158" s="773"/>
      <c r="Z158" s="9"/>
    </row>
    <row r="159" spans="3:26" ht="14.25"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773"/>
      <c r="P159" s="9"/>
      <c r="Q159" s="773"/>
      <c r="R159" s="9"/>
      <c r="S159" s="773"/>
      <c r="T159" s="9"/>
      <c r="U159" s="773"/>
      <c r="V159" s="9"/>
      <c r="W159" s="773"/>
      <c r="X159" s="9"/>
      <c r="Y159" s="773"/>
      <c r="Z159" s="9"/>
    </row>
    <row r="160" spans="3:26" ht="14.25"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773"/>
      <c r="P160" s="9"/>
      <c r="Q160" s="773"/>
      <c r="R160" s="9"/>
      <c r="S160" s="773"/>
      <c r="T160" s="9"/>
      <c r="U160" s="773"/>
      <c r="V160" s="9"/>
      <c r="W160" s="773"/>
      <c r="X160" s="9"/>
      <c r="Y160" s="773"/>
      <c r="Z160" s="9"/>
    </row>
    <row r="161" spans="3:26" ht="14.25"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773"/>
      <c r="P161" s="9"/>
      <c r="Q161" s="773"/>
      <c r="R161" s="9"/>
      <c r="S161" s="773"/>
      <c r="T161" s="9"/>
      <c r="U161" s="773"/>
      <c r="V161" s="9"/>
      <c r="W161" s="773"/>
      <c r="X161" s="9"/>
      <c r="Y161" s="773"/>
      <c r="Z161" s="9"/>
    </row>
    <row r="162" spans="3:26" ht="14.25"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773"/>
      <c r="P162" s="9"/>
      <c r="Q162" s="773"/>
      <c r="R162" s="9"/>
      <c r="S162" s="773"/>
      <c r="T162" s="9"/>
      <c r="U162" s="773"/>
      <c r="V162" s="9"/>
      <c r="W162" s="773"/>
      <c r="X162" s="9"/>
      <c r="Y162" s="773"/>
      <c r="Z162" s="9"/>
    </row>
    <row r="163" spans="3:26" ht="14.25"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773"/>
      <c r="P163" s="9"/>
      <c r="Q163" s="773"/>
      <c r="R163" s="9"/>
      <c r="S163" s="773"/>
      <c r="T163" s="9"/>
      <c r="U163" s="773"/>
      <c r="V163" s="9"/>
      <c r="W163" s="773"/>
      <c r="X163" s="9"/>
      <c r="Y163" s="773"/>
      <c r="Z163" s="9"/>
    </row>
    <row r="164" spans="3:26" ht="14.25"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773"/>
      <c r="P164" s="9"/>
      <c r="Q164" s="773"/>
      <c r="R164" s="9"/>
      <c r="S164" s="773"/>
      <c r="T164" s="9"/>
      <c r="U164" s="773"/>
      <c r="V164" s="9"/>
      <c r="W164" s="773"/>
      <c r="X164" s="9"/>
      <c r="Y164" s="773"/>
      <c r="Z164" s="9"/>
    </row>
    <row r="165" spans="3:26" ht="14.25"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773"/>
      <c r="P165" s="9"/>
      <c r="Q165" s="773"/>
      <c r="R165" s="9"/>
      <c r="S165" s="773"/>
      <c r="T165" s="9"/>
      <c r="U165" s="773"/>
      <c r="V165" s="9"/>
      <c r="W165" s="773"/>
      <c r="X165" s="9"/>
      <c r="Y165" s="773"/>
      <c r="Z165" s="9"/>
    </row>
    <row r="166" spans="3:26" ht="14.25"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773"/>
      <c r="P166" s="9"/>
      <c r="Q166" s="773"/>
      <c r="R166" s="9"/>
      <c r="S166" s="773"/>
      <c r="T166" s="9"/>
      <c r="U166" s="773"/>
      <c r="V166" s="9"/>
      <c r="W166" s="773"/>
      <c r="X166" s="9"/>
      <c r="Y166" s="773"/>
      <c r="Z166" s="9"/>
    </row>
    <row r="167" spans="3:26" ht="14.25"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773"/>
      <c r="P167" s="9"/>
      <c r="Q167" s="773"/>
      <c r="R167" s="9"/>
      <c r="S167" s="773"/>
      <c r="T167" s="9"/>
      <c r="U167" s="773"/>
      <c r="V167" s="9"/>
      <c r="W167" s="773"/>
      <c r="X167" s="9"/>
      <c r="Y167" s="773"/>
      <c r="Z167" s="9"/>
    </row>
    <row r="168" spans="3:26" ht="14.25"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773"/>
      <c r="P168" s="9"/>
      <c r="Q168" s="773"/>
      <c r="R168" s="9"/>
      <c r="S168" s="773"/>
      <c r="T168" s="9"/>
      <c r="U168" s="773"/>
      <c r="V168" s="9"/>
      <c r="W168" s="773"/>
      <c r="X168" s="9"/>
      <c r="Y168" s="773"/>
      <c r="Z168" s="9"/>
    </row>
    <row r="169" spans="3:26" ht="14.25"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773"/>
      <c r="P169" s="9"/>
      <c r="Q169" s="773"/>
      <c r="R169" s="9"/>
      <c r="S169" s="773"/>
      <c r="T169" s="9"/>
      <c r="U169" s="773"/>
      <c r="V169" s="9"/>
      <c r="W169" s="773"/>
      <c r="X169" s="9"/>
      <c r="Y169" s="773"/>
      <c r="Z169" s="9"/>
    </row>
    <row r="170" spans="3:26" ht="14.25"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773"/>
      <c r="P170" s="9"/>
      <c r="Q170" s="773"/>
      <c r="R170" s="9"/>
      <c r="S170" s="773"/>
      <c r="T170" s="9"/>
      <c r="U170" s="773"/>
      <c r="V170" s="9"/>
      <c r="W170" s="773"/>
      <c r="X170" s="9"/>
      <c r="Y170" s="773"/>
      <c r="Z170" s="9"/>
    </row>
    <row r="171" spans="3:26" ht="14.25"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773"/>
      <c r="P171" s="9"/>
      <c r="Q171" s="773"/>
      <c r="R171" s="9"/>
      <c r="S171" s="773"/>
      <c r="T171" s="9"/>
      <c r="U171" s="773"/>
      <c r="V171" s="9"/>
      <c r="W171" s="773"/>
      <c r="X171" s="9"/>
      <c r="Y171" s="773"/>
      <c r="Z171" s="9"/>
    </row>
    <row r="172" spans="3:26" ht="14.25"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773"/>
      <c r="P172" s="9"/>
      <c r="Q172" s="773"/>
      <c r="R172" s="9"/>
      <c r="S172" s="773"/>
      <c r="T172" s="9"/>
      <c r="U172" s="773"/>
      <c r="V172" s="9"/>
      <c r="W172" s="773"/>
      <c r="X172" s="9"/>
      <c r="Y172" s="773"/>
      <c r="Z172" s="9"/>
    </row>
    <row r="173" spans="3:26" ht="14.25"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773"/>
      <c r="P173" s="9"/>
      <c r="Q173" s="773"/>
      <c r="R173" s="9"/>
      <c r="S173" s="773"/>
      <c r="T173" s="9"/>
      <c r="U173" s="773"/>
      <c r="V173" s="9"/>
      <c r="W173" s="773"/>
      <c r="X173" s="9"/>
      <c r="Y173" s="773"/>
      <c r="Z173" s="9"/>
    </row>
    <row r="174" spans="3:26" ht="14.25"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773"/>
      <c r="P174" s="9"/>
      <c r="Q174" s="773"/>
      <c r="R174" s="9"/>
      <c r="S174" s="773"/>
      <c r="T174" s="9"/>
      <c r="U174" s="773"/>
      <c r="V174" s="9"/>
      <c r="W174" s="773"/>
      <c r="X174" s="9"/>
      <c r="Y174" s="773"/>
      <c r="Z174" s="9"/>
    </row>
    <row r="175" spans="3:26" ht="14.25"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773"/>
      <c r="P175" s="9"/>
      <c r="Q175" s="773"/>
      <c r="R175" s="9"/>
      <c r="S175" s="773"/>
      <c r="T175" s="9"/>
      <c r="U175" s="773"/>
      <c r="V175" s="9"/>
      <c r="W175" s="773"/>
      <c r="X175" s="9"/>
      <c r="Y175" s="773"/>
      <c r="Z175" s="9"/>
    </row>
    <row r="176" spans="3:26" ht="14.25"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773"/>
      <c r="P176" s="9"/>
      <c r="Q176" s="773"/>
      <c r="R176" s="9"/>
      <c r="S176" s="773"/>
      <c r="T176" s="9"/>
      <c r="U176" s="773"/>
      <c r="V176" s="9"/>
      <c r="W176" s="773"/>
      <c r="X176" s="9"/>
      <c r="Y176" s="773"/>
      <c r="Z176" s="9"/>
    </row>
    <row r="177" spans="3:26" ht="14.25"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773"/>
      <c r="P177" s="9"/>
      <c r="Q177" s="773"/>
      <c r="R177" s="9"/>
      <c r="S177" s="773"/>
      <c r="T177" s="9"/>
      <c r="U177" s="773"/>
      <c r="V177" s="9"/>
      <c r="W177" s="773"/>
      <c r="X177" s="9"/>
      <c r="Y177" s="773"/>
      <c r="Z177" s="9"/>
    </row>
    <row r="178" spans="3:26" ht="14.25"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773"/>
      <c r="P178" s="9"/>
      <c r="Q178" s="773"/>
      <c r="R178" s="9"/>
      <c r="S178" s="773"/>
      <c r="T178" s="9"/>
      <c r="U178" s="773"/>
      <c r="V178" s="9"/>
      <c r="W178" s="773"/>
      <c r="X178" s="9"/>
      <c r="Y178" s="773"/>
      <c r="Z178" s="9"/>
    </row>
    <row r="179" spans="3:26" ht="14.25"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773"/>
      <c r="P179" s="9"/>
      <c r="Q179" s="773"/>
      <c r="R179" s="9"/>
      <c r="S179" s="773"/>
      <c r="T179" s="9"/>
      <c r="U179" s="773"/>
      <c r="V179" s="9"/>
      <c r="W179" s="773"/>
      <c r="X179" s="9"/>
      <c r="Y179" s="773"/>
      <c r="Z179" s="9"/>
    </row>
    <row r="180" spans="3:26" ht="14.25"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773"/>
      <c r="P180" s="9"/>
      <c r="Q180" s="773"/>
      <c r="R180" s="9"/>
      <c r="S180" s="773"/>
      <c r="T180" s="9"/>
      <c r="U180" s="773"/>
      <c r="V180" s="9"/>
      <c r="W180" s="773"/>
      <c r="X180" s="9"/>
      <c r="Y180" s="773"/>
      <c r="Z180" s="9"/>
    </row>
    <row r="181" spans="3:26" ht="14.25"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773"/>
      <c r="P181" s="9"/>
      <c r="Q181" s="773"/>
      <c r="R181" s="9"/>
      <c r="S181" s="773"/>
      <c r="T181" s="9"/>
      <c r="U181" s="773"/>
      <c r="V181" s="9"/>
      <c r="W181" s="773"/>
      <c r="X181" s="9"/>
      <c r="Y181" s="773"/>
      <c r="Z181" s="9"/>
    </row>
    <row r="182" spans="3:26" ht="14.25"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773"/>
      <c r="P182" s="9"/>
      <c r="Q182" s="773"/>
      <c r="R182" s="9"/>
      <c r="S182" s="773"/>
      <c r="T182" s="9"/>
      <c r="U182" s="773"/>
      <c r="V182" s="9"/>
      <c r="W182" s="773"/>
      <c r="X182" s="9"/>
      <c r="Y182" s="773"/>
      <c r="Z182" s="9"/>
    </row>
    <row r="183" spans="3:26" ht="14.25"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773"/>
      <c r="P183" s="9"/>
      <c r="Q183" s="773"/>
      <c r="R183" s="9"/>
      <c r="S183" s="773"/>
      <c r="T183" s="9"/>
      <c r="U183" s="773"/>
      <c r="V183" s="9"/>
      <c r="W183" s="773"/>
      <c r="X183" s="9"/>
      <c r="Y183" s="773"/>
      <c r="Z183" s="9"/>
    </row>
    <row r="184" spans="3:26" ht="14.25"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773"/>
      <c r="P184" s="9"/>
      <c r="Q184" s="773"/>
      <c r="R184" s="9"/>
      <c r="S184" s="773"/>
      <c r="T184" s="9"/>
      <c r="U184" s="773"/>
      <c r="V184" s="9"/>
      <c r="W184" s="773"/>
      <c r="X184" s="9"/>
      <c r="Y184" s="773"/>
      <c r="Z184" s="9"/>
    </row>
    <row r="185" spans="3:26" ht="14.25"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773"/>
      <c r="P185" s="9"/>
      <c r="Q185" s="773"/>
      <c r="R185" s="9"/>
      <c r="S185" s="773"/>
      <c r="T185" s="9"/>
      <c r="U185" s="773"/>
      <c r="V185" s="9"/>
      <c r="W185" s="773"/>
      <c r="X185" s="9"/>
      <c r="Y185" s="773"/>
      <c r="Z185" s="9"/>
    </row>
    <row r="186" spans="3:26" ht="14.25"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773"/>
      <c r="P186" s="9"/>
      <c r="Q186" s="773"/>
      <c r="R186" s="9"/>
      <c r="S186" s="773"/>
      <c r="T186" s="9"/>
      <c r="U186" s="773"/>
      <c r="V186" s="9"/>
      <c r="W186" s="773"/>
      <c r="X186" s="9"/>
      <c r="Y186" s="773"/>
      <c r="Z186" s="9"/>
    </row>
    <row r="187" spans="3:26" ht="14.25"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773"/>
      <c r="P187" s="9"/>
      <c r="Q187" s="773"/>
      <c r="R187" s="9"/>
      <c r="S187" s="773"/>
      <c r="T187" s="9"/>
      <c r="U187" s="773"/>
      <c r="V187" s="9"/>
      <c r="W187" s="773"/>
      <c r="X187" s="9"/>
      <c r="Y187" s="773"/>
      <c r="Z187" s="9"/>
    </row>
    <row r="188" spans="3:26" ht="14.25"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773"/>
      <c r="P188" s="9"/>
      <c r="Q188" s="773"/>
      <c r="R188" s="9"/>
      <c r="S188" s="773"/>
      <c r="T188" s="9"/>
      <c r="U188" s="773"/>
      <c r="V188" s="9"/>
      <c r="W188" s="773"/>
      <c r="X188" s="9"/>
      <c r="Y188" s="773"/>
      <c r="Z188" s="9"/>
    </row>
    <row r="189" spans="3:26" ht="14.25"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773"/>
      <c r="P189" s="9"/>
      <c r="Q189" s="773"/>
      <c r="R189" s="9"/>
      <c r="S189" s="773"/>
      <c r="T189" s="9"/>
      <c r="U189" s="773"/>
      <c r="V189" s="9"/>
      <c r="W189" s="773"/>
      <c r="X189" s="9"/>
      <c r="Y189" s="773"/>
      <c r="Z189" s="9"/>
    </row>
    <row r="190" spans="3:26" ht="14.25"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773"/>
      <c r="P190" s="9"/>
      <c r="Q190" s="773"/>
      <c r="R190" s="9"/>
      <c r="S190" s="773"/>
      <c r="T190" s="9"/>
      <c r="U190" s="773"/>
      <c r="V190" s="9"/>
      <c r="W190" s="773"/>
      <c r="X190" s="9"/>
      <c r="Y190" s="773"/>
      <c r="Z190" s="9"/>
    </row>
    <row r="191" spans="3:26" ht="14.25"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773"/>
      <c r="P191" s="9"/>
      <c r="Q191" s="773"/>
      <c r="R191" s="9"/>
      <c r="S191" s="773"/>
      <c r="T191" s="9"/>
      <c r="U191" s="773"/>
      <c r="V191" s="9"/>
      <c r="W191" s="773"/>
      <c r="X191" s="9"/>
      <c r="Y191" s="773"/>
      <c r="Z191" s="9"/>
    </row>
    <row r="192" spans="3:26" ht="14.25"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773"/>
      <c r="P192" s="9"/>
      <c r="Q192" s="773"/>
      <c r="R192" s="9"/>
      <c r="S192" s="773"/>
      <c r="T192" s="9"/>
      <c r="U192" s="773"/>
      <c r="V192" s="9"/>
      <c r="W192" s="773"/>
      <c r="X192" s="9"/>
      <c r="Y192" s="773"/>
      <c r="Z192" s="9"/>
    </row>
    <row r="193" spans="3:26" ht="14.25"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773"/>
      <c r="P193" s="9"/>
      <c r="Q193" s="773"/>
      <c r="R193" s="9"/>
      <c r="S193" s="773"/>
      <c r="T193" s="9"/>
      <c r="U193" s="773"/>
      <c r="V193" s="9"/>
      <c r="W193" s="773"/>
      <c r="X193" s="9"/>
      <c r="Y193" s="773"/>
      <c r="Z193" s="9"/>
    </row>
    <row r="194" spans="3:26" ht="14.25"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773"/>
      <c r="P194" s="9"/>
      <c r="Q194" s="773"/>
      <c r="R194" s="9"/>
      <c r="S194" s="773"/>
      <c r="T194" s="9"/>
      <c r="U194" s="773"/>
      <c r="V194" s="9"/>
      <c r="W194" s="773"/>
      <c r="X194" s="9"/>
      <c r="Y194" s="773"/>
      <c r="Z194" s="9"/>
    </row>
    <row r="195" spans="3:26" ht="14.25"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773"/>
      <c r="P195" s="9"/>
      <c r="Q195" s="773"/>
      <c r="R195" s="9"/>
      <c r="S195" s="773"/>
      <c r="T195" s="9"/>
      <c r="U195" s="773"/>
      <c r="V195" s="9"/>
      <c r="W195" s="773"/>
      <c r="X195" s="9"/>
      <c r="Y195" s="773"/>
      <c r="Z195" s="9"/>
    </row>
    <row r="196" spans="3:26" ht="14.25"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773"/>
      <c r="P196" s="9"/>
      <c r="Q196" s="773"/>
      <c r="R196" s="9"/>
      <c r="S196" s="773"/>
      <c r="T196" s="9"/>
      <c r="U196" s="773"/>
      <c r="V196" s="9"/>
      <c r="W196" s="773"/>
      <c r="X196" s="9"/>
      <c r="Y196" s="773"/>
      <c r="Z196" s="9"/>
    </row>
    <row r="197" spans="3:26" ht="14.25"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773"/>
      <c r="P197" s="9"/>
      <c r="Q197" s="773"/>
      <c r="R197" s="9"/>
      <c r="S197" s="773"/>
      <c r="T197" s="9"/>
      <c r="U197" s="773"/>
      <c r="V197" s="9"/>
      <c r="W197" s="773"/>
      <c r="X197" s="9"/>
      <c r="Y197" s="773"/>
      <c r="Z197" s="9"/>
    </row>
    <row r="198" spans="3:26" ht="14.25"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773"/>
      <c r="P198" s="9"/>
      <c r="Q198" s="773"/>
      <c r="R198" s="9"/>
      <c r="S198" s="773"/>
      <c r="T198" s="9"/>
      <c r="U198" s="773"/>
      <c r="V198" s="9"/>
      <c r="W198" s="773"/>
      <c r="X198" s="9"/>
      <c r="Y198" s="773"/>
      <c r="Z198" s="9"/>
    </row>
    <row r="199" spans="3:26" ht="14.25"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773"/>
      <c r="P199" s="9"/>
      <c r="Q199" s="773"/>
      <c r="R199" s="9"/>
      <c r="S199" s="773"/>
      <c r="T199" s="9"/>
      <c r="U199" s="773"/>
      <c r="V199" s="9"/>
      <c r="W199" s="773"/>
      <c r="X199" s="9"/>
      <c r="Y199" s="773"/>
      <c r="Z199" s="9"/>
    </row>
    <row r="200" spans="3:26" ht="14.25"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773"/>
      <c r="P200" s="9"/>
      <c r="Q200" s="773"/>
      <c r="R200" s="9"/>
      <c r="S200" s="773"/>
      <c r="T200" s="9"/>
      <c r="U200" s="773"/>
      <c r="V200" s="9"/>
      <c r="W200" s="773"/>
      <c r="X200" s="9"/>
      <c r="Y200" s="773"/>
      <c r="Z200" s="9"/>
    </row>
    <row r="201" spans="3:26" ht="14.25"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773"/>
      <c r="P201" s="9"/>
      <c r="Q201" s="773"/>
      <c r="R201" s="9"/>
      <c r="S201" s="773"/>
      <c r="T201" s="9"/>
      <c r="U201" s="773"/>
      <c r="V201" s="9"/>
      <c r="W201" s="773"/>
      <c r="X201" s="9"/>
      <c r="Y201" s="773"/>
      <c r="Z201" s="9"/>
    </row>
    <row r="202" spans="3:26" ht="14.25"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773"/>
      <c r="P202" s="9"/>
      <c r="Q202" s="773"/>
      <c r="R202" s="9"/>
      <c r="S202" s="773"/>
      <c r="T202" s="9"/>
      <c r="U202" s="773"/>
      <c r="V202" s="9"/>
      <c r="W202" s="773"/>
      <c r="X202" s="9"/>
      <c r="Y202" s="773"/>
      <c r="Z202" s="9"/>
    </row>
    <row r="203" spans="3:26" ht="14.25"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773"/>
      <c r="P203" s="9"/>
      <c r="Q203" s="773"/>
      <c r="R203" s="9"/>
      <c r="S203" s="773"/>
      <c r="T203" s="9"/>
      <c r="U203" s="773"/>
      <c r="V203" s="9"/>
      <c r="W203" s="773"/>
      <c r="X203" s="9"/>
      <c r="Y203" s="773"/>
      <c r="Z203" s="9"/>
    </row>
    <row r="204" spans="3:26" ht="14.25"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773"/>
      <c r="P204" s="9"/>
      <c r="Q204" s="773"/>
      <c r="R204" s="9"/>
      <c r="S204" s="773"/>
      <c r="T204" s="9"/>
      <c r="U204" s="773"/>
      <c r="V204" s="9"/>
      <c r="W204" s="773"/>
      <c r="X204" s="9"/>
      <c r="Y204" s="773"/>
      <c r="Z204" s="9"/>
    </row>
    <row r="205" spans="3:26" ht="14.25"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773"/>
      <c r="P205" s="9"/>
      <c r="Q205" s="773"/>
      <c r="R205" s="9"/>
      <c r="S205" s="773"/>
      <c r="T205" s="9"/>
      <c r="U205" s="773"/>
      <c r="V205" s="9"/>
      <c r="W205" s="773"/>
      <c r="X205" s="9"/>
      <c r="Y205" s="773"/>
      <c r="Z205" s="9"/>
    </row>
    <row r="206" spans="3:26" ht="14.25"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773"/>
      <c r="P206" s="9"/>
      <c r="Q206" s="773"/>
      <c r="R206" s="9"/>
      <c r="S206" s="773"/>
      <c r="T206" s="9"/>
      <c r="U206" s="773"/>
      <c r="V206" s="9"/>
      <c r="W206" s="773"/>
      <c r="X206" s="9"/>
      <c r="Y206" s="773"/>
      <c r="Z206" s="9"/>
    </row>
    <row r="207" spans="3:26" ht="14.25"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773"/>
      <c r="P207" s="9"/>
      <c r="Q207" s="773"/>
      <c r="R207" s="9"/>
      <c r="S207" s="773"/>
      <c r="T207" s="9"/>
      <c r="U207" s="773"/>
      <c r="V207" s="9"/>
      <c r="W207" s="773"/>
      <c r="X207" s="9"/>
      <c r="Y207" s="773"/>
      <c r="Z207" s="9"/>
    </row>
    <row r="208" spans="3:26" ht="14.25"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773"/>
      <c r="P208" s="9"/>
      <c r="Q208" s="773"/>
      <c r="R208" s="9"/>
      <c r="S208" s="773"/>
      <c r="T208" s="9"/>
      <c r="U208" s="773"/>
      <c r="V208" s="9"/>
      <c r="W208" s="773"/>
      <c r="X208" s="9"/>
      <c r="Y208" s="773"/>
      <c r="Z208" s="9"/>
    </row>
    <row r="209" spans="3:26" ht="14.25"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773"/>
      <c r="P209" s="9"/>
      <c r="Q209" s="773"/>
      <c r="R209" s="9"/>
      <c r="S209" s="773"/>
      <c r="T209" s="9"/>
      <c r="U209" s="773"/>
      <c r="V209" s="9"/>
      <c r="W209" s="773"/>
      <c r="X209" s="9"/>
      <c r="Y209" s="773"/>
      <c r="Z209" s="9"/>
    </row>
    <row r="210" spans="3:26" ht="14.25"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773"/>
      <c r="P210" s="9"/>
      <c r="Q210" s="773"/>
      <c r="R210" s="9"/>
      <c r="S210" s="773"/>
      <c r="T210" s="9"/>
      <c r="U210" s="773"/>
      <c r="V210" s="9"/>
      <c r="W210" s="773"/>
      <c r="X210" s="9"/>
      <c r="Y210" s="773"/>
      <c r="Z210" s="9"/>
    </row>
    <row r="211" spans="3:26" ht="14.25"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773"/>
      <c r="P211" s="9"/>
      <c r="Q211" s="773"/>
      <c r="R211" s="9"/>
      <c r="S211" s="773"/>
      <c r="T211" s="9"/>
      <c r="U211" s="773"/>
      <c r="V211" s="9"/>
      <c r="W211" s="773"/>
      <c r="X211" s="9"/>
      <c r="Y211" s="773"/>
      <c r="Z211" s="9"/>
    </row>
    <row r="212" spans="3:26" ht="14.25"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773"/>
      <c r="P212" s="9"/>
      <c r="Q212" s="773"/>
      <c r="R212" s="9"/>
      <c r="S212" s="773"/>
      <c r="T212" s="9"/>
      <c r="U212" s="773"/>
      <c r="V212" s="9"/>
      <c r="W212" s="773"/>
      <c r="X212" s="9"/>
      <c r="Y212" s="773"/>
      <c r="Z212" s="9"/>
    </row>
    <row r="213" spans="3:26" ht="14.25"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773"/>
      <c r="P213" s="9"/>
      <c r="Q213" s="773"/>
      <c r="R213" s="9"/>
      <c r="S213" s="773"/>
      <c r="T213" s="9"/>
      <c r="U213" s="773"/>
      <c r="V213" s="9"/>
      <c r="W213" s="773"/>
      <c r="X213" s="9"/>
      <c r="Y213" s="773"/>
      <c r="Z213" s="9"/>
    </row>
    <row r="214" spans="3:26" ht="14.25"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773"/>
      <c r="P214" s="9"/>
      <c r="Q214" s="773"/>
      <c r="R214" s="9"/>
      <c r="S214" s="773"/>
      <c r="T214" s="9"/>
      <c r="U214" s="773"/>
      <c r="V214" s="9"/>
      <c r="W214" s="773"/>
      <c r="X214" s="9"/>
      <c r="Y214" s="773"/>
      <c r="Z214" s="9"/>
    </row>
    <row r="215" spans="3:26" ht="14.25"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773"/>
      <c r="P215" s="9"/>
      <c r="Q215" s="773"/>
      <c r="R215" s="9"/>
      <c r="S215" s="773"/>
      <c r="T215" s="9"/>
      <c r="U215" s="773"/>
      <c r="V215" s="9"/>
      <c r="W215" s="773"/>
      <c r="X215" s="9"/>
      <c r="Y215" s="773"/>
      <c r="Z215" s="9"/>
    </row>
    <row r="216" spans="3:26" ht="14.25"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773"/>
      <c r="P216" s="9"/>
      <c r="Q216" s="773"/>
      <c r="R216" s="9"/>
      <c r="S216" s="773"/>
      <c r="T216" s="9"/>
      <c r="U216" s="773"/>
      <c r="V216" s="9"/>
      <c r="W216" s="773"/>
      <c r="X216" s="9"/>
      <c r="Y216" s="773"/>
      <c r="Z216" s="9"/>
    </row>
    <row r="217" spans="3:26" ht="14.25"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773"/>
      <c r="P217" s="9"/>
      <c r="Q217" s="773"/>
      <c r="R217" s="9"/>
      <c r="S217" s="773"/>
      <c r="T217" s="9"/>
      <c r="U217" s="773"/>
      <c r="V217" s="9"/>
      <c r="W217" s="773"/>
      <c r="X217" s="9"/>
      <c r="Y217" s="773"/>
      <c r="Z217" s="9"/>
    </row>
    <row r="218" spans="3:26" ht="14.25"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773"/>
      <c r="P218" s="9"/>
      <c r="Q218" s="773"/>
      <c r="R218" s="9"/>
      <c r="S218" s="773"/>
      <c r="T218" s="9"/>
      <c r="U218" s="773"/>
      <c r="V218" s="9"/>
      <c r="W218" s="773"/>
      <c r="X218" s="9"/>
      <c r="Y218" s="773"/>
      <c r="Z218" s="9"/>
    </row>
    <row r="219" spans="3:26" ht="14.25"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773"/>
      <c r="P219" s="9"/>
      <c r="Q219" s="773"/>
      <c r="R219" s="9"/>
      <c r="S219" s="773"/>
      <c r="T219" s="9"/>
      <c r="U219" s="773"/>
      <c r="V219" s="9"/>
      <c r="W219" s="773"/>
      <c r="X219" s="9"/>
      <c r="Y219" s="773"/>
      <c r="Z219" s="9"/>
    </row>
    <row r="220" spans="3:26" ht="14.25"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773"/>
      <c r="P220" s="9"/>
      <c r="Q220" s="773"/>
      <c r="R220" s="9"/>
      <c r="S220" s="773"/>
      <c r="T220" s="9"/>
      <c r="U220" s="773"/>
      <c r="V220" s="9"/>
      <c r="W220" s="773"/>
      <c r="X220" s="9"/>
      <c r="Y220" s="773"/>
      <c r="Z220" s="9"/>
    </row>
    <row r="221" spans="3:26" ht="14.25"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773"/>
      <c r="P221" s="9"/>
      <c r="Q221" s="773"/>
      <c r="R221" s="9"/>
      <c r="S221" s="773"/>
      <c r="T221" s="9"/>
      <c r="U221" s="773"/>
      <c r="V221" s="9"/>
      <c r="W221" s="773"/>
      <c r="X221" s="9"/>
      <c r="Y221" s="773"/>
      <c r="Z221" s="9"/>
    </row>
    <row r="222" spans="3:26" ht="14.25"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773"/>
      <c r="P222" s="9"/>
      <c r="Q222" s="773"/>
      <c r="R222" s="9"/>
      <c r="S222" s="773"/>
      <c r="T222" s="9"/>
      <c r="U222" s="773"/>
      <c r="V222" s="9"/>
      <c r="W222" s="773"/>
      <c r="X222" s="9"/>
      <c r="Y222" s="773"/>
      <c r="Z222" s="9"/>
    </row>
    <row r="223" spans="3:26" ht="14.25"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773"/>
      <c r="P223" s="9"/>
      <c r="Q223" s="773"/>
      <c r="R223" s="9"/>
      <c r="S223" s="773"/>
      <c r="T223" s="9"/>
      <c r="U223" s="773"/>
      <c r="V223" s="9"/>
      <c r="W223" s="773"/>
      <c r="X223" s="9"/>
      <c r="Y223" s="773"/>
      <c r="Z223" s="9"/>
    </row>
    <row r="224" spans="3:26" ht="14.25"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773"/>
      <c r="P224" s="9"/>
      <c r="Q224" s="773"/>
      <c r="R224" s="9"/>
      <c r="S224" s="773"/>
      <c r="T224" s="9"/>
      <c r="U224" s="773"/>
      <c r="V224" s="9"/>
      <c r="W224" s="773"/>
      <c r="X224" s="9"/>
      <c r="Y224" s="773"/>
      <c r="Z224" s="9"/>
    </row>
    <row r="225" spans="3:26" ht="14.25"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773"/>
      <c r="P225" s="9"/>
      <c r="Q225" s="773"/>
      <c r="R225" s="9"/>
      <c r="S225" s="773"/>
      <c r="T225" s="9"/>
      <c r="U225" s="773"/>
      <c r="V225" s="9"/>
      <c r="W225" s="773"/>
      <c r="X225" s="9"/>
      <c r="Y225" s="773"/>
      <c r="Z225" s="9"/>
    </row>
    <row r="226" spans="3:26" ht="14.25"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773"/>
      <c r="P226" s="9"/>
      <c r="Q226" s="773"/>
      <c r="R226" s="9"/>
      <c r="S226" s="773"/>
      <c r="T226" s="9"/>
      <c r="U226" s="773"/>
      <c r="V226" s="9"/>
      <c r="W226" s="773"/>
      <c r="X226" s="9"/>
      <c r="Y226" s="773"/>
      <c r="Z226" s="9"/>
    </row>
    <row r="227" spans="3:26" ht="14.25"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773"/>
      <c r="P227" s="9"/>
      <c r="Q227" s="773"/>
      <c r="R227" s="9"/>
      <c r="S227" s="773"/>
      <c r="T227" s="9"/>
      <c r="U227" s="773"/>
      <c r="V227" s="9"/>
      <c r="W227" s="773"/>
      <c r="X227" s="9"/>
      <c r="Y227" s="773"/>
      <c r="Z227" s="9"/>
    </row>
    <row r="228" spans="3:26" ht="14.25"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773"/>
      <c r="P228" s="9"/>
      <c r="Q228" s="773"/>
      <c r="R228" s="9"/>
      <c r="S228" s="773"/>
      <c r="T228" s="9"/>
      <c r="U228" s="773"/>
      <c r="V228" s="9"/>
      <c r="W228" s="773"/>
      <c r="X228" s="9"/>
      <c r="Y228" s="773"/>
      <c r="Z228" s="9"/>
    </row>
    <row r="229" spans="3:26" ht="14.25"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773"/>
      <c r="P229" s="9"/>
      <c r="Q229" s="773"/>
      <c r="R229" s="9"/>
      <c r="S229" s="773"/>
      <c r="T229" s="9"/>
      <c r="U229" s="773"/>
      <c r="V229" s="9"/>
      <c r="W229" s="773"/>
      <c r="X229" s="9"/>
      <c r="Y229" s="773"/>
      <c r="Z229" s="9"/>
    </row>
    <row r="230" spans="3:26" ht="14.25"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773"/>
      <c r="P230" s="9"/>
      <c r="Q230" s="773"/>
      <c r="R230" s="9"/>
      <c r="S230" s="773"/>
      <c r="T230" s="9"/>
      <c r="U230" s="773"/>
      <c r="V230" s="9"/>
      <c r="W230" s="773"/>
      <c r="X230" s="9"/>
      <c r="Y230" s="773"/>
      <c r="Z230" s="9"/>
    </row>
    <row r="231" spans="3:26" ht="14.25"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773"/>
      <c r="P231" s="9"/>
      <c r="Q231" s="773"/>
      <c r="R231" s="9"/>
      <c r="S231" s="773"/>
      <c r="T231" s="9"/>
      <c r="U231" s="773"/>
      <c r="V231" s="9"/>
      <c r="W231" s="773"/>
      <c r="X231" s="9"/>
      <c r="Y231" s="773"/>
      <c r="Z231" s="9"/>
    </row>
    <row r="232" spans="3:26" ht="14.25"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773"/>
      <c r="P232" s="9"/>
      <c r="Q232" s="773"/>
      <c r="R232" s="9"/>
      <c r="S232" s="773"/>
      <c r="T232" s="9"/>
      <c r="U232" s="773"/>
      <c r="V232" s="9"/>
      <c r="W232" s="773"/>
      <c r="X232" s="9"/>
      <c r="Y232" s="773"/>
      <c r="Z232" s="9"/>
    </row>
    <row r="233" spans="3:26" ht="14.25"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773"/>
      <c r="P233" s="9"/>
      <c r="Q233" s="773"/>
      <c r="R233" s="9"/>
      <c r="S233" s="773"/>
      <c r="T233" s="9"/>
      <c r="U233" s="773"/>
      <c r="V233" s="9"/>
      <c r="W233" s="773"/>
      <c r="X233" s="9"/>
      <c r="Y233" s="773"/>
      <c r="Z233" s="9"/>
    </row>
    <row r="234" spans="3:26" ht="14.25"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773"/>
      <c r="P234" s="9"/>
      <c r="Q234" s="773"/>
      <c r="R234" s="9"/>
      <c r="S234" s="773"/>
      <c r="T234" s="9"/>
      <c r="U234" s="773"/>
      <c r="V234" s="9"/>
      <c r="W234" s="773"/>
      <c r="X234" s="9"/>
      <c r="Y234" s="773"/>
      <c r="Z234" s="9"/>
    </row>
    <row r="235" spans="3:26" ht="14.25"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773"/>
      <c r="P235" s="9"/>
      <c r="Q235" s="773"/>
      <c r="R235" s="9"/>
      <c r="S235" s="773"/>
      <c r="T235" s="9"/>
      <c r="U235" s="773"/>
      <c r="V235" s="9"/>
      <c r="W235" s="773"/>
      <c r="X235" s="9"/>
      <c r="Y235" s="773"/>
      <c r="Z235" s="9"/>
    </row>
    <row r="236" spans="3:26" ht="14.25"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773"/>
      <c r="P236" s="9"/>
      <c r="Q236" s="773"/>
      <c r="R236" s="9"/>
      <c r="S236" s="773"/>
      <c r="T236" s="9"/>
      <c r="U236" s="773"/>
      <c r="V236" s="9"/>
      <c r="W236" s="773"/>
      <c r="X236" s="9"/>
      <c r="Y236" s="773"/>
      <c r="Z236" s="9"/>
    </row>
    <row r="237" spans="3:26" ht="14.25"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773"/>
      <c r="P237" s="9"/>
      <c r="Q237" s="773"/>
      <c r="R237" s="9"/>
      <c r="S237" s="773"/>
      <c r="T237" s="9"/>
      <c r="U237" s="773"/>
      <c r="V237" s="9"/>
      <c r="W237" s="773"/>
      <c r="X237" s="9"/>
      <c r="Y237" s="773"/>
      <c r="Z237" s="9"/>
    </row>
    <row r="238" spans="3:26" ht="14.25"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773"/>
      <c r="P238" s="9"/>
      <c r="Q238" s="773"/>
      <c r="R238" s="9"/>
      <c r="S238" s="773"/>
      <c r="T238" s="9"/>
      <c r="U238" s="773"/>
      <c r="V238" s="9"/>
      <c r="W238" s="773"/>
      <c r="X238" s="9"/>
      <c r="Y238" s="773"/>
      <c r="Z238" s="9"/>
    </row>
    <row r="239" spans="3:26" ht="14.25"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773"/>
      <c r="P239" s="9"/>
      <c r="Q239" s="773"/>
      <c r="R239" s="9"/>
      <c r="S239" s="773"/>
      <c r="T239" s="9"/>
      <c r="U239" s="773"/>
      <c r="V239" s="9"/>
      <c r="W239" s="773"/>
      <c r="X239" s="9"/>
      <c r="Y239" s="773"/>
      <c r="Z239" s="9"/>
    </row>
    <row r="240" spans="3:26" ht="14.25"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773"/>
      <c r="P240" s="9"/>
      <c r="Q240" s="773"/>
      <c r="R240" s="9"/>
      <c r="S240" s="773"/>
      <c r="T240" s="9"/>
      <c r="U240" s="773"/>
      <c r="V240" s="9"/>
      <c r="W240" s="773"/>
      <c r="X240" s="9"/>
      <c r="Y240" s="773"/>
      <c r="Z240" s="9"/>
    </row>
    <row r="241" spans="3:26" ht="14.25"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773"/>
      <c r="P241" s="9"/>
      <c r="Q241" s="773"/>
      <c r="R241" s="9"/>
      <c r="S241" s="773"/>
      <c r="T241" s="9"/>
      <c r="U241" s="773"/>
      <c r="V241" s="9"/>
      <c r="W241" s="773"/>
      <c r="X241" s="9"/>
      <c r="Y241" s="773"/>
      <c r="Z241" s="9"/>
    </row>
    <row r="242" spans="3:26" ht="14.25"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773"/>
      <c r="P242" s="9"/>
      <c r="Q242" s="773"/>
      <c r="R242" s="9"/>
      <c r="S242" s="773"/>
      <c r="T242" s="9"/>
      <c r="U242" s="773"/>
      <c r="V242" s="9"/>
      <c r="W242" s="773"/>
      <c r="X242" s="9"/>
      <c r="Y242" s="773"/>
      <c r="Z242" s="9"/>
    </row>
    <row r="243" spans="3:26" ht="14.25"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773"/>
      <c r="P243" s="9"/>
      <c r="Q243" s="773"/>
      <c r="R243" s="9"/>
      <c r="S243" s="773"/>
      <c r="T243" s="9"/>
      <c r="U243" s="773"/>
      <c r="V243" s="9"/>
      <c r="W243" s="773"/>
      <c r="X243" s="9"/>
      <c r="Y243" s="773"/>
      <c r="Z243" s="9"/>
    </row>
    <row r="244" spans="3:26" ht="14.25"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773"/>
      <c r="P244" s="9"/>
      <c r="Q244" s="773"/>
      <c r="R244" s="9"/>
      <c r="S244" s="773"/>
      <c r="T244" s="9"/>
      <c r="U244" s="773"/>
      <c r="V244" s="9"/>
      <c r="W244" s="773"/>
      <c r="X244" s="9"/>
      <c r="Y244" s="773"/>
      <c r="Z244" s="9"/>
    </row>
    <row r="245" spans="3:26" ht="14.25"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773"/>
      <c r="P245" s="9"/>
      <c r="Q245" s="773"/>
      <c r="R245" s="9"/>
      <c r="S245" s="773"/>
      <c r="T245" s="9"/>
      <c r="U245" s="773"/>
      <c r="V245" s="9"/>
      <c r="W245" s="773"/>
      <c r="X245" s="9"/>
      <c r="Y245" s="773"/>
      <c r="Z245" s="9"/>
    </row>
    <row r="246" spans="3:26" ht="14.25"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773"/>
      <c r="P246" s="9"/>
      <c r="Q246" s="773"/>
      <c r="R246" s="9"/>
      <c r="S246" s="773"/>
      <c r="T246" s="9"/>
      <c r="U246" s="773"/>
      <c r="V246" s="9"/>
      <c r="W246" s="773"/>
      <c r="X246" s="9"/>
      <c r="Y246" s="773"/>
      <c r="Z246" s="9"/>
    </row>
    <row r="247" spans="3:26" ht="14.25"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773"/>
      <c r="P247" s="9"/>
      <c r="Q247" s="773"/>
      <c r="R247" s="9"/>
      <c r="S247" s="773"/>
      <c r="T247" s="9"/>
      <c r="U247" s="773"/>
      <c r="V247" s="9"/>
      <c r="W247" s="773"/>
      <c r="X247" s="9"/>
      <c r="Y247" s="773"/>
      <c r="Z247" s="9"/>
    </row>
    <row r="248" spans="3:26" ht="14.25"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773"/>
      <c r="P248" s="9"/>
      <c r="Q248" s="773"/>
      <c r="R248" s="9"/>
      <c r="S248" s="773"/>
      <c r="T248" s="9"/>
      <c r="U248" s="773"/>
      <c r="V248" s="9"/>
      <c r="W248" s="773"/>
      <c r="X248" s="9"/>
      <c r="Y248" s="773"/>
      <c r="Z248" s="9"/>
    </row>
    <row r="249" spans="3:26" ht="14.25"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773"/>
      <c r="P249" s="9"/>
      <c r="Q249" s="773"/>
      <c r="R249" s="9"/>
      <c r="S249" s="773"/>
      <c r="T249" s="9"/>
      <c r="U249" s="773"/>
      <c r="V249" s="9"/>
      <c r="W249" s="773"/>
      <c r="X249" s="9"/>
      <c r="Y249" s="773"/>
      <c r="Z249" s="9"/>
    </row>
    <row r="250" spans="3:26" ht="14.25"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773"/>
      <c r="P250" s="9"/>
      <c r="Q250" s="773"/>
      <c r="R250" s="9"/>
      <c r="S250" s="773"/>
      <c r="T250" s="9"/>
      <c r="U250" s="773"/>
      <c r="V250" s="9"/>
      <c r="W250" s="773"/>
      <c r="X250" s="9"/>
      <c r="Y250" s="773"/>
      <c r="Z250" s="9"/>
    </row>
    <row r="251" spans="3:26" ht="14.25"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773"/>
      <c r="P251" s="9"/>
      <c r="Q251" s="773"/>
      <c r="R251" s="9"/>
      <c r="S251" s="773"/>
      <c r="T251" s="9"/>
      <c r="U251" s="773"/>
      <c r="V251" s="9"/>
      <c r="W251" s="773"/>
      <c r="X251" s="9"/>
      <c r="Y251" s="773"/>
      <c r="Z251" s="9"/>
    </row>
    <row r="252" spans="3:26" ht="14.25"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773"/>
      <c r="P252" s="9"/>
      <c r="Q252" s="773"/>
      <c r="R252" s="9"/>
      <c r="S252" s="773"/>
      <c r="T252" s="9"/>
      <c r="U252" s="773"/>
      <c r="V252" s="9"/>
      <c r="W252" s="773"/>
      <c r="X252" s="9"/>
      <c r="Y252" s="773"/>
      <c r="Z252" s="9"/>
    </row>
    <row r="253" spans="3:26" ht="14.25"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773"/>
      <c r="P253" s="9"/>
      <c r="Q253" s="773"/>
      <c r="R253" s="9"/>
      <c r="S253" s="773"/>
      <c r="T253" s="9"/>
      <c r="U253" s="773"/>
      <c r="V253" s="9"/>
      <c r="W253" s="773"/>
      <c r="X253" s="9"/>
      <c r="Y253" s="773"/>
      <c r="Z253" s="9"/>
    </row>
    <row r="254" spans="3:26" ht="14.25"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773"/>
      <c r="P254" s="9"/>
      <c r="Q254" s="773"/>
      <c r="R254" s="9"/>
      <c r="S254" s="773"/>
      <c r="T254" s="9"/>
      <c r="U254" s="773"/>
      <c r="V254" s="9"/>
      <c r="W254" s="773"/>
      <c r="X254" s="9"/>
      <c r="Y254" s="773"/>
      <c r="Z254" s="9"/>
    </row>
    <row r="255" spans="3:26" ht="14.25"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773"/>
      <c r="P255" s="9"/>
      <c r="Q255" s="773"/>
      <c r="R255" s="9"/>
      <c r="S255" s="773"/>
      <c r="T255" s="9"/>
      <c r="U255" s="773"/>
      <c r="V255" s="9"/>
      <c r="W255" s="773"/>
      <c r="X255" s="9"/>
      <c r="Y255" s="773"/>
      <c r="Z255" s="9"/>
    </row>
    <row r="256" spans="3:26" ht="14.25"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773"/>
      <c r="P256" s="9"/>
      <c r="Q256" s="773"/>
      <c r="R256" s="9"/>
      <c r="S256" s="773"/>
      <c r="T256" s="9"/>
      <c r="U256" s="773"/>
      <c r="V256" s="9"/>
      <c r="W256" s="773"/>
      <c r="X256" s="9"/>
      <c r="Y256" s="773"/>
      <c r="Z256" s="9"/>
    </row>
    <row r="257" spans="3:26" ht="14.25"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773"/>
      <c r="P257" s="9"/>
      <c r="Q257" s="773"/>
      <c r="R257" s="9"/>
      <c r="S257" s="773"/>
      <c r="T257" s="9"/>
      <c r="U257" s="773"/>
      <c r="V257" s="9"/>
      <c r="W257" s="773"/>
      <c r="X257" s="9"/>
      <c r="Y257" s="773"/>
      <c r="Z257" s="9"/>
    </row>
    <row r="258" spans="3:26" ht="14.25"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773"/>
      <c r="P258" s="9"/>
      <c r="Q258" s="773"/>
      <c r="R258" s="9"/>
      <c r="S258" s="773"/>
      <c r="T258" s="9"/>
      <c r="U258" s="773"/>
      <c r="V258" s="9"/>
      <c r="W258" s="773"/>
      <c r="X258" s="9"/>
      <c r="Y258" s="773"/>
      <c r="Z258" s="9"/>
    </row>
    <row r="259" spans="3:26" ht="14.25"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773"/>
      <c r="P259" s="9"/>
      <c r="Q259" s="773"/>
      <c r="R259" s="9"/>
      <c r="S259" s="773"/>
      <c r="T259" s="9"/>
      <c r="U259" s="773"/>
      <c r="V259" s="9"/>
      <c r="W259" s="773"/>
      <c r="X259" s="9"/>
      <c r="Y259" s="773"/>
      <c r="Z259" s="9"/>
    </row>
    <row r="260" spans="3:26" ht="14.25"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773"/>
      <c r="P260" s="9"/>
      <c r="Q260" s="773"/>
      <c r="R260" s="9"/>
      <c r="S260" s="773"/>
      <c r="T260" s="9"/>
      <c r="U260" s="773"/>
      <c r="V260" s="9"/>
      <c r="W260" s="773"/>
      <c r="X260" s="9"/>
      <c r="Y260" s="773"/>
      <c r="Z260" s="9"/>
    </row>
    <row r="261" spans="3:26" ht="14.25"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773"/>
      <c r="P261" s="9"/>
      <c r="Q261" s="773"/>
      <c r="R261" s="9"/>
      <c r="S261" s="773"/>
      <c r="T261" s="9"/>
      <c r="U261" s="773"/>
      <c r="V261" s="9"/>
      <c r="W261" s="773"/>
      <c r="X261" s="9"/>
      <c r="Y261" s="773"/>
      <c r="Z261" s="9"/>
    </row>
    <row r="262" spans="3:26" ht="14.25"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773"/>
      <c r="P262" s="9"/>
      <c r="Q262" s="773"/>
      <c r="R262" s="9"/>
      <c r="S262" s="773"/>
      <c r="T262" s="9"/>
      <c r="U262" s="773"/>
      <c r="V262" s="9"/>
      <c r="W262" s="773"/>
      <c r="X262" s="9"/>
      <c r="Y262" s="773"/>
      <c r="Z262" s="9"/>
    </row>
    <row r="263" spans="3:26" ht="14.25"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773"/>
      <c r="P263" s="9"/>
      <c r="Q263" s="773"/>
      <c r="R263" s="9"/>
      <c r="S263" s="773"/>
      <c r="T263" s="9"/>
      <c r="U263" s="773"/>
      <c r="V263" s="9"/>
      <c r="W263" s="773"/>
      <c r="X263" s="9"/>
      <c r="Y263" s="773"/>
      <c r="Z263" s="9"/>
    </row>
    <row r="264" spans="3:26" ht="14.25"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773"/>
      <c r="P264" s="9"/>
      <c r="Q264" s="773"/>
      <c r="R264" s="9"/>
      <c r="S264" s="773"/>
      <c r="T264" s="9"/>
      <c r="U264" s="773"/>
      <c r="V264" s="9"/>
      <c r="W264" s="773"/>
      <c r="X264" s="9"/>
      <c r="Y264" s="773"/>
      <c r="Z264" s="9"/>
    </row>
    <row r="265" spans="3:26" ht="14.25"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773"/>
      <c r="P265" s="9"/>
      <c r="Q265" s="773"/>
      <c r="R265" s="9"/>
      <c r="S265" s="773"/>
      <c r="T265" s="9"/>
      <c r="U265" s="773"/>
      <c r="V265" s="9"/>
      <c r="W265" s="773"/>
      <c r="X265" s="9"/>
      <c r="Y265" s="773"/>
      <c r="Z265" s="9"/>
    </row>
    <row r="266" spans="3:26" ht="14.25"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773"/>
      <c r="P266" s="9"/>
      <c r="Q266" s="773"/>
      <c r="R266" s="9"/>
      <c r="S266" s="773"/>
      <c r="T266" s="9"/>
      <c r="U266" s="773"/>
      <c r="V266" s="9"/>
      <c r="W266" s="773"/>
      <c r="X266" s="9"/>
      <c r="Y266" s="773"/>
      <c r="Z266" s="9"/>
    </row>
    <row r="267" spans="3:26" ht="14.25"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773"/>
      <c r="P267" s="9"/>
      <c r="Q267" s="773"/>
      <c r="R267" s="9"/>
      <c r="S267" s="773"/>
      <c r="T267" s="9"/>
      <c r="U267" s="773"/>
      <c r="V267" s="9"/>
      <c r="W267" s="773"/>
      <c r="X267" s="9"/>
      <c r="Y267" s="773"/>
      <c r="Z267" s="9"/>
    </row>
    <row r="268" spans="3:26" ht="14.25"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773"/>
      <c r="P268" s="9"/>
      <c r="Q268" s="773"/>
      <c r="R268" s="9"/>
      <c r="S268" s="773"/>
      <c r="T268" s="9"/>
      <c r="U268" s="773"/>
      <c r="V268" s="9"/>
      <c r="W268" s="773"/>
      <c r="X268" s="9"/>
      <c r="Y268" s="773"/>
      <c r="Z268" s="9"/>
    </row>
    <row r="269" spans="3:26" ht="14.25"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773"/>
      <c r="P269" s="9"/>
      <c r="Q269" s="773"/>
      <c r="R269" s="9"/>
      <c r="S269" s="773"/>
      <c r="T269" s="9"/>
      <c r="U269" s="773"/>
      <c r="V269" s="9"/>
      <c r="W269" s="773"/>
      <c r="X269" s="9"/>
      <c r="Y269" s="773"/>
      <c r="Z269" s="9"/>
    </row>
    <row r="270" spans="3:26" ht="14.25"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773"/>
      <c r="P270" s="9"/>
      <c r="Q270" s="773"/>
      <c r="R270" s="9"/>
      <c r="S270" s="773"/>
      <c r="T270" s="9"/>
      <c r="U270" s="773"/>
      <c r="V270" s="9"/>
      <c r="W270" s="773"/>
      <c r="X270" s="9"/>
      <c r="Y270" s="773"/>
      <c r="Z270" s="9"/>
    </row>
    <row r="271" spans="3:26" ht="14.25"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773"/>
      <c r="P271" s="9"/>
      <c r="Q271" s="773"/>
      <c r="R271" s="9"/>
      <c r="S271" s="773"/>
      <c r="T271" s="9"/>
      <c r="U271" s="773"/>
      <c r="V271" s="9"/>
      <c r="W271" s="773"/>
      <c r="X271" s="9"/>
      <c r="Y271" s="773"/>
      <c r="Z271" s="9"/>
    </row>
    <row r="272" spans="3:26" ht="14.25"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773"/>
      <c r="P272" s="9"/>
      <c r="Q272" s="773"/>
      <c r="R272" s="9"/>
      <c r="S272" s="773"/>
      <c r="T272" s="9"/>
      <c r="U272" s="773"/>
      <c r="V272" s="9"/>
      <c r="W272" s="773"/>
      <c r="X272" s="9"/>
      <c r="Y272" s="773"/>
      <c r="Z272" s="9"/>
    </row>
    <row r="273" spans="3:26" ht="14.25"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773"/>
      <c r="P273" s="9"/>
      <c r="Q273" s="773"/>
      <c r="R273" s="9"/>
      <c r="S273" s="773"/>
      <c r="T273" s="9"/>
      <c r="U273" s="773"/>
      <c r="V273" s="9"/>
      <c r="W273" s="773"/>
      <c r="X273" s="9"/>
      <c r="Y273" s="773"/>
      <c r="Z273" s="9"/>
    </row>
    <row r="274" spans="3:26" ht="14.25"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773"/>
      <c r="P274" s="9"/>
      <c r="Q274" s="773"/>
      <c r="R274" s="9"/>
      <c r="S274" s="773"/>
      <c r="T274" s="9"/>
      <c r="U274" s="773"/>
      <c r="V274" s="9"/>
      <c r="W274" s="773"/>
      <c r="X274" s="9"/>
      <c r="Y274" s="773"/>
      <c r="Z274" s="9"/>
    </row>
    <row r="275" spans="3:26" ht="14.25"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773"/>
      <c r="P275" s="9"/>
      <c r="Q275" s="773"/>
      <c r="R275" s="9"/>
      <c r="S275" s="773"/>
      <c r="T275" s="9"/>
      <c r="U275" s="773"/>
      <c r="V275" s="9"/>
      <c r="W275" s="773"/>
      <c r="X275" s="9"/>
      <c r="Y275" s="773"/>
      <c r="Z275" s="9"/>
    </row>
    <row r="276" spans="3:26" ht="14.25"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773"/>
      <c r="P276" s="9"/>
      <c r="Q276" s="773"/>
      <c r="R276" s="9"/>
      <c r="S276" s="773"/>
      <c r="T276" s="9"/>
      <c r="U276" s="773"/>
      <c r="V276" s="9"/>
      <c r="W276" s="773"/>
      <c r="X276" s="9"/>
      <c r="Y276" s="773"/>
      <c r="Z276" s="9"/>
    </row>
    <row r="277" spans="3:26" ht="14.25"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773"/>
      <c r="P277" s="9"/>
      <c r="Q277" s="773"/>
      <c r="R277" s="9"/>
      <c r="S277" s="773"/>
      <c r="T277" s="9"/>
      <c r="U277" s="773"/>
      <c r="V277" s="9"/>
      <c r="W277" s="773"/>
      <c r="X277" s="9"/>
      <c r="Y277" s="773"/>
      <c r="Z277" s="9"/>
    </row>
    <row r="278" spans="3:26" ht="14.25"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773"/>
      <c r="P278" s="9"/>
      <c r="Q278" s="773"/>
      <c r="R278" s="9"/>
      <c r="S278" s="773"/>
      <c r="T278" s="9"/>
      <c r="U278" s="773"/>
      <c r="V278" s="9"/>
      <c r="W278" s="773"/>
      <c r="X278" s="9"/>
      <c r="Y278" s="773"/>
      <c r="Z278" s="9"/>
    </row>
    <row r="279" spans="3:26" ht="14.25"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773"/>
      <c r="P279" s="9"/>
      <c r="Q279" s="773"/>
      <c r="R279" s="9"/>
      <c r="S279" s="773"/>
      <c r="T279" s="9"/>
      <c r="U279" s="773"/>
      <c r="V279" s="9"/>
      <c r="W279" s="773"/>
      <c r="X279" s="9"/>
      <c r="Y279" s="773"/>
      <c r="Z279" s="9"/>
    </row>
    <row r="280" spans="3:26" ht="14.25"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773"/>
      <c r="P280" s="9"/>
      <c r="Q280" s="773"/>
      <c r="R280" s="9"/>
      <c r="S280" s="773"/>
      <c r="T280" s="9"/>
      <c r="U280" s="773"/>
      <c r="V280" s="9"/>
      <c r="W280" s="773"/>
      <c r="X280" s="9"/>
      <c r="Y280" s="773"/>
      <c r="Z280" s="9"/>
    </row>
    <row r="281" spans="3:26" ht="14.25"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773"/>
      <c r="P281" s="9"/>
      <c r="Q281" s="773"/>
      <c r="R281" s="9"/>
      <c r="S281" s="773"/>
      <c r="T281" s="9"/>
      <c r="U281" s="773"/>
      <c r="V281" s="9"/>
      <c r="W281" s="773"/>
      <c r="X281" s="9"/>
      <c r="Y281" s="773"/>
      <c r="Z281" s="9"/>
    </row>
    <row r="282" spans="3:26" ht="14.25"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773"/>
      <c r="P282" s="9"/>
      <c r="Q282" s="773"/>
      <c r="R282" s="9"/>
      <c r="S282" s="773"/>
      <c r="T282" s="9"/>
      <c r="U282" s="773"/>
      <c r="V282" s="9"/>
      <c r="W282" s="773"/>
      <c r="X282" s="9"/>
      <c r="Y282" s="773"/>
      <c r="Z282" s="9"/>
    </row>
    <row r="283" spans="3:26" ht="14.25"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773"/>
      <c r="P283" s="9"/>
      <c r="Q283" s="773"/>
      <c r="R283" s="9"/>
      <c r="S283" s="773"/>
      <c r="T283" s="9"/>
      <c r="U283" s="773"/>
      <c r="V283" s="9"/>
      <c r="W283" s="773"/>
      <c r="X283" s="9"/>
      <c r="Y283" s="773"/>
      <c r="Z283" s="9"/>
    </row>
    <row r="284" spans="3:26" ht="14.25"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773"/>
      <c r="P284" s="9"/>
      <c r="Q284" s="773"/>
      <c r="R284" s="9"/>
      <c r="S284" s="773"/>
      <c r="T284" s="9"/>
      <c r="U284" s="773"/>
      <c r="V284" s="9"/>
      <c r="W284" s="773"/>
      <c r="X284" s="9"/>
      <c r="Y284" s="773"/>
      <c r="Z284" s="9"/>
    </row>
    <row r="285" spans="3:26" ht="14.25"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773"/>
      <c r="P285" s="9"/>
      <c r="Q285" s="773"/>
      <c r="R285" s="9"/>
      <c r="S285" s="773"/>
      <c r="T285" s="9"/>
      <c r="U285" s="773"/>
      <c r="V285" s="9"/>
      <c r="W285" s="773"/>
      <c r="X285" s="9"/>
      <c r="Y285" s="773"/>
      <c r="Z285" s="9"/>
    </row>
    <row r="286" spans="3:26" ht="14.25"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773"/>
      <c r="P286" s="9"/>
      <c r="Q286" s="773"/>
      <c r="R286" s="9"/>
      <c r="S286" s="773"/>
      <c r="T286" s="9"/>
      <c r="U286" s="773"/>
      <c r="V286" s="9"/>
      <c r="W286" s="773"/>
      <c r="X286" s="9"/>
      <c r="Y286" s="773"/>
      <c r="Z286" s="9"/>
    </row>
    <row r="287" spans="3:26" ht="14.25"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773"/>
      <c r="P287" s="9"/>
      <c r="Q287" s="773"/>
      <c r="R287" s="9"/>
      <c r="S287" s="773"/>
      <c r="T287" s="9"/>
      <c r="U287" s="773"/>
      <c r="V287" s="9"/>
      <c r="W287" s="773"/>
      <c r="X287" s="9"/>
      <c r="Y287" s="773"/>
      <c r="Z287" s="9"/>
    </row>
    <row r="288" spans="3:26" ht="14.25"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773"/>
      <c r="P288" s="9"/>
      <c r="Q288" s="773"/>
      <c r="R288" s="9"/>
      <c r="S288" s="773"/>
      <c r="T288" s="9"/>
      <c r="U288" s="773"/>
      <c r="V288" s="9"/>
      <c r="W288" s="773"/>
      <c r="X288" s="9"/>
      <c r="Y288" s="773"/>
      <c r="Z288" s="9"/>
    </row>
    <row r="289" spans="3:26" ht="14.25"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773"/>
      <c r="P289" s="9"/>
      <c r="Q289" s="773"/>
      <c r="R289" s="9"/>
      <c r="S289" s="773"/>
      <c r="T289" s="9"/>
      <c r="U289" s="773"/>
      <c r="V289" s="9"/>
      <c r="W289" s="773"/>
      <c r="X289" s="9"/>
      <c r="Y289" s="773"/>
      <c r="Z289" s="9"/>
    </row>
    <row r="290" spans="3:26" ht="14.25"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773"/>
      <c r="P290" s="9"/>
      <c r="Q290" s="773"/>
      <c r="R290" s="9"/>
      <c r="S290" s="773"/>
      <c r="T290" s="9"/>
      <c r="U290" s="773"/>
      <c r="V290" s="9"/>
      <c r="W290" s="773"/>
      <c r="X290" s="9"/>
      <c r="Y290" s="773"/>
      <c r="Z290" s="9"/>
    </row>
    <row r="291" spans="3:26" ht="14.25"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773"/>
      <c r="P291" s="9"/>
      <c r="Q291" s="773"/>
      <c r="R291" s="9"/>
      <c r="S291" s="773"/>
      <c r="T291" s="9"/>
      <c r="U291" s="773"/>
      <c r="V291" s="9"/>
      <c r="W291" s="773"/>
      <c r="X291" s="9"/>
      <c r="Y291" s="773"/>
      <c r="Z291" s="9"/>
    </row>
    <row r="292" spans="3:26" ht="14.25"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773"/>
      <c r="P292" s="9"/>
      <c r="Q292" s="773"/>
      <c r="R292" s="9"/>
      <c r="S292" s="773"/>
      <c r="T292" s="9"/>
      <c r="U292" s="773"/>
      <c r="V292" s="9"/>
      <c r="W292" s="773"/>
      <c r="X292" s="9"/>
      <c r="Y292" s="773"/>
      <c r="Z292" s="9"/>
    </row>
    <row r="293" spans="3:26" ht="14.25"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773"/>
      <c r="P293" s="9"/>
      <c r="Q293" s="773"/>
      <c r="R293" s="9"/>
      <c r="S293" s="773"/>
      <c r="T293" s="9"/>
      <c r="U293" s="773"/>
      <c r="V293" s="9"/>
      <c r="W293" s="773"/>
      <c r="X293" s="9"/>
      <c r="Y293" s="773"/>
      <c r="Z293" s="9"/>
    </row>
    <row r="294" spans="3:26" ht="14.25"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773"/>
      <c r="P294" s="9"/>
      <c r="Q294" s="773"/>
      <c r="R294" s="9"/>
      <c r="S294" s="773"/>
      <c r="T294" s="9"/>
      <c r="U294" s="773"/>
      <c r="V294" s="9"/>
      <c r="W294" s="773"/>
      <c r="X294" s="9"/>
      <c r="Y294" s="773"/>
      <c r="Z294" s="9"/>
    </row>
    <row r="295" spans="3:26" ht="14.25"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773"/>
      <c r="P295" s="9"/>
      <c r="Q295" s="773"/>
      <c r="R295" s="9"/>
      <c r="S295" s="773"/>
      <c r="T295" s="9"/>
      <c r="U295" s="773"/>
      <c r="V295" s="9"/>
      <c r="W295" s="773"/>
      <c r="X295" s="9"/>
      <c r="Y295" s="773"/>
      <c r="Z295" s="9"/>
    </row>
    <row r="296" spans="3:26" ht="14.25"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773"/>
      <c r="P296" s="9"/>
      <c r="Q296" s="773"/>
      <c r="R296" s="9"/>
      <c r="S296" s="773"/>
      <c r="T296" s="9"/>
      <c r="U296" s="773"/>
      <c r="V296" s="9"/>
      <c r="W296" s="773"/>
      <c r="X296" s="9"/>
      <c r="Y296" s="773"/>
      <c r="Z296" s="9"/>
    </row>
    <row r="297" spans="3:26" ht="14.25"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773"/>
      <c r="P297" s="9"/>
      <c r="Q297" s="773"/>
      <c r="R297" s="9"/>
      <c r="S297" s="773"/>
      <c r="T297" s="9"/>
      <c r="U297" s="773"/>
      <c r="V297" s="9"/>
      <c r="W297" s="773"/>
      <c r="X297" s="9"/>
      <c r="Y297" s="773"/>
      <c r="Z297" s="9"/>
    </row>
    <row r="298" spans="3:26" ht="14.25"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773"/>
      <c r="P298" s="9"/>
      <c r="Q298" s="773"/>
      <c r="R298" s="9"/>
      <c r="S298" s="773"/>
      <c r="T298" s="9"/>
      <c r="U298" s="773"/>
      <c r="V298" s="9"/>
      <c r="W298" s="773"/>
      <c r="X298" s="9"/>
      <c r="Y298" s="773"/>
      <c r="Z298" s="9"/>
    </row>
    <row r="299" spans="3:26" ht="14.25"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773"/>
      <c r="P299" s="9"/>
      <c r="Q299" s="773"/>
      <c r="R299" s="9"/>
      <c r="S299" s="773"/>
      <c r="T299" s="9"/>
      <c r="U299" s="773"/>
      <c r="V299" s="9"/>
      <c r="W299" s="773"/>
      <c r="X299" s="9"/>
      <c r="Y299" s="773"/>
      <c r="Z299" s="9"/>
    </row>
    <row r="300" spans="3:26" ht="14.25"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773"/>
      <c r="P300" s="9"/>
      <c r="Q300" s="773"/>
      <c r="R300" s="9"/>
      <c r="S300" s="773"/>
      <c r="T300" s="9"/>
      <c r="U300" s="773"/>
      <c r="V300" s="9"/>
      <c r="W300" s="773"/>
      <c r="X300" s="9"/>
      <c r="Y300" s="773"/>
      <c r="Z300" s="9"/>
    </row>
    <row r="301" spans="3:26" ht="14.25"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773"/>
      <c r="P301" s="9"/>
      <c r="Q301" s="773"/>
      <c r="R301" s="9"/>
      <c r="S301" s="773"/>
      <c r="T301" s="9"/>
      <c r="U301" s="773"/>
      <c r="V301" s="9"/>
      <c r="W301" s="773"/>
      <c r="X301" s="9"/>
      <c r="Y301" s="773"/>
      <c r="Z301" s="9"/>
    </row>
    <row r="302" spans="3:26" ht="14.25"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773"/>
      <c r="P302" s="9"/>
      <c r="Q302" s="773"/>
      <c r="R302" s="9"/>
      <c r="S302" s="773"/>
      <c r="T302" s="9"/>
      <c r="U302" s="773"/>
      <c r="V302" s="9"/>
      <c r="W302" s="773"/>
      <c r="X302" s="9"/>
      <c r="Y302" s="773"/>
      <c r="Z302" s="9"/>
    </row>
    <row r="303" spans="3:26" ht="14.25"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773"/>
      <c r="P303" s="9"/>
      <c r="Q303" s="773"/>
      <c r="R303" s="9"/>
      <c r="S303" s="773"/>
      <c r="T303" s="9"/>
      <c r="U303" s="773"/>
      <c r="V303" s="9"/>
      <c r="W303" s="773"/>
      <c r="X303" s="9"/>
      <c r="Y303" s="773"/>
      <c r="Z303" s="9"/>
    </row>
    <row r="304" spans="3:26" ht="14.25"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773"/>
      <c r="P304" s="9"/>
      <c r="Q304" s="773"/>
      <c r="R304" s="9"/>
      <c r="S304" s="773"/>
      <c r="T304" s="9"/>
      <c r="U304" s="773"/>
      <c r="V304" s="9"/>
      <c r="W304" s="773"/>
      <c r="X304" s="9"/>
      <c r="Y304" s="773"/>
      <c r="Z304" s="9"/>
    </row>
    <row r="305" spans="3:26" ht="14.25"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773"/>
      <c r="P305" s="9"/>
      <c r="Q305" s="773"/>
      <c r="R305" s="9"/>
      <c r="S305" s="773"/>
      <c r="T305" s="9"/>
      <c r="U305" s="773"/>
      <c r="V305" s="9"/>
      <c r="W305" s="773"/>
      <c r="X305" s="9"/>
      <c r="Y305" s="773"/>
      <c r="Z305" s="9"/>
    </row>
    <row r="306" spans="3:26" ht="14.25"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773"/>
      <c r="P306" s="9"/>
      <c r="Q306" s="773"/>
      <c r="R306" s="9"/>
      <c r="S306" s="773"/>
      <c r="T306" s="9"/>
      <c r="U306" s="773"/>
      <c r="V306" s="9"/>
      <c r="W306" s="773"/>
      <c r="X306" s="9"/>
      <c r="Y306" s="773"/>
      <c r="Z306" s="9"/>
    </row>
    <row r="307" spans="3:26" ht="14.25"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773"/>
      <c r="P307" s="9"/>
      <c r="Q307" s="773"/>
      <c r="R307" s="9"/>
      <c r="S307" s="773"/>
      <c r="T307" s="9"/>
      <c r="U307" s="773"/>
      <c r="V307" s="9"/>
      <c r="W307" s="773"/>
      <c r="X307" s="9"/>
      <c r="Y307" s="773"/>
      <c r="Z307" s="9"/>
    </row>
    <row r="308" spans="3:26" ht="14.25"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773"/>
      <c r="P308" s="9"/>
      <c r="Q308" s="773"/>
      <c r="R308" s="9"/>
      <c r="S308" s="773"/>
      <c r="T308" s="9"/>
      <c r="U308" s="773"/>
      <c r="V308" s="9"/>
      <c r="W308" s="773"/>
      <c r="X308" s="9"/>
      <c r="Y308" s="773"/>
      <c r="Z308" s="9"/>
    </row>
    <row r="309" spans="3:26" ht="14.25"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773"/>
      <c r="P309" s="9"/>
      <c r="Q309" s="773"/>
      <c r="R309" s="9"/>
      <c r="S309" s="773"/>
      <c r="T309" s="9"/>
      <c r="U309" s="773"/>
      <c r="V309" s="9"/>
      <c r="W309" s="773"/>
      <c r="X309" s="9"/>
      <c r="Y309" s="773"/>
      <c r="Z309" s="9"/>
    </row>
    <row r="310" spans="3:26" ht="14.25"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773"/>
      <c r="P310" s="9"/>
      <c r="Q310" s="773"/>
      <c r="R310" s="9"/>
      <c r="S310" s="773"/>
      <c r="T310" s="9"/>
      <c r="U310" s="773"/>
      <c r="V310" s="9"/>
      <c r="W310" s="773"/>
      <c r="X310" s="9"/>
      <c r="Y310" s="773"/>
      <c r="Z310" s="9"/>
    </row>
    <row r="311" spans="3:26" ht="14.25"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773"/>
      <c r="P311" s="9"/>
      <c r="Q311" s="773"/>
      <c r="R311" s="9"/>
      <c r="S311" s="773"/>
      <c r="T311" s="9"/>
      <c r="U311" s="773"/>
      <c r="V311" s="9"/>
      <c r="W311" s="773"/>
      <c r="X311" s="9"/>
      <c r="Y311" s="773"/>
      <c r="Z311" s="9"/>
    </row>
    <row r="312" spans="3:26" ht="14.25"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773"/>
      <c r="P312" s="9"/>
      <c r="Q312" s="773"/>
      <c r="R312" s="9"/>
      <c r="S312" s="773"/>
      <c r="T312" s="9"/>
      <c r="U312" s="773"/>
      <c r="V312" s="9"/>
      <c r="W312" s="773"/>
      <c r="X312" s="9"/>
      <c r="Y312" s="773"/>
      <c r="Z312" s="9"/>
    </row>
    <row r="313" spans="3:26" ht="14.25"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773"/>
      <c r="P313" s="9"/>
      <c r="Q313" s="773"/>
      <c r="R313" s="9"/>
      <c r="S313" s="773"/>
      <c r="T313" s="9"/>
      <c r="U313" s="773"/>
      <c r="V313" s="9"/>
      <c r="W313" s="773"/>
      <c r="X313" s="9"/>
      <c r="Y313" s="773"/>
      <c r="Z313" s="9"/>
    </row>
    <row r="314" spans="3:26" ht="14.25"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773"/>
      <c r="P314" s="9"/>
      <c r="Q314" s="773"/>
      <c r="R314" s="9"/>
      <c r="S314" s="773"/>
      <c r="T314" s="9"/>
      <c r="U314" s="773"/>
      <c r="V314" s="9"/>
      <c r="W314" s="773"/>
      <c r="X314" s="9"/>
      <c r="Y314" s="773"/>
      <c r="Z314" s="9"/>
    </row>
    <row r="315" spans="3:26" ht="14.25"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773"/>
      <c r="P315" s="9"/>
      <c r="Q315" s="773"/>
      <c r="R315" s="9"/>
      <c r="S315" s="773"/>
      <c r="T315" s="9"/>
      <c r="U315" s="773"/>
      <c r="V315" s="9"/>
      <c r="W315" s="773"/>
      <c r="X315" s="9"/>
      <c r="Y315" s="773"/>
      <c r="Z315" s="9"/>
    </row>
    <row r="316" spans="3:26" ht="14.25"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773"/>
      <c r="P316" s="9"/>
      <c r="Q316" s="773"/>
      <c r="R316" s="9"/>
      <c r="S316" s="773"/>
      <c r="T316" s="9"/>
      <c r="U316" s="773"/>
      <c r="V316" s="9"/>
      <c r="W316" s="773"/>
      <c r="X316" s="9"/>
      <c r="Y316" s="773"/>
      <c r="Z316" s="9"/>
    </row>
    <row r="317" spans="3:26" ht="14.25"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773"/>
      <c r="P317" s="9"/>
      <c r="Q317" s="773"/>
      <c r="R317" s="9"/>
      <c r="S317" s="773"/>
      <c r="T317" s="9"/>
      <c r="U317" s="773"/>
      <c r="V317" s="9"/>
      <c r="W317" s="773"/>
      <c r="X317" s="9"/>
      <c r="Y317" s="773"/>
      <c r="Z317" s="9"/>
    </row>
    <row r="318" spans="3:26" ht="14.25"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773"/>
      <c r="P318" s="9"/>
      <c r="Q318" s="773"/>
      <c r="R318" s="9"/>
      <c r="S318" s="773"/>
      <c r="T318" s="9"/>
      <c r="U318" s="773"/>
      <c r="V318" s="9"/>
      <c r="W318" s="773"/>
      <c r="X318" s="9"/>
      <c r="Y318" s="773"/>
      <c r="Z318" s="9"/>
    </row>
    <row r="319" spans="3:26" ht="14.25"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773"/>
      <c r="P319" s="9"/>
      <c r="Q319" s="773"/>
      <c r="R319" s="9"/>
      <c r="S319" s="773"/>
      <c r="T319" s="9"/>
      <c r="U319" s="773"/>
      <c r="V319" s="9"/>
      <c r="W319" s="773"/>
      <c r="X319" s="9"/>
      <c r="Y319" s="773"/>
      <c r="Z319" s="9"/>
    </row>
    <row r="320" spans="3:26" ht="14.25"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773"/>
      <c r="P320" s="9"/>
      <c r="Q320" s="773"/>
      <c r="R320" s="9"/>
      <c r="S320" s="773"/>
      <c r="T320" s="9"/>
      <c r="U320" s="773"/>
      <c r="V320" s="9"/>
      <c r="W320" s="773"/>
      <c r="X320" s="9"/>
      <c r="Y320" s="773"/>
      <c r="Z320" s="9"/>
    </row>
    <row r="321" spans="3:26" ht="14.25"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773"/>
      <c r="P321" s="9"/>
      <c r="Q321" s="773"/>
      <c r="R321" s="9"/>
      <c r="S321" s="773"/>
      <c r="T321" s="9"/>
      <c r="U321" s="773"/>
      <c r="V321" s="9"/>
      <c r="W321" s="773"/>
      <c r="X321" s="9"/>
      <c r="Y321" s="773"/>
      <c r="Z321" s="9"/>
    </row>
    <row r="322" spans="3:26" ht="14.25"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773"/>
      <c r="P322" s="9"/>
      <c r="Q322" s="773"/>
      <c r="R322" s="9"/>
      <c r="S322" s="773"/>
      <c r="T322" s="9"/>
      <c r="U322" s="773"/>
      <c r="V322" s="9"/>
      <c r="W322" s="773"/>
      <c r="X322" s="9"/>
      <c r="Y322" s="773"/>
      <c r="Z322" s="9"/>
    </row>
    <row r="323" spans="3:26" ht="14.25"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773"/>
      <c r="P323" s="9"/>
      <c r="Q323" s="773"/>
      <c r="R323" s="9"/>
      <c r="S323" s="773"/>
      <c r="T323" s="9"/>
      <c r="U323" s="773"/>
      <c r="V323" s="9"/>
      <c r="W323" s="773"/>
      <c r="X323" s="9"/>
      <c r="Y323" s="773"/>
      <c r="Z323" s="9"/>
    </row>
    <row r="324" spans="3:26" ht="14.25"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773"/>
      <c r="P324" s="9"/>
      <c r="Q324" s="773"/>
      <c r="R324" s="9"/>
      <c r="S324" s="773"/>
      <c r="T324" s="9"/>
      <c r="U324" s="773"/>
      <c r="V324" s="9"/>
      <c r="W324" s="773"/>
      <c r="X324" s="9"/>
      <c r="Y324" s="773"/>
      <c r="Z324" s="9"/>
    </row>
    <row r="325" spans="3:26" ht="14.25"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773"/>
      <c r="P325" s="9"/>
      <c r="Q325" s="773"/>
      <c r="R325" s="9"/>
      <c r="S325" s="773"/>
      <c r="T325" s="9"/>
      <c r="U325" s="773"/>
      <c r="V325" s="9"/>
      <c r="W325" s="773"/>
      <c r="X325" s="9"/>
      <c r="Y325" s="773"/>
      <c r="Z325" s="9"/>
    </row>
    <row r="326" spans="3:26" ht="14.25"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773"/>
      <c r="P326" s="9"/>
      <c r="Q326" s="773"/>
      <c r="R326" s="9"/>
      <c r="S326" s="773"/>
      <c r="T326" s="9"/>
      <c r="U326" s="773"/>
      <c r="V326" s="9"/>
      <c r="W326" s="773"/>
      <c r="X326" s="9"/>
      <c r="Y326" s="773"/>
      <c r="Z326" s="9"/>
    </row>
    <row r="327" spans="3:26" ht="14.25"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773"/>
      <c r="P327" s="9"/>
      <c r="Q327" s="773"/>
      <c r="R327" s="9"/>
      <c r="S327" s="773"/>
      <c r="T327" s="9"/>
      <c r="U327" s="773"/>
      <c r="V327" s="9"/>
      <c r="W327" s="773"/>
      <c r="X327" s="9"/>
      <c r="Y327" s="773"/>
      <c r="Z327" s="9"/>
    </row>
    <row r="328" spans="3:26" ht="14.25"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773"/>
      <c r="P328" s="9"/>
      <c r="Q328" s="773"/>
      <c r="R328" s="9"/>
      <c r="S328" s="773"/>
      <c r="T328" s="9"/>
      <c r="U328" s="773"/>
      <c r="V328" s="9"/>
      <c r="W328" s="773"/>
      <c r="X328" s="9"/>
      <c r="Y328" s="773"/>
      <c r="Z328" s="9"/>
    </row>
    <row r="329" spans="3:26" ht="14.25"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773"/>
      <c r="P329" s="9"/>
      <c r="Q329" s="773"/>
      <c r="R329" s="9"/>
      <c r="S329" s="773"/>
      <c r="T329" s="9"/>
      <c r="U329" s="773"/>
      <c r="V329" s="9"/>
      <c r="W329" s="773"/>
      <c r="X329" s="9"/>
      <c r="Y329" s="773"/>
      <c r="Z329" s="9"/>
    </row>
    <row r="330" spans="3:26" ht="14.25"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773"/>
      <c r="P330" s="9"/>
      <c r="Q330" s="773"/>
      <c r="R330" s="9"/>
      <c r="S330" s="773"/>
      <c r="T330" s="9"/>
      <c r="U330" s="773"/>
      <c r="V330" s="9"/>
      <c r="W330" s="773"/>
      <c r="X330" s="9"/>
      <c r="Y330" s="773"/>
      <c r="Z330" s="9"/>
    </row>
    <row r="331" spans="3:26" ht="14.25"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773"/>
      <c r="P331" s="9"/>
      <c r="Q331" s="773"/>
      <c r="R331" s="9"/>
      <c r="S331" s="773"/>
      <c r="T331" s="9"/>
      <c r="U331" s="773"/>
      <c r="V331" s="9"/>
      <c r="W331" s="773"/>
      <c r="X331" s="9"/>
      <c r="Y331" s="773"/>
      <c r="Z331" s="9"/>
    </row>
    <row r="332" spans="3:26" ht="14.25"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773"/>
      <c r="P332" s="9"/>
      <c r="Q332" s="773"/>
      <c r="R332" s="9"/>
      <c r="S332" s="773"/>
      <c r="T332" s="9"/>
      <c r="U332" s="773"/>
      <c r="V332" s="9"/>
      <c r="W332" s="773"/>
      <c r="X332" s="9"/>
      <c r="Y332" s="773"/>
      <c r="Z332" s="9"/>
    </row>
    <row r="333" spans="3:26" ht="14.25"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773"/>
      <c r="P333" s="9"/>
      <c r="Q333" s="773"/>
      <c r="R333" s="9"/>
      <c r="S333" s="773"/>
      <c r="T333" s="9"/>
      <c r="U333" s="773"/>
      <c r="V333" s="9"/>
      <c r="W333" s="773"/>
      <c r="X333" s="9"/>
      <c r="Y333" s="773"/>
      <c r="Z333" s="9"/>
    </row>
    <row r="334" spans="3:26" ht="14.25"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773"/>
      <c r="P334" s="9"/>
      <c r="Q334" s="773"/>
      <c r="R334" s="9"/>
      <c r="S334" s="773"/>
      <c r="T334" s="9"/>
      <c r="U334" s="773"/>
      <c r="V334" s="9"/>
      <c r="W334" s="773"/>
      <c r="X334" s="9"/>
      <c r="Y334" s="773"/>
      <c r="Z334" s="9"/>
    </row>
    <row r="335" spans="3:26" ht="14.25"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773"/>
      <c r="P335" s="9"/>
      <c r="Q335" s="773"/>
      <c r="R335" s="9"/>
      <c r="S335" s="773"/>
      <c r="T335" s="9"/>
      <c r="U335" s="773"/>
      <c r="V335" s="9"/>
      <c r="W335" s="773"/>
      <c r="X335" s="9"/>
      <c r="Y335" s="773"/>
      <c r="Z335" s="9"/>
    </row>
    <row r="336" spans="3:26" ht="14.25"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773"/>
      <c r="P336" s="9"/>
      <c r="Q336" s="773"/>
      <c r="R336" s="9"/>
      <c r="S336" s="773"/>
      <c r="T336" s="9"/>
      <c r="U336" s="773"/>
      <c r="V336" s="9"/>
      <c r="W336" s="773"/>
      <c r="X336" s="9"/>
      <c r="Y336" s="773"/>
      <c r="Z336" s="9"/>
    </row>
    <row r="337" spans="3:26" ht="14.25"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773"/>
      <c r="P337" s="9"/>
      <c r="Q337" s="773"/>
      <c r="R337" s="9"/>
      <c r="S337" s="773"/>
      <c r="T337" s="9"/>
      <c r="U337" s="773"/>
      <c r="V337" s="9"/>
      <c r="W337" s="773"/>
      <c r="X337" s="9"/>
      <c r="Y337" s="773"/>
      <c r="Z337" s="9"/>
    </row>
    <row r="338" spans="3:26" ht="14.25"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773"/>
      <c r="P338" s="9"/>
      <c r="Q338" s="773"/>
      <c r="R338" s="9"/>
      <c r="S338" s="773"/>
      <c r="T338" s="9"/>
      <c r="U338" s="773"/>
      <c r="V338" s="9"/>
      <c r="W338" s="773"/>
      <c r="X338" s="9"/>
      <c r="Y338" s="773"/>
      <c r="Z338" s="9"/>
    </row>
    <row r="339" spans="3:26" ht="14.25"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773"/>
      <c r="P339" s="9"/>
      <c r="Q339" s="773"/>
      <c r="R339" s="9"/>
      <c r="S339" s="773"/>
      <c r="T339" s="9"/>
      <c r="U339" s="773"/>
      <c r="V339" s="9"/>
      <c r="W339" s="773"/>
      <c r="X339" s="9"/>
      <c r="Y339" s="773"/>
      <c r="Z339" s="9"/>
    </row>
    <row r="340" spans="3:26" ht="14.25"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773"/>
      <c r="P340" s="9"/>
      <c r="Q340" s="773"/>
      <c r="R340" s="9"/>
      <c r="S340" s="773"/>
      <c r="T340" s="9"/>
      <c r="U340" s="773"/>
      <c r="V340" s="9"/>
      <c r="W340" s="773"/>
      <c r="X340" s="9"/>
      <c r="Y340" s="773"/>
      <c r="Z340" s="9"/>
    </row>
    <row r="341" spans="3:26" ht="14.25"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773"/>
      <c r="P341" s="9"/>
      <c r="Q341" s="773"/>
      <c r="R341" s="9"/>
      <c r="S341" s="773"/>
      <c r="T341" s="9"/>
      <c r="U341" s="773"/>
      <c r="V341" s="9"/>
      <c r="W341" s="773"/>
      <c r="X341" s="9"/>
      <c r="Y341" s="773"/>
      <c r="Z341" s="9"/>
    </row>
    <row r="342" spans="3:26" ht="14.25"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773"/>
      <c r="P342" s="9"/>
      <c r="Q342" s="773"/>
      <c r="R342" s="9"/>
      <c r="S342" s="773"/>
      <c r="T342" s="9"/>
      <c r="U342" s="773"/>
      <c r="V342" s="9"/>
      <c r="W342" s="773"/>
      <c r="X342" s="9"/>
      <c r="Y342" s="773"/>
      <c r="Z342" s="9"/>
    </row>
    <row r="343" spans="3:26" ht="14.25"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773"/>
      <c r="P343" s="9"/>
      <c r="Q343" s="773"/>
      <c r="R343" s="9"/>
      <c r="S343" s="773"/>
      <c r="T343" s="9"/>
      <c r="U343" s="773"/>
      <c r="V343" s="9"/>
      <c r="W343" s="773"/>
      <c r="X343" s="9"/>
      <c r="Y343" s="773"/>
      <c r="Z343" s="9"/>
    </row>
    <row r="344" spans="3:26" ht="14.25"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773"/>
      <c r="P344" s="9"/>
      <c r="Q344" s="773"/>
      <c r="R344" s="9"/>
      <c r="S344" s="773"/>
      <c r="T344" s="9"/>
      <c r="U344" s="773"/>
      <c r="V344" s="9"/>
      <c r="W344" s="773"/>
      <c r="X344" s="9"/>
      <c r="Y344" s="773"/>
      <c r="Z344" s="9"/>
    </row>
    <row r="345" spans="3:26" ht="14.25"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773"/>
      <c r="P345" s="9"/>
      <c r="Q345" s="773"/>
      <c r="R345" s="9"/>
      <c r="S345" s="773"/>
      <c r="T345" s="9"/>
      <c r="U345" s="773"/>
      <c r="V345" s="9"/>
      <c r="W345" s="773"/>
      <c r="X345" s="9"/>
      <c r="Y345" s="773"/>
      <c r="Z345" s="9"/>
    </row>
    <row r="346" spans="3:26" ht="14.25"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773"/>
      <c r="P346" s="9"/>
      <c r="Q346" s="773"/>
      <c r="R346" s="9"/>
      <c r="S346" s="773"/>
      <c r="T346" s="9"/>
      <c r="U346" s="773"/>
      <c r="V346" s="9"/>
      <c r="W346" s="773"/>
      <c r="X346" s="9"/>
      <c r="Y346" s="773"/>
      <c r="Z346" s="9"/>
    </row>
    <row r="347" spans="3:26" ht="14.25"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773"/>
      <c r="P347" s="9"/>
      <c r="Q347" s="773"/>
      <c r="R347" s="9"/>
      <c r="S347" s="773"/>
      <c r="T347" s="9"/>
      <c r="U347" s="773"/>
      <c r="V347" s="9"/>
      <c r="W347" s="773"/>
      <c r="X347" s="9"/>
      <c r="Y347" s="773"/>
      <c r="Z347" s="9"/>
    </row>
    <row r="348" spans="3:26" ht="14.25"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773"/>
      <c r="P348" s="9"/>
      <c r="Q348" s="773"/>
      <c r="R348" s="9"/>
      <c r="S348" s="773"/>
      <c r="T348" s="9"/>
      <c r="U348" s="773"/>
      <c r="V348" s="9"/>
      <c r="W348" s="773"/>
      <c r="X348" s="9"/>
      <c r="Y348" s="773"/>
      <c r="Z348" s="9"/>
    </row>
    <row r="349" spans="3:26" ht="14.25"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773"/>
      <c r="P349" s="9"/>
      <c r="Q349" s="773"/>
      <c r="R349" s="9"/>
      <c r="S349" s="773"/>
      <c r="T349" s="9"/>
      <c r="U349" s="773"/>
      <c r="V349" s="9"/>
      <c r="W349" s="773"/>
      <c r="X349" s="9"/>
      <c r="Y349" s="773"/>
      <c r="Z349" s="9"/>
    </row>
    <row r="350" spans="3:26" ht="14.25"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773"/>
      <c r="P350" s="9"/>
      <c r="Q350" s="773"/>
      <c r="R350" s="9"/>
      <c r="S350" s="773"/>
      <c r="T350" s="9"/>
      <c r="U350" s="773"/>
      <c r="V350" s="9"/>
      <c r="W350" s="773"/>
      <c r="X350" s="9"/>
      <c r="Y350" s="773"/>
      <c r="Z350" s="9"/>
    </row>
    <row r="351" spans="3:26" ht="14.25"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773"/>
      <c r="P351" s="9"/>
      <c r="Q351" s="773"/>
      <c r="R351" s="9"/>
      <c r="S351" s="773"/>
      <c r="T351" s="9"/>
      <c r="U351" s="773"/>
      <c r="V351" s="9"/>
      <c r="W351" s="773"/>
      <c r="X351" s="9"/>
      <c r="Y351" s="773"/>
      <c r="Z351" s="9"/>
    </row>
    <row r="352" spans="3:26" ht="14.25"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773"/>
      <c r="P352" s="9"/>
      <c r="Q352" s="773"/>
      <c r="R352" s="9"/>
      <c r="S352" s="773"/>
      <c r="T352" s="9"/>
      <c r="U352" s="773"/>
      <c r="V352" s="9"/>
      <c r="W352" s="773"/>
      <c r="X352" s="9"/>
      <c r="Y352" s="773"/>
      <c r="Z352" s="9"/>
    </row>
    <row r="353" spans="3:26" ht="14.25"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773"/>
      <c r="P353" s="9"/>
      <c r="Q353" s="773"/>
      <c r="R353" s="9"/>
      <c r="S353" s="773"/>
      <c r="T353" s="9"/>
      <c r="U353" s="773"/>
      <c r="V353" s="9"/>
      <c r="W353" s="773"/>
      <c r="X353" s="9"/>
      <c r="Y353" s="773"/>
      <c r="Z353" s="9"/>
    </row>
    <row r="354" spans="3:26" ht="14.25"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773"/>
      <c r="P354" s="9"/>
      <c r="Q354" s="773"/>
      <c r="R354" s="9"/>
      <c r="S354" s="773"/>
      <c r="T354" s="9"/>
      <c r="U354" s="773"/>
      <c r="V354" s="9"/>
      <c r="W354" s="773"/>
      <c r="X354" s="9"/>
      <c r="Y354" s="773"/>
      <c r="Z354" s="9"/>
    </row>
    <row r="355" spans="3:26" ht="14.25"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773"/>
      <c r="P355" s="9"/>
      <c r="Q355" s="773"/>
      <c r="R355" s="9"/>
      <c r="S355" s="773"/>
      <c r="T355" s="9"/>
      <c r="U355" s="773"/>
      <c r="V355" s="9"/>
      <c r="W355" s="773"/>
      <c r="X355" s="9"/>
      <c r="Y355" s="773"/>
      <c r="Z355" s="9"/>
    </row>
    <row r="356" spans="3:26" ht="14.25"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773"/>
      <c r="P356" s="9"/>
      <c r="Q356" s="773"/>
      <c r="R356" s="9"/>
      <c r="S356" s="773"/>
      <c r="T356" s="9"/>
      <c r="U356" s="773"/>
      <c r="V356" s="9"/>
      <c r="W356" s="773"/>
      <c r="X356" s="9"/>
      <c r="Y356" s="773"/>
      <c r="Z356" s="9"/>
    </row>
    <row r="357" spans="3:26" ht="14.25"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773"/>
      <c r="P357" s="9"/>
      <c r="Q357" s="773"/>
      <c r="R357" s="9"/>
      <c r="S357" s="773"/>
      <c r="T357" s="9"/>
      <c r="U357" s="773"/>
      <c r="V357" s="9"/>
      <c r="W357" s="773"/>
      <c r="X357" s="9"/>
      <c r="Y357" s="773"/>
      <c r="Z357" s="9"/>
    </row>
    <row r="358" spans="3:26" ht="14.25"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773"/>
      <c r="P358" s="9"/>
      <c r="Q358" s="773"/>
      <c r="R358" s="9"/>
      <c r="S358" s="773"/>
      <c r="T358" s="9"/>
      <c r="U358" s="773"/>
      <c r="V358" s="9"/>
      <c r="W358" s="773"/>
      <c r="X358" s="9"/>
      <c r="Y358" s="773"/>
      <c r="Z358" s="9"/>
    </row>
    <row r="359" spans="3:26" ht="14.25"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773"/>
      <c r="P359" s="9"/>
      <c r="Q359" s="773"/>
      <c r="R359" s="9"/>
      <c r="S359" s="773"/>
      <c r="T359" s="9"/>
      <c r="U359" s="773"/>
      <c r="V359" s="9"/>
      <c r="W359" s="773"/>
      <c r="X359" s="9"/>
      <c r="Y359" s="773"/>
      <c r="Z359" s="9"/>
    </row>
    <row r="360" spans="3:26" ht="14.25"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773"/>
      <c r="P360" s="9"/>
      <c r="Q360" s="773"/>
      <c r="R360" s="9"/>
      <c r="S360" s="773"/>
      <c r="T360" s="9"/>
      <c r="U360" s="773"/>
      <c r="V360" s="9"/>
      <c r="W360" s="773"/>
      <c r="X360" s="9"/>
      <c r="Y360" s="773"/>
      <c r="Z360" s="9"/>
    </row>
    <row r="361" spans="3:26" ht="14.25"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773"/>
      <c r="P361" s="9"/>
      <c r="Q361" s="773"/>
      <c r="R361" s="9"/>
      <c r="S361" s="773"/>
      <c r="T361" s="9"/>
      <c r="U361" s="773"/>
      <c r="V361" s="9"/>
      <c r="W361" s="773"/>
      <c r="X361" s="9"/>
      <c r="Y361" s="773"/>
      <c r="Z361" s="9"/>
    </row>
    <row r="362" spans="3:26" ht="14.25"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773"/>
      <c r="P362" s="9"/>
      <c r="Q362" s="773"/>
      <c r="R362" s="9"/>
      <c r="S362" s="773"/>
      <c r="T362" s="9"/>
      <c r="U362" s="773"/>
      <c r="V362" s="9"/>
      <c r="W362" s="773"/>
      <c r="X362" s="9"/>
      <c r="Y362" s="773"/>
      <c r="Z362" s="9"/>
    </row>
    <row r="363" spans="3:26" ht="14.25"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773"/>
      <c r="P363" s="9"/>
      <c r="Q363" s="773"/>
      <c r="R363" s="9"/>
      <c r="S363" s="773"/>
      <c r="T363" s="9"/>
      <c r="U363" s="773"/>
      <c r="V363" s="9"/>
      <c r="W363" s="773"/>
      <c r="X363" s="9"/>
      <c r="Y363" s="773"/>
      <c r="Z363" s="9"/>
    </row>
    <row r="364" spans="3:26" ht="14.25"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773"/>
      <c r="P364" s="9"/>
      <c r="Q364" s="773"/>
      <c r="R364" s="9"/>
      <c r="S364" s="773"/>
      <c r="T364" s="9"/>
      <c r="U364" s="773"/>
      <c r="V364" s="9"/>
      <c r="W364" s="773"/>
      <c r="X364" s="9"/>
      <c r="Y364" s="773"/>
      <c r="Z364" s="9"/>
    </row>
    <row r="365" spans="3:26" ht="14.25"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773"/>
      <c r="P365" s="9"/>
      <c r="Q365" s="773"/>
      <c r="R365" s="9"/>
      <c r="S365" s="773"/>
      <c r="T365" s="9"/>
      <c r="U365" s="773"/>
      <c r="V365" s="9"/>
      <c r="W365" s="773"/>
      <c r="X365" s="9"/>
      <c r="Y365" s="773"/>
      <c r="Z365" s="9"/>
    </row>
    <row r="366" spans="3:26" ht="14.25"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773"/>
      <c r="P366" s="9"/>
      <c r="Q366" s="773"/>
      <c r="R366" s="9"/>
      <c r="S366" s="773"/>
      <c r="T366" s="9"/>
      <c r="U366" s="773"/>
      <c r="V366" s="9"/>
      <c r="W366" s="773"/>
      <c r="X366" s="9"/>
      <c r="Y366" s="773"/>
      <c r="Z366" s="9"/>
    </row>
    <row r="367" spans="3:26" ht="14.25"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773"/>
      <c r="P367" s="9"/>
      <c r="Q367" s="773"/>
      <c r="R367" s="9"/>
      <c r="S367" s="773"/>
      <c r="T367" s="9"/>
      <c r="U367" s="773"/>
      <c r="V367" s="9"/>
      <c r="W367" s="773"/>
      <c r="X367" s="9"/>
      <c r="Y367" s="773"/>
      <c r="Z367" s="9"/>
    </row>
    <row r="368" spans="3:26" ht="14.25"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773"/>
      <c r="P368" s="9"/>
      <c r="Q368" s="773"/>
      <c r="R368" s="9"/>
      <c r="S368" s="773"/>
      <c r="T368" s="9"/>
      <c r="U368" s="773"/>
      <c r="V368" s="9"/>
      <c r="W368" s="773"/>
      <c r="X368" s="9"/>
      <c r="Y368" s="773"/>
      <c r="Z368" s="9"/>
    </row>
    <row r="369" spans="3:26" ht="14.25"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773"/>
      <c r="P369" s="9"/>
      <c r="Q369" s="773"/>
      <c r="R369" s="9"/>
      <c r="S369" s="773"/>
      <c r="T369" s="9"/>
      <c r="U369" s="773"/>
      <c r="V369" s="9"/>
      <c r="W369" s="773"/>
      <c r="X369" s="9"/>
      <c r="Y369" s="773"/>
      <c r="Z369" s="9"/>
    </row>
    <row r="370" spans="3:26" ht="14.25"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773"/>
      <c r="P370" s="9"/>
      <c r="Q370" s="773"/>
      <c r="R370" s="9"/>
      <c r="S370" s="773"/>
      <c r="T370" s="9"/>
      <c r="U370" s="773"/>
      <c r="V370" s="9"/>
      <c r="W370" s="773"/>
      <c r="X370" s="9"/>
      <c r="Y370" s="773"/>
      <c r="Z370" s="9"/>
    </row>
    <row r="371" spans="3:26" ht="14.25"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773"/>
      <c r="P371" s="9"/>
      <c r="Q371" s="773"/>
      <c r="R371" s="9"/>
      <c r="S371" s="773"/>
      <c r="T371" s="9"/>
      <c r="U371" s="773"/>
      <c r="V371" s="9"/>
      <c r="W371" s="773"/>
      <c r="X371" s="9"/>
      <c r="Y371" s="773"/>
      <c r="Z371" s="9"/>
    </row>
    <row r="372" spans="3:26" ht="14.25"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773"/>
      <c r="P372" s="9"/>
      <c r="Q372" s="773"/>
      <c r="R372" s="9"/>
      <c r="S372" s="773"/>
      <c r="T372" s="9"/>
      <c r="U372" s="773"/>
      <c r="V372" s="9"/>
      <c r="W372" s="773"/>
      <c r="X372" s="9"/>
      <c r="Y372" s="773"/>
      <c r="Z372" s="9"/>
    </row>
    <row r="373" spans="3:26" ht="14.25"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773"/>
      <c r="P373" s="9"/>
      <c r="Q373" s="773"/>
      <c r="R373" s="9"/>
      <c r="S373" s="773"/>
      <c r="T373" s="9"/>
      <c r="U373" s="773"/>
      <c r="V373" s="9"/>
      <c r="W373" s="773"/>
      <c r="X373" s="9"/>
      <c r="Y373" s="773"/>
      <c r="Z373" s="9"/>
    </row>
    <row r="374" spans="3:26" ht="14.25"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773"/>
      <c r="P374" s="9"/>
      <c r="Q374" s="773"/>
      <c r="R374" s="9"/>
      <c r="S374" s="773"/>
      <c r="T374" s="9"/>
      <c r="U374" s="773"/>
      <c r="V374" s="9"/>
      <c r="W374" s="773"/>
      <c r="X374" s="9"/>
      <c r="Y374" s="773"/>
      <c r="Z374" s="9"/>
    </row>
    <row r="375" spans="3:26" ht="14.25"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773"/>
      <c r="P375" s="9"/>
      <c r="Q375" s="773"/>
      <c r="R375" s="9"/>
      <c r="S375" s="773"/>
      <c r="T375" s="9"/>
      <c r="U375" s="773"/>
      <c r="V375" s="9"/>
      <c r="W375" s="773"/>
      <c r="X375" s="9"/>
      <c r="Y375" s="773"/>
      <c r="Z375" s="9"/>
    </row>
    <row r="376" spans="3:26" ht="14.25"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773"/>
      <c r="P376" s="9"/>
      <c r="Q376" s="773"/>
      <c r="R376" s="9"/>
      <c r="S376" s="773"/>
      <c r="T376" s="9"/>
      <c r="U376" s="773"/>
      <c r="V376" s="9"/>
      <c r="W376" s="773"/>
      <c r="X376" s="9"/>
      <c r="Y376" s="773"/>
      <c r="Z376" s="9"/>
    </row>
    <row r="377" spans="3:26" ht="14.25"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773"/>
      <c r="P377" s="9"/>
      <c r="Q377" s="773"/>
      <c r="R377" s="9"/>
      <c r="S377" s="773"/>
      <c r="T377" s="9"/>
      <c r="U377" s="773"/>
      <c r="V377" s="9"/>
      <c r="W377" s="773"/>
      <c r="X377" s="9"/>
      <c r="Y377" s="773"/>
      <c r="Z377" s="9"/>
    </row>
    <row r="378" spans="3:26" ht="14.25"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773"/>
      <c r="P378" s="9"/>
      <c r="Q378" s="773"/>
      <c r="R378" s="9"/>
      <c r="S378" s="773"/>
      <c r="T378" s="9"/>
      <c r="U378" s="773"/>
      <c r="V378" s="9"/>
      <c r="W378" s="773"/>
      <c r="X378" s="9"/>
      <c r="Y378" s="773"/>
      <c r="Z378" s="9"/>
    </row>
    <row r="379" spans="3:26" ht="14.25"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773"/>
      <c r="P379" s="9"/>
      <c r="Q379" s="773"/>
      <c r="R379" s="9"/>
      <c r="S379" s="773"/>
      <c r="T379" s="9"/>
      <c r="U379" s="773"/>
      <c r="V379" s="9"/>
      <c r="W379" s="773"/>
      <c r="X379" s="9"/>
      <c r="Y379" s="773"/>
      <c r="Z379" s="9"/>
    </row>
    <row r="380" spans="3:26" ht="14.25"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773"/>
      <c r="P380" s="9"/>
      <c r="Q380" s="773"/>
      <c r="R380" s="9"/>
      <c r="S380" s="773"/>
      <c r="T380" s="9"/>
      <c r="U380" s="773"/>
      <c r="V380" s="9"/>
      <c r="W380" s="773"/>
      <c r="X380" s="9"/>
      <c r="Y380" s="773"/>
      <c r="Z380" s="9"/>
    </row>
    <row r="381" spans="3:26" ht="14.25"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773"/>
      <c r="P381" s="9"/>
      <c r="Q381" s="773"/>
      <c r="R381" s="9"/>
      <c r="S381" s="773"/>
      <c r="T381" s="9"/>
      <c r="U381" s="773"/>
      <c r="V381" s="9"/>
      <c r="W381" s="773"/>
      <c r="X381" s="9"/>
      <c r="Y381" s="773"/>
      <c r="Z381" s="9"/>
    </row>
    <row r="382" spans="3:26" ht="14.25"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773"/>
      <c r="P382" s="9"/>
      <c r="Q382" s="773"/>
      <c r="R382" s="9"/>
      <c r="S382" s="773"/>
      <c r="T382" s="9"/>
      <c r="U382" s="773"/>
      <c r="V382" s="9"/>
      <c r="W382" s="773"/>
      <c r="X382" s="9"/>
      <c r="Y382" s="773"/>
      <c r="Z382" s="9"/>
    </row>
    <row r="383" spans="3:26" ht="14.25"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773"/>
      <c r="P383" s="9"/>
      <c r="Q383" s="773"/>
      <c r="R383" s="9"/>
      <c r="S383" s="773"/>
      <c r="T383" s="9"/>
      <c r="U383" s="773"/>
      <c r="V383" s="9"/>
      <c r="W383" s="773"/>
      <c r="X383" s="9"/>
      <c r="Y383" s="773"/>
      <c r="Z383" s="9"/>
    </row>
    <row r="384" spans="3:26" ht="14.25"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773"/>
      <c r="P384" s="9"/>
      <c r="Q384" s="773"/>
      <c r="R384" s="9"/>
      <c r="S384" s="773"/>
      <c r="T384" s="9"/>
      <c r="U384" s="773"/>
      <c r="V384" s="9"/>
      <c r="W384" s="773"/>
      <c r="X384" s="9"/>
      <c r="Y384" s="773"/>
      <c r="Z384" s="9"/>
    </row>
    <row r="385" spans="3:26" ht="14.25"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773"/>
      <c r="P385" s="9"/>
      <c r="Q385" s="773"/>
      <c r="R385" s="9"/>
      <c r="S385" s="773"/>
      <c r="T385" s="9"/>
      <c r="U385" s="773"/>
      <c r="V385" s="9"/>
      <c r="W385" s="773"/>
      <c r="X385" s="9"/>
      <c r="Y385" s="773"/>
      <c r="Z385" s="9"/>
    </row>
    <row r="386" spans="3:26" ht="14.25"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773"/>
      <c r="P386" s="9"/>
      <c r="Q386" s="773"/>
      <c r="R386" s="9"/>
      <c r="S386" s="773"/>
      <c r="T386" s="9"/>
      <c r="U386" s="773"/>
      <c r="V386" s="9"/>
      <c r="W386" s="773"/>
      <c r="X386" s="9"/>
      <c r="Y386" s="773"/>
      <c r="Z386" s="9"/>
    </row>
    <row r="387" spans="3:26" ht="14.25"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773"/>
      <c r="P387" s="9"/>
      <c r="Q387" s="773"/>
      <c r="R387" s="9"/>
      <c r="S387" s="773"/>
      <c r="T387" s="9"/>
      <c r="U387" s="773"/>
      <c r="V387" s="9"/>
      <c r="W387" s="773"/>
      <c r="X387" s="9"/>
      <c r="Y387" s="773"/>
      <c r="Z387" s="9"/>
    </row>
    <row r="388" spans="3:26" ht="14.25"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773"/>
      <c r="P388" s="9"/>
      <c r="Q388" s="773"/>
      <c r="R388" s="9"/>
      <c r="S388" s="773"/>
      <c r="T388" s="9"/>
      <c r="U388" s="773"/>
      <c r="V388" s="9"/>
      <c r="W388" s="773"/>
      <c r="X388" s="9"/>
      <c r="Y388" s="773"/>
      <c r="Z388" s="9"/>
    </row>
    <row r="389" spans="3:26" ht="14.25"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773"/>
      <c r="P389" s="9"/>
      <c r="Q389" s="773"/>
      <c r="R389" s="9"/>
      <c r="S389" s="773"/>
      <c r="T389" s="9"/>
      <c r="U389" s="773"/>
      <c r="V389" s="9"/>
      <c r="W389" s="773"/>
      <c r="X389" s="9"/>
      <c r="Y389" s="773"/>
      <c r="Z389" s="9"/>
    </row>
    <row r="390" spans="3:26" ht="14.25"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773"/>
      <c r="P390" s="9"/>
      <c r="Q390" s="773"/>
      <c r="R390" s="9"/>
      <c r="S390" s="773"/>
      <c r="T390" s="9"/>
      <c r="U390" s="773"/>
      <c r="V390" s="9"/>
      <c r="W390" s="773"/>
      <c r="X390" s="9"/>
      <c r="Y390" s="773"/>
      <c r="Z390" s="9"/>
    </row>
    <row r="391" spans="3:26" ht="14.25"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773"/>
      <c r="P391" s="9"/>
      <c r="Q391" s="773"/>
      <c r="R391" s="9"/>
      <c r="S391" s="773"/>
      <c r="T391" s="9"/>
      <c r="U391" s="773"/>
      <c r="V391" s="9"/>
      <c r="W391" s="773"/>
      <c r="X391" s="9"/>
      <c r="Y391" s="773"/>
      <c r="Z391" s="9"/>
    </row>
    <row r="392" spans="3:26" ht="14.25"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773"/>
      <c r="P392" s="9"/>
      <c r="Q392" s="773"/>
      <c r="R392" s="9"/>
      <c r="S392" s="773"/>
      <c r="T392" s="9"/>
      <c r="U392" s="773"/>
      <c r="V392" s="9"/>
      <c r="W392" s="773"/>
      <c r="X392" s="9"/>
      <c r="Y392" s="773"/>
      <c r="Z392" s="9"/>
    </row>
    <row r="393" spans="3:26" ht="14.25"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773"/>
      <c r="P393" s="9"/>
      <c r="Q393" s="773"/>
      <c r="R393" s="9"/>
      <c r="S393" s="773"/>
      <c r="T393" s="9"/>
      <c r="U393" s="773"/>
      <c r="V393" s="9"/>
      <c r="W393" s="773"/>
      <c r="X393" s="9"/>
      <c r="Y393" s="773"/>
      <c r="Z393" s="9"/>
    </row>
    <row r="394" spans="3:26" ht="14.25"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773"/>
      <c r="P394" s="9"/>
      <c r="Q394" s="773"/>
      <c r="R394" s="9"/>
      <c r="S394" s="773"/>
      <c r="T394" s="9"/>
      <c r="U394" s="773"/>
      <c r="V394" s="9"/>
      <c r="W394" s="773"/>
      <c r="X394" s="9"/>
      <c r="Y394" s="773"/>
      <c r="Z394" s="9"/>
    </row>
    <row r="395" spans="3:26" ht="14.25"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773"/>
      <c r="P395" s="9"/>
      <c r="Q395" s="773"/>
      <c r="R395" s="9"/>
      <c r="S395" s="773"/>
      <c r="T395" s="9"/>
      <c r="U395" s="773"/>
      <c r="V395" s="9"/>
      <c r="W395" s="773"/>
      <c r="X395" s="9"/>
      <c r="Y395" s="773"/>
      <c r="Z395" s="9"/>
    </row>
    <row r="396" spans="3:26" ht="14.25"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773"/>
      <c r="P396" s="9"/>
      <c r="Q396" s="773"/>
      <c r="R396" s="9"/>
      <c r="S396" s="773"/>
      <c r="T396" s="9"/>
      <c r="U396" s="773"/>
      <c r="V396" s="9"/>
      <c r="W396" s="773"/>
      <c r="X396" s="9"/>
      <c r="Y396" s="773"/>
      <c r="Z396" s="9"/>
    </row>
    <row r="397" spans="3:26" ht="14.25"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773"/>
      <c r="P397" s="9"/>
      <c r="Q397" s="773"/>
      <c r="R397" s="9"/>
      <c r="S397" s="773"/>
      <c r="T397" s="9"/>
      <c r="U397" s="773"/>
      <c r="V397" s="9"/>
      <c r="W397" s="773"/>
      <c r="X397" s="9"/>
      <c r="Y397" s="773"/>
      <c r="Z397" s="9"/>
    </row>
    <row r="398" spans="3:26" ht="14.25"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773"/>
      <c r="P398" s="9"/>
      <c r="Q398" s="773"/>
      <c r="R398" s="9"/>
      <c r="S398" s="773"/>
      <c r="T398" s="9"/>
      <c r="U398" s="773"/>
      <c r="V398" s="9"/>
      <c r="W398" s="773"/>
      <c r="X398" s="9"/>
      <c r="Y398" s="773"/>
      <c r="Z398" s="9"/>
    </row>
    <row r="399" spans="3:26" ht="14.25"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773"/>
      <c r="P399" s="9"/>
      <c r="Q399" s="773"/>
      <c r="R399" s="9"/>
      <c r="S399" s="773"/>
      <c r="T399" s="9"/>
      <c r="U399" s="773"/>
      <c r="V399" s="9"/>
      <c r="W399" s="773"/>
      <c r="X399" s="9"/>
      <c r="Y399" s="773"/>
      <c r="Z399" s="9"/>
    </row>
    <row r="400" spans="3:26" ht="14.25"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773"/>
      <c r="P400" s="9"/>
      <c r="Q400" s="773"/>
      <c r="R400" s="9"/>
      <c r="S400" s="773"/>
      <c r="T400" s="9"/>
      <c r="U400" s="773"/>
      <c r="V400" s="9"/>
      <c r="W400" s="773"/>
      <c r="X400" s="9"/>
      <c r="Y400" s="773"/>
      <c r="Z400" s="9"/>
    </row>
    <row r="401" spans="3:26" ht="14.25"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773"/>
      <c r="P401" s="9"/>
      <c r="Q401" s="773"/>
      <c r="R401" s="9"/>
      <c r="S401" s="773"/>
      <c r="T401" s="9"/>
      <c r="U401" s="773"/>
      <c r="V401" s="9"/>
      <c r="W401" s="773"/>
      <c r="X401" s="9"/>
      <c r="Y401" s="773"/>
      <c r="Z401" s="9"/>
    </row>
    <row r="402" spans="3:26" ht="14.25"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773"/>
      <c r="P402" s="9"/>
      <c r="Q402" s="773"/>
      <c r="R402" s="9"/>
      <c r="S402" s="773"/>
      <c r="T402" s="9"/>
      <c r="U402" s="773"/>
      <c r="V402" s="9"/>
      <c r="W402" s="773"/>
      <c r="X402" s="9"/>
      <c r="Y402" s="773"/>
      <c r="Z402" s="9"/>
    </row>
    <row r="403" spans="3:26" ht="14.25"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773"/>
      <c r="P403" s="9"/>
      <c r="Q403" s="773"/>
      <c r="R403" s="9"/>
      <c r="S403" s="773"/>
      <c r="T403" s="9"/>
      <c r="U403" s="773"/>
      <c r="V403" s="9"/>
      <c r="W403" s="773"/>
      <c r="X403" s="9"/>
      <c r="Y403" s="773"/>
      <c r="Z403" s="9"/>
    </row>
    <row r="404" spans="3:26" ht="14.25"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773"/>
      <c r="P404" s="9"/>
      <c r="Q404" s="773"/>
      <c r="R404" s="9"/>
      <c r="S404" s="773"/>
      <c r="T404" s="9"/>
      <c r="U404" s="773"/>
      <c r="V404" s="9"/>
      <c r="W404" s="773"/>
      <c r="X404" s="9"/>
      <c r="Y404" s="773"/>
      <c r="Z404" s="9"/>
    </row>
    <row r="405" spans="3:26" ht="14.25"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773"/>
      <c r="P405" s="9"/>
      <c r="Q405" s="773"/>
      <c r="R405" s="9"/>
      <c r="S405" s="773"/>
      <c r="T405" s="9"/>
      <c r="U405" s="773"/>
      <c r="V405" s="9"/>
      <c r="W405" s="773"/>
      <c r="X405" s="9"/>
      <c r="Y405" s="773"/>
      <c r="Z405" s="9"/>
    </row>
    <row r="406" spans="3:26" ht="14.25"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773"/>
      <c r="P406" s="9"/>
      <c r="Q406" s="773"/>
      <c r="R406" s="9"/>
      <c r="S406" s="773"/>
      <c r="T406" s="9"/>
      <c r="U406" s="773"/>
      <c r="V406" s="9"/>
      <c r="W406" s="773"/>
      <c r="X406" s="9"/>
      <c r="Y406" s="773"/>
      <c r="Z406" s="9"/>
    </row>
    <row r="407" spans="3:26" ht="14.25"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773"/>
      <c r="P407" s="9"/>
      <c r="Q407" s="773"/>
      <c r="R407" s="9"/>
      <c r="S407" s="773"/>
      <c r="T407" s="9"/>
      <c r="U407" s="773"/>
      <c r="V407" s="9"/>
      <c r="W407" s="773"/>
      <c r="X407" s="9"/>
      <c r="Y407" s="773"/>
      <c r="Z407" s="9"/>
    </row>
    <row r="408" spans="3:26" ht="14.25"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773"/>
      <c r="P408" s="9"/>
      <c r="Q408" s="773"/>
      <c r="R408" s="9"/>
      <c r="S408" s="773"/>
      <c r="T408" s="9"/>
      <c r="U408" s="773"/>
      <c r="V408" s="9"/>
      <c r="W408" s="773"/>
      <c r="X408" s="9"/>
      <c r="Y408" s="773"/>
      <c r="Z408" s="9"/>
    </row>
    <row r="409" spans="3:26" ht="14.25"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773"/>
      <c r="P409" s="9"/>
      <c r="Q409" s="773"/>
      <c r="R409" s="9"/>
      <c r="S409" s="773"/>
      <c r="T409" s="9"/>
      <c r="U409" s="773"/>
      <c r="V409" s="9"/>
      <c r="W409" s="773"/>
      <c r="X409" s="9"/>
      <c r="Y409" s="773"/>
      <c r="Z409" s="9"/>
    </row>
    <row r="410" spans="3:26" ht="14.25"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773"/>
      <c r="P410" s="9"/>
      <c r="Q410" s="773"/>
      <c r="R410" s="9"/>
      <c r="S410" s="773"/>
      <c r="T410" s="9"/>
      <c r="U410" s="773"/>
      <c r="V410" s="9"/>
      <c r="W410" s="773"/>
      <c r="X410" s="9"/>
      <c r="Y410" s="773"/>
      <c r="Z410" s="9"/>
    </row>
    <row r="411" spans="3:26" ht="14.25"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773"/>
      <c r="P411" s="9"/>
      <c r="Q411" s="773"/>
      <c r="R411" s="9"/>
      <c r="S411" s="773"/>
      <c r="T411" s="9"/>
      <c r="U411" s="773"/>
      <c r="V411" s="9"/>
      <c r="W411" s="773"/>
      <c r="X411" s="9"/>
      <c r="Y411" s="773"/>
      <c r="Z411" s="9"/>
    </row>
    <row r="412" spans="3:26" ht="14.25"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773"/>
      <c r="P412" s="9"/>
      <c r="Q412" s="773"/>
      <c r="R412" s="9"/>
      <c r="S412" s="773"/>
      <c r="T412" s="9"/>
      <c r="U412" s="773"/>
      <c r="V412" s="9"/>
      <c r="W412" s="773"/>
      <c r="X412" s="9"/>
      <c r="Y412" s="773"/>
      <c r="Z412" s="9"/>
    </row>
    <row r="413" spans="3:26" ht="14.25"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773"/>
      <c r="P413" s="9"/>
      <c r="Q413" s="773"/>
      <c r="R413" s="9"/>
      <c r="S413" s="773"/>
      <c r="T413" s="9"/>
      <c r="U413" s="773"/>
      <c r="V413" s="9"/>
      <c r="W413" s="773"/>
      <c r="X413" s="9"/>
      <c r="Y413" s="773"/>
      <c r="Z413" s="9"/>
    </row>
    <row r="414" spans="3:26" ht="14.25"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773"/>
      <c r="P414" s="9"/>
      <c r="Q414" s="773"/>
      <c r="R414" s="9"/>
      <c r="S414" s="773"/>
      <c r="T414" s="9"/>
      <c r="U414" s="773"/>
      <c r="V414" s="9"/>
      <c r="W414" s="773"/>
      <c r="X414" s="9"/>
      <c r="Y414" s="773"/>
      <c r="Z414" s="9"/>
    </row>
    <row r="415" spans="3:26" ht="14.25"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773"/>
      <c r="P415" s="9"/>
      <c r="Q415" s="773"/>
      <c r="R415" s="9"/>
      <c r="S415" s="773"/>
      <c r="T415" s="9"/>
      <c r="U415" s="773"/>
      <c r="V415" s="9"/>
      <c r="W415" s="773"/>
      <c r="X415" s="9"/>
      <c r="Y415" s="773"/>
      <c r="Z415" s="9"/>
    </row>
    <row r="416" spans="3:26" ht="14.25"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773"/>
      <c r="P416" s="9"/>
      <c r="Q416" s="773"/>
      <c r="R416" s="9"/>
      <c r="S416" s="773"/>
      <c r="T416" s="9"/>
      <c r="U416" s="773"/>
      <c r="V416" s="9"/>
      <c r="W416" s="773"/>
      <c r="X416" s="9"/>
      <c r="Y416" s="773"/>
      <c r="Z416" s="9"/>
    </row>
    <row r="417" spans="3:26" ht="14.25"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773"/>
      <c r="P417" s="9"/>
      <c r="Q417" s="773"/>
      <c r="R417" s="9"/>
      <c r="S417" s="773"/>
      <c r="T417" s="9"/>
      <c r="U417" s="773"/>
      <c r="V417" s="9"/>
      <c r="W417" s="773"/>
      <c r="X417" s="9"/>
      <c r="Y417" s="773"/>
      <c r="Z417" s="9"/>
    </row>
    <row r="418" spans="3:26" ht="14.25"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773"/>
      <c r="P418" s="9"/>
      <c r="Q418" s="773"/>
      <c r="R418" s="9"/>
      <c r="S418" s="773"/>
      <c r="T418" s="9"/>
      <c r="U418" s="773"/>
      <c r="V418" s="9"/>
      <c r="W418" s="773"/>
      <c r="X418" s="9"/>
      <c r="Y418" s="773"/>
      <c r="Z418" s="9"/>
    </row>
    <row r="419" spans="3:26" ht="14.25"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773"/>
      <c r="P419" s="9"/>
      <c r="Q419" s="773"/>
      <c r="R419" s="9"/>
      <c r="S419" s="773"/>
      <c r="T419" s="9"/>
      <c r="U419" s="773"/>
      <c r="V419" s="9"/>
      <c r="W419" s="773"/>
      <c r="X419" s="9"/>
      <c r="Y419" s="773"/>
      <c r="Z419" s="9"/>
    </row>
    <row r="420" spans="3:26" ht="14.25"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773"/>
      <c r="P420" s="9"/>
      <c r="Q420" s="773"/>
      <c r="R420" s="9"/>
      <c r="S420" s="773"/>
      <c r="T420" s="9"/>
      <c r="U420" s="773"/>
      <c r="V420" s="9"/>
      <c r="W420" s="773"/>
      <c r="X420" s="9"/>
      <c r="Y420" s="773"/>
      <c r="Z420" s="9"/>
    </row>
    <row r="421" spans="3:26" ht="14.25"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773"/>
      <c r="P421" s="9"/>
      <c r="Q421" s="773"/>
      <c r="R421" s="9"/>
      <c r="S421" s="773"/>
      <c r="T421" s="9"/>
      <c r="U421" s="773"/>
      <c r="V421" s="9"/>
      <c r="W421" s="773"/>
      <c r="X421" s="9"/>
      <c r="Y421" s="773"/>
      <c r="Z421" s="9"/>
    </row>
    <row r="422" spans="3:26" ht="14.25"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773"/>
      <c r="P422" s="9"/>
      <c r="Q422" s="773"/>
      <c r="R422" s="9"/>
      <c r="S422" s="773"/>
      <c r="T422" s="9"/>
      <c r="U422" s="773"/>
      <c r="V422" s="9"/>
      <c r="W422" s="773"/>
      <c r="X422" s="9"/>
      <c r="Y422" s="773"/>
      <c r="Z422" s="9"/>
    </row>
    <row r="423" spans="3:26" ht="14.25"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773"/>
      <c r="P423" s="9"/>
      <c r="Q423" s="773"/>
      <c r="R423" s="9"/>
      <c r="S423" s="773"/>
      <c r="T423" s="9"/>
      <c r="U423" s="773"/>
      <c r="V423" s="9"/>
      <c r="W423" s="773"/>
      <c r="X423" s="9"/>
      <c r="Y423" s="773"/>
      <c r="Z423" s="9"/>
    </row>
    <row r="424" spans="3:26" ht="14.25"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773"/>
      <c r="P424" s="9"/>
      <c r="Q424" s="773"/>
      <c r="R424" s="9"/>
      <c r="S424" s="773"/>
      <c r="T424" s="9"/>
      <c r="U424" s="773"/>
      <c r="V424" s="9"/>
      <c r="W424" s="773"/>
      <c r="X424" s="9"/>
      <c r="Y424" s="773"/>
      <c r="Z424" s="9"/>
    </row>
    <row r="425" spans="3:26" ht="14.25"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773"/>
      <c r="P425" s="9"/>
      <c r="Q425" s="773"/>
      <c r="R425" s="9"/>
      <c r="S425" s="773"/>
      <c r="T425" s="9"/>
      <c r="U425" s="773"/>
      <c r="V425" s="9"/>
      <c r="W425" s="773"/>
      <c r="X425" s="9"/>
      <c r="Y425" s="773"/>
      <c r="Z425" s="9"/>
    </row>
    <row r="426" spans="3:26" ht="14.25"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773"/>
      <c r="P426" s="9"/>
      <c r="Q426" s="773"/>
      <c r="R426" s="9"/>
      <c r="S426" s="773"/>
      <c r="T426" s="9"/>
      <c r="U426" s="773"/>
      <c r="V426" s="9"/>
      <c r="W426" s="773"/>
      <c r="X426" s="9"/>
      <c r="Y426" s="773"/>
      <c r="Z426" s="9"/>
    </row>
    <row r="427" spans="3:26" ht="14.25"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773"/>
      <c r="P427" s="9"/>
      <c r="Q427" s="773"/>
      <c r="R427" s="9"/>
      <c r="S427" s="773"/>
      <c r="T427" s="9"/>
      <c r="U427" s="773"/>
      <c r="V427" s="9"/>
      <c r="W427" s="773"/>
      <c r="X427" s="9"/>
      <c r="Y427" s="773"/>
      <c r="Z427" s="9"/>
    </row>
    <row r="428" spans="3:26" ht="14.25"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773"/>
      <c r="P428" s="9"/>
      <c r="Q428" s="773"/>
      <c r="R428" s="9"/>
      <c r="S428" s="773"/>
      <c r="T428" s="9"/>
      <c r="U428" s="773"/>
      <c r="V428" s="9"/>
      <c r="W428" s="773"/>
      <c r="X428" s="9"/>
      <c r="Y428" s="773"/>
      <c r="Z428" s="9"/>
    </row>
    <row r="429" spans="3:26" ht="14.25"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773"/>
      <c r="P429" s="9"/>
      <c r="Q429" s="773"/>
      <c r="R429" s="9"/>
      <c r="S429" s="773"/>
      <c r="T429" s="9"/>
      <c r="U429" s="773"/>
      <c r="V429" s="9"/>
      <c r="W429" s="773"/>
      <c r="X429" s="9"/>
      <c r="Y429" s="773"/>
      <c r="Z429" s="9"/>
    </row>
    <row r="430" spans="3:26" ht="14.25"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773"/>
      <c r="P430" s="9"/>
      <c r="Q430" s="773"/>
      <c r="R430" s="9"/>
      <c r="S430" s="773"/>
      <c r="T430" s="9"/>
      <c r="U430" s="773"/>
      <c r="V430" s="9"/>
      <c r="W430" s="773"/>
      <c r="X430" s="9"/>
      <c r="Y430" s="773"/>
      <c r="Z430" s="9"/>
    </row>
    <row r="431" spans="3:26" ht="14.25"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773"/>
      <c r="P431" s="9"/>
      <c r="Q431" s="773"/>
      <c r="R431" s="9"/>
      <c r="S431" s="773"/>
      <c r="T431" s="9"/>
      <c r="U431" s="773"/>
      <c r="V431" s="9"/>
      <c r="W431" s="773"/>
      <c r="X431" s="9"/>
      <c r="Y431" s="773"/>
      <c r="Z431" s="9"/>
    </row>
    <row r="432" spans="3:26" ht="14.25"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773"/>
      <c r="P432" s="9"/>
      <c r="Q432" s="773"/>
      <c r="R432" s="9"/>
      <c r="S432" s="773"/>
      <c r="T432" s="9"/>
      <c r="U432" s="773"/>
      <c r="V432" s="9"/>
      <c r="W432" s="773"/>
      <c r="X432" s="9"/>
      <c r="Y432" s="773"/>
      <c r="Z432" s="9"/>
    </row>
    <row r="433" spans="3:26" ht="14.25"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773"/>
      <c r="P433" s="9"/>
      <c r="Q433" s="773"/>
      <c r="R433" s="9"/>
      <c r="S433" s="773"/>
      <c r="T433" s="9"/>
      <c r="U433" s="773"/>
      <c r="V433" s="9"/>
      <c r="W433" s="773"/>
      <c r="X433" s="9"/>
      <c r="Y433" s="773"/>
      <c r="Z433" s="9"/>
    </row>
    <row r="434" spans="3:26" ht="14.25"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773"/>
      <c r="P434" s="9"/>
      <c r="Q434" s="773"/>
      <c r="R434" s="9"/>
      <c r="S434" s="773"/>
      <c r="T434" s="9"/>
      <c r="U434" s="773"/>
      <c r="V434" s="9"/>
      <c r="W434" s="773"/>
      <c r="X434" s="9"/>
      <c r="Y434" s="773"/>
      <c r="Z434" s="9"/>
    </row>
    <row r="435" spans="3:26" ht="14.25"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773"/>
      <c r="P435" s="9"/>
      <c r="Q435" s="773"/>
      <c r="R435" s="9"/>
      <c r="S435" s="773"/>
      <c r="T435" s="9"/>
      <c r="U435" s="773"/>
      <c r="V435" s="9"/>
      <c r="W435" s="773"/>
      <c r="X435" s="9"/>
      <c r="Y435" s="773"/>
      <c r="Z435" s="9"/>
    </row>
    <row r="436" spans="3:26" ht="14.25"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773"/>
      <c r="P436" s="9"/>
      <c r="Q436" s="773"/>
      <c r="R436" s="9"/>
      <c r="S436" s="773"/>
      <c r="T436" s="9"/>
      <c r="U436" s="773"/>
      <c r="V436" s="9"/>
      <c r="W436" s="773"/>
      <c r="X436" s="9"/>
      <c r="Y436" s="773"/>
      <c r="Z436" s="9"/>
    </row>
    <row r="437" spans="3:26" ht="14.25"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773"/>
      <c r="P437" s="9"/>
      <c r="Q437" s="773"/>
      <c r="R437" s="9"/>
      <c r="S437" s="773"/>
      <c r="T437" s="9"/>
      <c r="U437" s="773"/>
      <c r="V437" s="9"/>
      <c r="W437" s="773"/>
      <c r="X437" s="9"/>
      <c r="Y437" s="773"/>
      <c r="Z437" s="9"/>
    </row>
    <row r="438" spans="3:26" ht="14.25"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773"/>
      <c r="P438" s="9"/>
      <c r="Q438" s="773"/>
      <c r="R438" s="9"/>
      <c r="S438" s="773"/>
      <c r="T438" s="9"/>
      <c r="U438" s="773"/>
      <c r="V438" s="9"/>
      <c r="W438" s="773"/>
      <c r="X438" s="9"/>
      <c r="Y438" s="773"/>
      <c r="Z438" s="9"/>
    </row>
    <row r="439" spans="3:26" ht="14.25"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773"/>
      <c r="P439" s="9"/>
      <c r="Q439" s="773"/>
      <c r="R439" s="9"/>
      <c r="S439" s="773"/>
      <c r="T439" s="9"/>
      <c r="U439" s="773"/>
      <c r="V439" s="9"/>
      <c r="W439" s="773"/>
      <c r="X439" s="9"/>
      <c r="Y439" s="773"/>
      <c r="Z439" s="9"/>
    </row>
    <row r="440" spans="3:26" ht="14.25"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773"/>
      <c r="P440" s="9"/>
      <c r="Q440" s="773"/>
      <c r="R440" s="9"/>
      <c r="S440" s="773"/>
      <c r="T440" s="9"/>
      <c r="U440" s="773"/>
      <c r="V440" s="9"/>
      <c r="W440" s="773"/>
      <c r="X440" s="9"/>
      <c r="Y440" s="773"/>
      <c r="Z440" s="9"/>
    </row>
    <row r="441" spans="3:26" ht="14.25"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773"/>
      <c r="P441" s="9"/>
      <c r="Q441" s="773"/>
      <c r="R441" s="9"/>
      <c r="S441" s="773"/>
      <c r="T441" s="9"/>
      <c r="U441" s="773"/>
      <c r="V441" s="9"/>
      <c r="W441" s="773"/>
      <c r="X441" s="9"/>
      <c r="Y441" s="773"/>
      <c r="Z441" s="9"/>
    </row>
    <row r="442" spans="3:26" ht="14.25"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773"/>
      <c r="P442" s="9"/>
      <c r="Q442" s="773"/>
      <c r="R442" s="9"/>
      <c r="S442" s="773"/>
      <c r="T442" s="9"/>
      <c r="U442" s="773"/>
      <c r="V442" s="9"/>
      <c r="W442" s="773"/>
      <c r="X442" s="9"/>
      <c r="Y442" s="773"/>
      <c r="Z442" s="9"/>
    </row>
    <row r="443" spans="3:26" ht="14.25"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773"/>
      <c r="P443" s="9"/>
      <c r="Q443" s="773"/>
      <c r="R443" s="9"/>
      <c r="S443" s="773"/>
      <c r="T443" s="9"/>
      <c r="U443" s="773"/>
      <c r="V443" s="9"/>
      <c r="W443" s="773"/>
      <c r="X443" s="9"/>
      <c r="Y443" s="773"/>
      <c r="Z443" s="9"/>
    </row>
    <row r="444" spans="3:26" ht="14.25"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773"/>
      <c r="P444" s="9"/>
      <c r="Q444" s="773"/>
      <c r="R444" s="9"/>
      <c r="S444" s="773"/>
      <c r="T444" s="9"/>
      <c r="U444" s="773"/>
      <c r="V444" s="9"/>
      <c r="W444" s="773"/>
      <c r="X444" s="9"/>
      <c r="Y444" s="773"/>
      <c r="Z444" s="9"/>
    </row>
    <row r="445" spans="3:26" ht="14.25"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773"/>
      <c r="P445" s="9"/>
      <c r="Q445" s="773"/>
      <c r="R445" s="9"/>
      <c r="S445" s="773"/>
      <c r="T445" s="9"/>
      <c r="U445" s="773"/>
      <c r="V445" s="9"/>
      <c r="W445" s="773"/>
      <c r="X445" s="9"/>
      <c r="Y445" s="773"/>
      <c r="Z445" s="9"/>
    </row>
    <row r="446" spans="3:26" ht="14.25"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773"/>
      <c r="P446" s="9"/>
      <c r="Q446" s="773"/>
      <c r="R446" s="9"/>
      <c r="S446" s="773"/>
      <c r="T446" s="9"/>
      <c r="U446" s="773"/>
      <c r="V446" s="9"/>
      <c r="W446" s="773"/>
      <c r="X446" s="9"/>
      <c r="Y446" s="773"/>
      <c r="Z446" s="9"/>
    </row>
    <row r="447" spans="3:26" ht="14.25"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773"/>
      <c r="P447" s="9"/>
      <c r="Q447" s="773"/>
      <c r="R447" s="9"/>
      <c r="S447" s="773"/>
      <c r="T447" s="9"/>
      <c r="U447" s="773"/>
      <c r="V447" s="9"/>
      <c r="W447" s="773"/>
      <c r="X447" s="9"/>
      <c r="Y447" s="773"/>
      <c r="Z447" s="9"/>
    </row>
    <row r="448" spans="3:26" ht="14.25"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773"/>
      <c r="P448" s="9"/>
      <c r="Q448" s="773"/>
      <c r="R448" s="9"/>
      <c r="S448" s="773"/>
      <c r="T448" s="9"/>
      <c r="U448" s="773"/>
      <c r="V448" s="9"/>
      <c r="W448" s="773"/>
      <c r="X448" s="9"/>
      <c r="Y448" s="773"/>
      <c r="Z448" s="9"/>
    </row>
    <row r="449" spans="3:26" ht="14.25"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773"/>
      <c r="P449" s="9"/>
      <c r="Q449" s="773"/>
      <c r="R449" s="9"/>
      <c r="S449" s="773"/>
      <c r="T449" s="9"/>
      <c r="U449" s="773"/>
      <c r="V449" s="9"/>
      <c r="W449" s="773"/>
      <c r="X449" s="9"/>
      <c r="Y449" s="773"/>
      <c r="Z449" s="9"/>
    </row>
    <row r="450" spans="3:26" ht="14.25"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773"/>
      <c r="P450" s="9"/>
      <c r="Q450" s="773"/>
      <c r="R450" s="9"/>
      <c r="S450" s="773"/>
      <c r="T450" s="9"/>
      <c r="U450" s="773"/>
      <c r="V450" s="9"/>
      <c r="W450" s="773"/>
      <c r="X450" s="9"/>
      <c r="Y450" s="773"/>
      <c r="Z450" s="9"/>
    </row>
    <row r="451" spans="3:26" ht="14.25"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773"/>
      <c r="P451" s="9"/>
      <c r="Q451" s="773"/>
      <c r="R451" s="9"/>
      <c r="S451" s="773"/>
      <c r="T451" s="9"/>
      <c r="U451" s="773"/>
      <c r="V451" s="9"/>
      <c r="W451" s="773"/>
      <c r="X451" s="9"/>
      <c r="Y451" s="773"/>
      <c r="Z451" s="9"/>
    </row>
    <row r="452" spans="3:26" ht="14.25"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773"/>
      <c r="P452" s="9"/>
      <c r="Q452" s="773"/>
      <c r="R452" s="9"/>
      <c r="S452" s="773"/>
      <c r="T452" s="9"/>
      <c r="U452" s="773"/>
      <c r="V452" s="9"/>
      <c r="W452" s="773"/>
      <c r="X452" s="9"/>
      <c r="Y452" s="773"/>
      <c r="Z452" s="9"/>
    </row>
    <row r="453" spans="3:26" ht="14.25"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773"/>
      <c r="P453" s="9"/>
      <c r="Q453" s="773"/>
      <c r="R453" s="9"/>
      <c r="S453" s="773"/>
      <c r="T453" s="9"/>
      <c r="U453" s="773"/>
      <c r="V453" s="9"/>
      <c r="W453" s="773"/>
      <c r="X453" s="9"/>
      <c r="Y453" s="773"/>
      <c r="Z453" s="9"/>
    </row>
    <row r="454" spans="3:26" ht="14.25"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773"/>
      <c r="P454" s="9"/>
      <c r="Q454" s="773"/>
      <c r="R454" s="9"/>
      <c r="S454" s="773"/>
      <c r="T454" s="9"/>
      <c r="U454" s="773"/>
      <c r="V454" s="9"/>
      <c r="W454" s="773"/>
      <c r="X454" s="9"/>
      <c r="Y454" s="773"/>
      <c r="Z454" s="9"/>
    </row>
    <row r="455" spans="3:26" ht="14.25"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773"/>
      <c r="P455" s="9"/>
      <c r="Q455" s="773"/>
      <c r="R455" s="9"/>
      <c r="S455" s="773"/>
      <c r="T455" s="9"/>
      <c r="U455" s="773"/>
      <c r="V455" s="9"/>
      <c r="W455" s="773"/>
      <c r="X455" s="9"/>
      <c r="Y455" s="773"/>
      <c r="Z455" s="9"/>
    </row>
    <row r="456" spans="3:26" ht="14.25"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773"/>
      <c r="P456" s="9"/>
      <c r="Q456" s="773"/>
      <c r="R456" s="9"/>
      <c r="S456" s="773"/>
      <c r="T456" s="9"/>
      <c r="U456" s="773"/>
      <c r="V456" s="9"/>
      <c r="W456" s="773"/>
      <c r="X456" s="9"/>
      <c r="Y456" s="773"/>
      <c r="Z456" s="9"/>
    </row>
    <row r="457" spans="3:26" ht="14.25"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773"/>
      <c r="P457" s="9"/>
      <c r="Q457" s="773"/>
      <c r="R457" s="9"/>
      <c r="S457" s="773"/>
      <c r="T457" s="9"/>
      <c r="U457" s="773"/>
      <c r="V457" s="9"/>
      <c r="W457" s="773"/>
      <c r="X457" s="9"/>
      <c r="Y457" s="773"/>
      <c r="Z457" s="9"/>
    </row>
    <row r="458" spans="3:26" ht="14.25"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773"/>
      <c r="P458" s="9"/>
      <c r="Q458" s="773"/>
      <c r="R458" s="9"/>
      <c r="S458" s="773"/>
      <c r="T458" s="9"/>
      <c r="U458" s="773"/>
      <c r="V458" s="9"/>
      <c r="W458" s="773"/>
      <c r="X458" s="9"/>
      <c r="Y458" s="773"/>
      <c r="Z458" s="9"/>
    </row>
    <row r="459" spans="3:26" ht="14.25"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773"/>
      <c r="P459" s="9"/>
      <c r="Q459" s="773"/>
      <c r="R459" s="9"/>
      <c r="S459" s="773"/>
      <c r="T459" s="9"/>
      <c r="U459" s="773"/>
      <c r="V459" s="9"/>
      <c r="W459" s="773"/>
      <c r="X459" s="9"/>
      <c r="Y459" s="773"/>
      <c r="Z459" s="9"/>
    </row>
    <row r="460" spans="3:26" ht="14.25"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773"/>
      <c r="P460" s="9"/>
      <c r="Q460" s="773"/>
      <c r="R460" s="9"/>
      <c r="S460" s="773"/>
      <c r="T460" s="9"/>
      <c r="U460" s="773"/>
      <c r="V460" s="9"/>
      <c r="W460" s="773"/>
      <c r="X460" s="9"/>
      <c r="Y460" s="773"/>
      <c r="Z460" s="9"/>
    </row>
    <row r="461" spans="3:26" ht="14.25"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773"/>
      <c r="P461" s="9"/>
      <c r="Q461" s="773"/>
      <c r="R461" s="9"/>
      <c r="S461" s="773"/>
      <c r="T461" s="9"/>
      <c r="U461" s="773"/>
      <c r="V461" s="9"/>
      <c r="W461" s="773"/>
      <c r="X461" s="9"/>
      <c r="Y461" s="773"/>
      <c r="Z461" s="9"/>
    </row>
    <row r="462" spans="3:26" ht="14.25"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773"/>
      <c r="P462" s="9"/>
      <c r="Q462" s="773"/>
      <c r="R462" s="9"/>
      <c r="S462" s="773"/>
      <c r="T462" s="9"/>
      <c r="U462" s="773"/>
      <c r="V462" s="9"/>
      <c r="W462" s="773"/>
      <c r="X462" s="9"/>
      <c r="Y462" s="773"/>
      <c r="Z462" s="9"/>
    </row>
    <row r="463" spans="3:26" ht="14.25"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773"/>
      <c r="P463" s="9"/>
      <c r="Q463" s="773"/>
      <c r="R463" s="9"/>
      <c r="S463" s="773"/>
      <c r="T463" s="9"/>
      <c r="U463" s="773"/>
      <c r="V463" s="9"/>
      <c r="W463" s="773"/>
      <c r="X463" s="9"/>
      <c r="Y463" s="773"/>
      <c r="Z463" s="9"/>
    </row>
    <row r="464" spans="3:26" ht="14.25"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773"/>
      <c r="P464" s="9"/>
      <c r="Q464" s="773"/>
      <c r="R464" s="9"/>
      <c r="S464" s="773"/>
      <c r="T464" s="9"/>
      <c r="U464" s="773"/>
      <c r="V464" s="9"/>
      <c r="W464" s="773"/>
      <c r="X464" s="9"/>
      <c r="Y464" s="773"/>
      <c r="Z464" s="9"/>
    </row>
    <row r="465" spans="3:26" ht="14.25"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773"/>
      <c r="P465" s="9"/>
      <c r="Q465" s="773"/>
      <c r="R465" s="9"/>
      <c r="S465" s="773"/>
      <c r="T465" s="9"/>
      <c r="U465" s="773"/>
      <c r="V465" s="9"/>
      <c r="W465" s="773"/>
      <c r="X465" s="9"/>
      <c r="Y465" s="773"/>
      <c r="Z465" s="9"/>
    </row>
    <row r="466" spans="3:26" ht="14.25"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773"/>
      <c r="P466" s="9"/>
      <c r="Q466" s="773"/>
      <c r="R466" s="9"/>
      <c r="S466" s="773"/>
      <c r="T466" s="9"/>
      <c r="U466" s="773"/>
      <c r="V466" s="9"/>
      <c r="W466" s="773"/>
      <c r="X466" s="9"/>
      <c r="Y466" s="773"/>
      <c r="Z466" s="9"/>
    </row>
    <row r="467" spans="3:26" ht="14.25"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773"/>
      <c r="P467" s="9"/>
      <c r="Q467" s="773"/>
      <c r="R467" s="9"/>
      <c r="S467" s="773"/>
      <c r="T467" s="9"/>
      <c r="U467" s="773"/>
      <c r="V467" s="9"/>
      <c r="W467" s="773"/>
      <c r="X467" s="9"/>
      <c r="Y467" s="773"/>
      <c r="Z467" s="9"/>
    </row>
    <row r="468" spans="3:26" ht="14.25"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773"/>
      <c r="P468" s="9"/>
      <c r="Q468" s="773"/>
      <c r="R468" s="9"/>
      <c r="S468" s="773"/>
      <c r="T468" s="9"/>
      <c r="U468" s="773"/>
      <c r="V468" s="9"/>
      <c r="W468" s="773"/>
      <c r="X468" s="9"/>
      <c r="Y468" s="773"/>
      <c r="Z468" s="9"/>
    </row>
    <row r="469" spans="3:26" ht="14.25"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773"/>
      <c r="P469" s="9"/>
      <c r="Q469" s="773"/>
      <c r="R469" s="9"/>
      <c r="S469" s="773"/>
      <c r="T469" s="9"/>
      <c r="U469" s="773"/>
      <c r="V469" s="9"/>
      <c r="W469" s="773"/>
      <c r="X469" s="9"/>
      <c r="Y469" s="773"/>
      <c r="Z469" s="9"/>
    </row>
    <row r="470" spans="3:26" ht="14.25"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773"/>
      <c r="P470" s="9"/>
      <c r="Q470" s="773"/>
      <c r="R470" s="9"/>
      <c r="S470" s="773"/>
      <c r="T470" s="9"/>
      <c r="U470" s="773"/>
      <c r="V470" s="9"/>
      <c r="W470" s="773"/>
      <c r="X470" s="9"/>
      <c r="Y470" s="773"/>
      <c r="Z470" s="9"/>
    </row>
    <row r="471" spans="3:26" ht="14.25"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773"/>
      <c r="P471" s="9"/>
      <c r="Q471" s="773"/>
      <c r="R471" s="9"/>
      <c r="S471" s="773"/>
      <c r="T471" s="9"/>
      <c r="U471" s="773"/>
      <c r="V471" s="9"/>
      <c r="W471" s="773"/>
      <c r="X471" s="9"/>
      <c r="Y471" s="773"/>
      <c r="Z471" s="9"/>
    </row>
    <row r="472" spans="3:26" ht="14.25"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773"/>
      <c r="P472" s="9"/>
      <c r="Q472" s="773"/>
      <c r="R472" s="9"/>
      <c r="S472" s="773"/>
      <c r="T472" s="9"/>
      <c r="U472" s="773"/>
      <c r="V472" s="9"/>
      <c r="W472" s="773"/>
      <c r="X472" s="9"/>
      <c r="Y472" s="773"/>
      <c r="Z472" s="9"/>
    </row>
    <row r="473" spans="3:26" ht="14.25"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773"/>
      <c r="P473" s="9"/>
      <c r="Q473" s="773"/>
      <c r="R473" s="9"/>
      <c r="S473" s="773"/>
      <c r="T473" s="9"/>
      <c r="U473" s="773"/>
      <c r="V473" s="9"/>
      <c r="W473" s="773"/>
      <c r="X473" s="9"/>
      <c r="Y473" s="773"/>
      <c r="Z473" s="9"/>
    </row>
    <row r="474" spans="3:26" ht="14.25"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773"/>
      <c r="P474" s="9"/>
      <c r="Q474" s="773"/>
      <c r="R474" s="9"/>
      <c r="S474" s="773"/>
      <c r="T474" s="9"/>
      <c r="U474" s="773"/>
      <c r="V474" s="9"/>
      <c r="W474" s="773"/>
      <c r="X474" s="9"/>
      <c r="Y474" s="773"/>
      <c r="Z474" s="9"/>
    </row>
    <row r="475" spans="3:26" ht="14.25"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773"/>
      <c r="P475" s="9"/>
      <c r="Q475" s="773"/>
      <c r="R475" s="9"/>
      <c r="S475" s="773"/>
      <c r="T475" s="9"/>
      <c r="U475" s="773"/>
      <c r="V475" s="9"/>
      <c r="W475" s="773"/>
      <c r="X475" s="9"/>
      <c r="Y475" s="773"/>
      <c r="Z475" s="9"/>
    </row>
    <row r="476" spans="3:26" ht="14.25"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773"/>
      <c r="P476" s="9"/>
      <c r="Q476" s="773"/>
      <c r="R476" s="9"/>
      <c r="S476" s="773"/>
      <c r="T476" s="9"/>
      <c r="U476" s="773"/>
      <c r="V476" s="9"/>
      <c r="W476" s="773"/>
      <c r="X476" s="9"/>
      <c r="Y476" s="773"/>
      <c r="Z476" s="9"/>
    </row>
    <row r="477" spans="3:26" ht="14.25"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773"/>
      <c r="P477" s="9"/>
      <c r="Q477" s="773"/>
      <c r="R477" s="9"/>
      <c r="S477" s="773"/>
      <c r="T477" s="9"/>
      <c r="U477" s="773"/>
      <c r="V477" s="9"/>
      <c r="W477" s="773"/>
      <c r="X477" s="9"/>
      <c r="Y477" s="773"/>
      <c r="Z477" s="9"/>
    </row>
    <row r="478" spans="3:26" ht="14.25"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773"/>
      <c r="P478" s="9"/>
      <c r="Q478" s="773"/>
      <c r="R478" s="9"/>
      <c r="S478" s="773"/>
      <c r="T478" s="9"/>
      <c r="U478" s="773"/>
      <c r="V478" s="9"/>
      <c r="W478" s="773"/>
      <c r="X478" s="9"/>
      <c r="Y478" s="773"/>
      <c r="Z478" s="9"/>
    </row>
    <row r="479" spans="3:26" ht="14.25"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773"/>
      <c r="P479" s="9"/>
      <c r="Q479" s="773"/>
      <c r="R479" s="9"/>
      <c r="S479" s="773"/>
      <c r="T479" s="9"/>
      <c r="U479" s="773"/>
      <c r="V479" s="9"/>
      <c r="W479" s="773"/>
      <c r="X479" s="9"/>
      <c r="Y479" s="773"/>
      <c r="Z479" s="9"/>
    </row>
    <row r="480" spans="3:26" ht="14.25"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773"/>
      <c r="P480" s="9"/>
      <c r="Q480" s="773"/>
      <c r="R480" s="9"/>
      <c r="S480" s="773"/>
      <c r="T480" s="9"/>
      <c r="U480" s="773"/>
      <c r="V480" s="9"/>
      <c r="W480" s="773"/>
      <c r="X480" s="9"/>
      <c r="Y480" s="773"/>
      <c r="Z480" s="9"/>
    </row>
    <row r="481" spans="3:26" ht="14.25"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773"/>
      <c r="P481" s="9"/>
      <c r="Q481" s="773"/>
      <c r="R481" s="9"/>
      <c r="S481" s="773"/>
      <c r="T481" s="9"/>
      <c r="U481" s="773"/>
      <c r="V481" s="9"/>
      <c r="W481" s="773"/>
      <c r="X481" s="9"/>
      <c r="Y481" s="773"/>
      <c r="Z481" s="9"/>
    </row>
    <row r="482" spans="3:26" ht="14.25"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773"/>
      <c r="P482" s="9"/>
      <c r="Q482" s="773"/>
      <c r="R482" s="9"/>
      <c r="S482" s="773"/>
      <c r="T482" s="9"/>
      <c r="U482" s="773"/>
      <c r="V482" s="9"/>
      <c r="W482" s="773"/>
      <c r="X482" s="9"/>
      <c r="Y482" s="773"/>
      <c r="Z482" s="9"/>
    </row>
    <row r="483" spans="3:26" ht="14.25"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773"/>
      <c r="P483" s="9"/>
      <c r="Q483" s="773"/>
      <c r="R483" s="9"/>
      <c r="S483" s="773"/>
      <c r="T483" s="9"/>
      <c r="U483" s="773"/>
      <c r="V483" s="9"/>
      <c r="W483" s="773"/>
      <c r="X483" s="9"/>
      <c r="Y483" s="773"/>
      <c r="Z483" s="9"/>
    </row>
    <row r="484" spans="3:26" ht="14.25"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773"/>
      <c r="P484" s="9"/>
      <c r="Q484" s="773"/>
      <c r="R484" s="9"/>
      <c r="S484" s="773"/>
      <c r="T484" s="9"/>
      <c r="U484" s="773"/>
      <c r="V484" s="9"/>
      <c r="W484" s="773"/>
      <c r="X484" s="9"/>
      <c r="Y484" s="773"/>
      <c r="Z484" s="9"/>
    </row>
    <row r="485" spans="3:26" ht="14.25"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773"/>
      <c r="P485" s="9"/>
      <c r="Q485" s="773"/>
      <c r="R485" s="9"/>
      <c r="S485" s="773"/>
      <c r="T485" s="9"/>
      <c r="U485" s="773"/>
      <c r="V485" s="9"/>
      <c r="W485" s="773"/>
      <c r="X485" s="9"/>
      <c r="Y485" s="773"/>
      <c r="Z485" s="9"/>
    </row>
    <row r="486" spans="3:26" ht="14.25"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773"/>
      <c r="P486" s="9"/>
      <c r="Q486" s="773"/>
      <c r="R486" s="9"/>
      <c r="S486" s="773"/>
      <c r="T486" s="9"/>
      <c r="U486" s="773"/>
      <c r="V486" s="9"/>
      <c r="W486" s="773"/>
      <c r="X486" s="9"/>
      <c r="Y486" s="773"/>
      <c r="Z486" s="9"/>
    </row>
    <row r="487" spans="3:26" ht="14.25"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773"/>
      <c r="P487" s="9"/>
      <c r="Q487" s="773"/>
      <c r="R487" s="9"/>
      <c r="S487" s="773"/>
      <c r="T487" s="9"/>
      <c r="U487" s="773"/>
      <c r="V487" s="9"/>
      <c r="W487" s="773"/>
      <c r="X487" s="9"/>
      <c r="Y487" s="773"/>
      <c r="Z487" s="9"/>
    </row>
    <row r="488" spans="3:26" ht="14.25"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773"/>
      <c r="P488" s="9"/>
      <c r="Q488" s="773"/>
      <c r="R488" s="9"/>
      <c r="S488" s="773"/>
      <c r="T488" s="9"/>
      <c r="U488" s="773"/>
      <c r="V488" s="9"/>
      <c r="W488" s="773"/>
      <c r="X488" s="9"/>
      <c r="Y488" s="773"/>
      <c r="Z488" s="9"/>
    </row>
    <row r="489" spans="3:26" ht="14.25"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773"/>
      <c r="P489" s="9"/>
      <c r="Q489" s="773"/>
      <c r="R489" s="9"/>
      <c r="S489" s="773"/>
      <c r="T489" s="9"/>
      <c r="U489" s="773"/>
      <c r="V489" s="9"/>
      <c r="W489" s="773"/>
      <c r="X489" s="9"/>
      <c r="Y489" s="773"/>
      <c r="Z489" s="9"/>
    </row>
    <row r="490" spans="3:26" ht="14.25"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773"/>
      <c r="P490" s="9"/>
      <c r="Q490" s="773"/>
      <c r="R490" s="9"/>
      <c r="S490" s="773"/>
      <c r="T490" s="9"/>
      <c r="U490" s="773"/>
      <c r="V490" s="9"/>
      <c r="W490" s="773"/>
      <c r="X490" s="9"/>
      <c r="Y490" s="773"/>
      <c r="Z490" s="9"/>
    </row>
    <row r="491" spans="3:26" ht="14.25"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773"/>
      <c r="P491" s="9"/>
      <c r="Q491" s="773"/>
      <c r="R491" s="9"/>
      <c r="S491" s="773"/>
      <c r="T491" s="9"/>
      <c r="U491" s="773"/>
      <c r="V491" s="9"/>
      <c r="W491" s="773"/>
      <c r="X491" s="9"/>
      <c r="Y491" s="773"/>
      <c r="Z491" s="9"/>
    </row>
    <row r="492" spans="3:26" ht="14.25"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773"/>
      <c r="P492" s="9"/>
      <c r="Q492" s="773"/>
      <c r="R492" s="9"/>
      <c r="S492" s="773"/>
      <c r="T492" s="9"/>
      <c r="U492" s="773"/>
      <c r="V492" s="9"/>
      <c r="W492" s="773"/>
      <c r="X492" s="9"/>
      <c r="Y492" s="773"/>
      <c r="Z492" s="9"/>
    </row>
    <row r="493" spans="3:26" ht="14.25"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773"/>
      <c r="P493" s="9"/>
      <c r="Q493" s="773"/>
      <c r="R493" s="9"/>
      <c r="S493" s="773"/>
      <c r="T493" s="9"/>
      <c r="U493" s="773"/>
      <c r="V493" s="9"/>
      <c r="W493" s="773"/>
      <c r="X493" s="9"/>
      <c r="Y493" s="773"/>
      <c r="Z493" s="9"/>
    </row>
    <row r="494" spans="3:26" ht="14.25"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773"/>
      <c r="P494" s="9"/>
      <c r="Q494" s="773"/>
      <c r="R494" s="9"/>
      <c r="S494" s="773"/>
      <c r="T494" s="9"/>
      <c r="U494" s="773"/>
      <c r="V494" s="9"/>
      <c r="W494" s="773"/>
      <c r="X494" s="9"/>
      <c r="Y494" s="773"/>
      <c r="Z494" s="9"/>
    </row>
    <row r="495" spans="3:26" ht="14.25"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773"/>
      <c r="P495" s="9"/>
      <c r="Q495" s="773"/>
      <c r="R495" s="9"/>
      <c r="S495" s="773"/>
      <c r="T495" s="9"/>
      <c r="U495" s="773"/>
      <c r="V495" s="9"/>
      <c r="W495" s="773"/>
      <c r="X495" s="9"/>
      <c r="Y495" s="773"/>
      <c r="Z495" s="9"/>
    </row>
    <row r="496" spans="3:26" ht="14.25"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773"/>
      <c r="P496" s="9"/>
      <c r="Q496" s="773"/>
      <c r="R496" s="9"/>
      <c r="S496" s="773"/>
      <c r="T496" s="9"/>
      <c r="U496" s="773"/>
      <c r="V496" s="9"/>
      <c r="W496" s="773"/>
      <c r="X496" s="9"/>
      <c r="Y496" s="773"/>
      <c r="Z496" s="9"/>
    </row>
    <row r="497" spans="3:26" ht="14.25"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773"/>
      <c r="P497" s="9"/>
      <c r="Q497" s="773"/>
      <c r="R497" s="9"/>
      <c r="S497" s="773"/>
      <c r="T497" s="9"/>
      <c r="U497" s="773"/>
      <c r="V497" s="9"/>
      <c r="W497" s="773"/>
      <c r="X497" s="9"/>
      <c r="Y497" s="773"/>
      <c r="Z497" s="9"/>
    </row>
    <row r="498" spans="3:26" ht="14.25"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773"/>
      <c r="P498" s="9"/>
      <c r="Q498" s="773"/>
      <c r="R498" s="9"/>
      <c r="S498" s="773"/>
      <c r="T498" s="9"/>
      <c r="U498" s="773"/>
      <c r="V498" s="9"/>
      <c r="W498" s="773"/>
      <c r="X498" s="9"/>
      <c r="Y498" s="773"/>
      <c r="Z498" s="9"/>
    </row>
    <row r="499" spans="3:26" ht="14.25"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773"/>
      <c r="P499" s="9"/>
      <c r="Q499" s="773"/>
      <c r="R499" s="9"/>
      <c r="S499" s="773"/>
      <c r="T499" s="9"/>
      <c r="U499" s="773"/>
      <c r="V499" s="9"/>
      <c r="W499" s="773"/>
      <c r="X499" s="9"/>
      <c r="Y499" s="773"/>
      <c r="Z499" s="9"/>
    </row>
    <row r="500" spans="3:26" ht="14.25"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773"/>
      <c r="P500" s="9"/>
      <c r="Q500" s="773"/>
      <c r="R500" s="9"/>
      <c r="S500" s="773"/>
      <c r="T500" s="9"/>
      <c r="U500" s="773"/>
      <c r="V500" s="9"/>
      <c r="W500" s="773"/>
      <c r="X500" s="9"/>
      <c r="Y500" s="773"/>
      <c r="Z500" s="9"/>
    </row>
    <row r="501" spans="3:26" ht="14.25"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773"/>
      <c r="P501" s="9"/>
      <c r="Q501" s="773"/>
      <c r="R501" s="9"/>
      <c r="S501" s="773"/>
      <c r="T501" s="9"/>
      <c r="U501" s="773"/>
      <c r="V501" s="9"/>
      <c r="W501" s="773"/>
      <c r="X501" s="9"/>
      <c r="Y501" s="773"/>
      <c r="Z501" s="9"/>
    </row>
    <row r="502" spans="3:26" ht="14.25"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773"/>
      <c r="P502" s="9"/>
      <c r="Q502" s="773"/>
      <c r="R502" s="9"/>
      <c r="S502" s="773"/>
      <c r="T502" s="9"/>
      <c r="U502" s="773"/>
      <c r="V502" s="9"/>
      <c r="W502" s="773"/>
      <c r="X502" s="9"/>
      <c r="Y502" s="773"/>
      <c r="Z502" s="9"/>
    </row>
    <row r="503" spans="3:26" ht="14.25"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773"/>
      <c r="P503" s="9"/>
      <c r="Q503" s="773"/>
      <c r="R503" s="9"/>
      <c r="S503" s="773"/>
      <c r="T503" s="9"/>
      <c r="U503" s="773"/>
      <c r="V503" s="9"/>
      <c r="W503" s="773"/>
      <c r="X503" s="9"/>
      <c r="Y503" s="773"/>
      <c r="Z503" s="9"/>
    </row>
    <row r="504" spans="3:26" ht="14.25"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773"/>
      <c r="P504" s="9"/>
      <c r="Q504" s="773"/>
      <c r="R504" s="9"/>
      <c r="S504" s="773"/>
      <c r="T504" s="9"/>
      <c r="U504" s="773"/>
      <c r="V504" s="9"/>
      <c r="W504" s="773"/>
      <c r="X504" s="9"/>
      <c r="Y504" s="773"/>
      <c r="Z504" s="9"/>
    </row>
    <row r="505" spans="3:26" ht="14.25"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773"/>
      <c r="P505" s="9"/>
      <c r="Q505" s="773"/>
      <c r="R505" s="9"/>
      <c r="S505" s="773"/>
      <c r="T505" s="9"/>
      <c r="U505" s="773"/>
      <c r="V505" s="9"/>
      <c r="W505" s="773"/>
      <c r="X505" s="9"/>
      <c r="Y505" s="773"/>
      <c r="Z505" s="9"/>
    </row>
    <row r="506" spans="3:26" ht="14.25"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773"/>
      <c r="P506" s="9"/>
      <c r="Q506" s="773"/>
      <c r="R506" s="9"/>
      <c r="S506" s="773"/>
      <c r="T506" s="9"/>
      <c r="U506" s="773"/>
      <c r="V506" s="9"/>
      <c r="W506" s="773"/>
      <c r="X506" s="9"/>
      <c r="Y506" s="773"/>
      <c r="Z506" s="9"/>
    </row>
    <row r="507" spans="3:26" ht="14.25"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773"/>
      <c r="P507" s="9"/>
      <c r="Q507" s="773"/>
      <c r="R507" s="9"/>
      <c r="S507" s="773"/>
      <c r="T507" s="9"/>
      <c r="U507" s="773"/>
      <c r="V507" s="9"/>
      <c r="W507" s="773"/>
      <c r="X507" s="9"/>
      <c r="Y507" s="773"/>
      <c r="Z507" s="9"/>
    </row>
    <row r="508" spans="3:26" ht="14.25"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773"/>
      <c r="P508" s="9"/>
      <c r="Q508" s="773"/>
      <c r="R508" s="9"/>
      <c r="S508" s="773"/>
      <c r="T508" s="9"/>
      <c r="U508" s="773"/>
      <c r="V508" s="9"/>
      <c r="W508" s="773"/>
      <c r="X508" s="9"/>
      <c r="Y508" s="773"/>
      <c r="Z508" s="9"/>
    </row>
    <row r="509" spans="3:26" ht="14.25"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773"/>
      <c r="P509" s="9"/>
      <c r="Q509" s="773"/>
      <c r="R509" s="9"/>
      <c r="S509" s="773"/>
      <c r="T509" s="9"/>
      <c r="U509" s="773"/>
      <c r="V509" s="9"/>
      <c r="W509" s="773"/>
      <c r="X509" s="9"/>
      <c r="Y509" s="773"/>
      <c r="Z509" s="9"/>
    </row>
    <row r="510" spans="3:26" ht="14.25"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773"/>
      <c r="P510" s="9"/>
      <c r="Q510" s="773"/>
      <c r="R510" s="9"/>
      <c r="S510" s="773"/>
      <c r="T510" s="9"/>
      <c r="U510" s="773"/>
      <c r="V510" s="9"/>
      <c r="W510" s="773"/>
      <c r="X510" s="9"/>
      <c r="Y510" s="773"/>
      <c r="Z510" s="9"/>
    </row>
    <row r="511" spans="3:26" ht="14.25"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773"/>
      <c r="P511" s="9"/>
      <c r="Q511" s="773"/>
      <c r="R511" s="9"/>
      <c r="S511" s="773"/>
      <c r="T511" s="9"/>
      <c r="U511" s="773"/>
      <c r="V511" s="9"/>
      <c r="W511" s="773"/>
      <c r="X511" s="9"/>
      <c r="Y511" s="773"/>
      <c r="Z511" s="9"/>
    </row>
    <row r="512" spans="3:26" ht="14.25"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773"/>
      <c r="P512" s="9"/>
      <c r="Q512" s="773"/>
      <c r="R512" s="9"/>
      <c r="S512" s="773"/>
      <c r="T512" s="9"/>
      <c r="U512" s="773"/>
      <c r="V512" s="9"/>
      <c r="W512" s="773"/>
      <c r="X512" s="9"/>
      <c r="Y512" s="773"/>
      <c r="Z512" s="9"/>
    </row>
    <row r="513" spans="3:26" ht="14.25"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773"/>
      <c r="P513" s="9"/>
      <c r="Q513" s="773"/>
      <c r="R513" s="9"/>
      <c r="S513" s="773"/>
      <c r="T513" s="9"/>
      <c r="U513" s="773"/>
      <c r="V513" s="9"/>
      <c r="W513" s="773"/>
      <c r="X513" s="9"/>
      <c r="Y513" s="773"/>
      <c r="Z513" s="9"/>
    </row>
    <row r="514" spans="3:26" ht="14.25"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773"/>
      <c r="P514" s="9"/>
      <c r="Q514" s="773"/>
      <c r="R514" s="9"/>
      <c r="S514" s="773"/>
      <c r="T514" s="9"/>
      <c r="U514" s="773"/>
      <c r="V514" s="9"/>
      <c r="W514" s="773"/>
      <c r="X514" s="9"/>
      <c r="Y514" s="773"/>
      <c r="Z514" s="9"/>
    </row>
    <row r="515" spans="3:26" ht="14.25"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773"/>
      <c r="P515" s="9"/>
      <c r="Q515" s="773"/>
      <c r="R515" s="9"/>
      <c r="S515" s="773"/>
      <c r="T515" s="9"/>
      <c r="U515" s="773"/>
      <c r="V515" s="9"/>
      <c r="W515" s="773"/>
      <c r="X515" s="9"/>
      <c r="Y515" s="773"/>
      <c r="Z515" s="9"/>
    </row>
    <row r="516" spans="3:26" ht="14.25"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773"/>
      <c r="P516" s="9"/>
      <c r="Q516" s="773"/>
      <c r="R516" s="9"/>
      <c r="S516" s="773"/>
      <c r="T516" s="9"/>
      <c r="U516" s="773"/>
      <c r="V516" s="9"/>
      <c r="W516" s="773"/>
      <c r="X516" s="9"/>
      <c r="Y516" s="773"/>
      <c r="Z516" s="9"/>
    </row>
    <row r="517" spans="3:26" ht="14.25"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773"/>
      <c r="P517" s="9"/>
      <c r="Q517" s="773"/>
      <c r="R517" s="9"/>
      <c r="S517" s="773"/>
      <c r="T517" s="9"/>
      <c r="U517" s="773"/>
      <c r="V517" s="9"/>
      <c r="W517" s="773"/>
      <c r="X517" s="9"/>
      <c r="Y517" s="773"/>
      <c r="Z517" s="9"/>
    </row>
    <row r="518" spans="3:26" ht="14.25"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773"/>
      <c r="P518" s="9"/>
      <c r="Q518" s="773"/>
      <c r="R518" s="9"/>
      <c r="S518" s="773"/>
      <c r="T518" s="9"/>
      <c r="U518" s="773"/>
      <c r="V518" s="9"/>
      <c r="W518" s="773"/>
      <c r="X518" s="9"/>
      <c r="Y518" s="773"/>
      <c r="Z518" s="9"/>
    </row>
    <row r="519" spans="3:26" ht="14.25"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773"/>
      <c r="P519" s="9"/>
      <c r="Q519" s="773"/>
      <c r="R519" s="9"/>
      <c r="S519" s="773"/>
      <c r="T519" s="9"/>
      <c r="U519" s="773"/>
      <c r="V519" s="9"/>
      <c r="W519" s="773"/>
      <c r="X519" s="9"/>
      <c r="Y519" s="773"/>
      <c r="Z519" s="9"/>
    </row>
    <row r="520" spans="3:26" ht="14.25"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773"/>
      <c r="P520" s="9"/>
      <c r="Q520" s="773"/>
      <c r="R520" s="9"/>
      <c r="S520" s="773"/>
      <c r="T520" s="9"/>
      <c r="U520" s="773"/>
      <c r="V520" s="9"/>
      <c r="W520" s="773"/>
      <c r="X520" s="9"/>
      <c r="Y520" s="773"/>
      <c r="Z520" s="9"/>
    </row>
    <row r="521" spans="3:26" ht="14.25"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773"/>
      <c r="P521" s="9"/>
      <c r="Q521" s="773"/>
      <c r="R521" s="9"/>
      <c r="S521" s="773"/>
      <c r="T521" s="9"/>
      <c r="U521" s="773"/>
      <c r="V521" s="9"/>
      <c r="W521" s="773"/>
      <c r="X521" s="9"/>
      <c r="Y521" s="773"/>
      <c r="Z521" s="9"/>
    </row>
    <row r="522" spans="3:26" ht="14.25"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773"/>
      <c r="P522" s="9"/>
      <c r="Q522" s="773"/>
      <c r="R522" s="9"/>
      <c r="S522" s="773"/>
      <c r="T522" s="9"/>
      <c r="U522" s="773"/>
      <c r="V522" s="9"/>
      <c r="W522" s="773"/>
      <c r="X522" s="9"/>
      <c r="Y522" s="773"/>
      <c r="Z522" s="9"/>
    </row>
    <row r="523" spans="3:26" ht="14.25"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773"/>
      <c r="P523" s="9"/>
      <c r="Q523" s="773"/>
      <c r="R523" s="9"/>
      <c r="S523" s="773"/>
      <c r="T523" s="9"/>
      <c r="U523" s="773"/>
      <c r="V523" s="9"/>
      <c r="W523" s="773"/>
      <c r="X523" s="9"/>
      <c r="Y523" s="773"/>
      <c r="Z523" s="9"/>
    </row>
    <row r="524" spans="3:26" ht="14.25"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773"/>
      <c r="P524" s="9"/>
      <c r="Q524" s="773"/>
      <c r="R524" s="9"/>
      <c r="S524" s="773"/>
      <c r="T524" s="9"/>
      <c r="U524" s="773"/>
      <c r="V524" s="9"/>
      <c r="W524" s="773"/>
      <c r="X524" s="9"/>
      <c r="Y524" s="773"/>
      <c r="Z524" s="9"/>
    </row>
    <row r="525" spans="3:26" ht="14.25"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773"/>
      <c r="P525" s="9"/>
      <c r="Q525" s="773"/>
      <c r="R525" s="9"/>
      <c r="S525" s="773"/>
      <c r="T525" s="9"/>
      <c r="U525" s="773"/>
      <c r="V525" s="9"/>
      <c r="W525" s="773"/>
      <c r="X525" s="9"/>
      <c r="Y525" s="773"/>
      <c r="Z525" s="9"/>
    </row>
    <row r="526" spans="3:26" ht="14.25"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773"/>
      <c r="P526" s="9"/>
      <c r="Q526" s="773"/>
      <c r="R526" s="9"/>
      <c r="S526" s="773"/>
      <c r="T526" s="9"/>
      <c r="U526" s="773"/>
      <c r="V526" s="9"/>
      <c r="W526" s="773"/>
      <c r="X526" s="9"/>
      <c r="Y526" s="773"/>
      <c r="Z526" s="9"/>
    </row>
    <row r="527" spans="3:26" ht="14.25"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773"/>
      <c r="P527" s="9"/>
      <c r="Q527" s="773"/>
      <c r="R527" s="9"/>
      <c r="S527" s="773"/>
      <c r="T527" s="9"/>
      <c r="U527" s="773"/>
      <c r="V527" s="9"/>
      <c r="W527" s="773"/>
      <c r="X527" s="9"/>
      <c r="Y527" s="773"/>
      <c r="Z527" s="9"/>
    </row>
    <row r="528" spans="3:26" ht="14.25"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773"/>
      <c r="P528" s="9"/>
      <c r="Q528" s="773"/>
      <c r="R528" s="9"/>
      <c r="S528" s="773"/>
      <c r="T528" s="9"/>
      <c r="U528" s="773"/>
      <c r="V528" s="9"/>
      <c r="W528" s="773"/>
      <c r="X528" s="9"/>
      <c r="Y528" s="773"/>
      <c r="Z528" s="9"/>
    </row>
    <row r="529" spans="3:26" ht="14.25"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773"/>
      <c r="P529" s="9"/>
      <c r="Q529" s="773"/>
      <c r="R529" s="9"/>
      <c r="S529" s="773"/>
      <c r="T529" s="9"/>
      <c r="U529" s="773"/>
      <c r="V529" s="9"/>
      <c r="W529" s="773"/>
      <c r="X529" s="9"/>
      <c r="Y529" s="773"/>
      <c r="Z529" s="9"/>
    </row>
    <row r="530" spans="3:26" ht="14.25"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773"/>
      <c r="P530" s="9"/>
      <c r="Q530" s="773"/>
      <c r="R530" s="9"/>
      <c r="S530" s="773"/>
      <c r="T530" s="9"/>
      <c r="U530" s="773"/>
      <c r="V530" s="9"/>
      <c r="W530" s="773"/>
      <c r="X530" s="9"/>
      <c r="Y530" s="773"/>
      <c r="Z530" s="9"/>
    </row>
    <row r="531" spans="3:26" ht="14.25"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773"/>
      <c r="P531" s="9"/>
      <c r="Q531" s="773"/>
      <c r="R531" s="9"/>
      <c r="S531" s="773"/>
      <c r="T531" s="9"/>
      <c r="U531" s="773"/>
      <c r="V531" s="9"/>
      <c r="W531" s="773"/>
      <c r="X531" s="9"/>
      <c r="Y531" s="773"/>
      <c r="Z531" s="9"/>
    </row>
    <row r="532" spans="3:26" ht="14.25"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773"/>
      <c r="P532" s="9"/>
      <c r="Q532" s="773"/>
      <c r="R532" s="9"/>
      <c r="S532" s="773"/>
      <c r="T532" s="9"/>
      <c r="U532" s="773"/>
      <c r="V532" s="9"/>
      <c r="W532" s="773"/>
      <c r="X532" s="9"/>
      <c r="Y532" s="773"/>
      <c r="Z532" s="9"/>
    </row>
  </sheetData>
  <sheetProtection/>
  <protectedRanges>
    <protectedRange sqref="D23:N25 P23:P25 R23:R25 T23:T25 V23:V25 X23:X25 Z23:Z25 AB23:AC25 AB27:AC27 Z27 X27 V27 T27 R27 P27 D27:N27 D29:N31 P29:P31 R29:R31 T29:T31 V29:V31 X29:X31 Z29:Z31 AB29:AC31 AB33:AC35 Z33:Z35 X33:X35 V33:V35 T33:T35 R33:R35 P33:P35 D33:N35" name="範囲2"/>
    <protectedRange sqref="Z2 D9:N9 P9 R9 T9 V9 X9 Z9 AB9:AC9 AB11:AC13 Z11:Z13 X11:X13 V11:V13 T11:T13 R11:R13 P11:P13 D11:N13 D15:N18 P15:P18 R15:R18 T15:T18 V15:V18 X15:X18 Z15:Z18 AB15:AC18 AB20:AC21 Z20:Z21 X20:X21 V20:V21 T20:T21 R20:R21 P20:P21 D20:N21" name="範囲1"/>
    <protectedRange sqref="C23:C25 C27 C29:C31 C33:C35" name="範囲2_1"/>
    <protectedRange sqref="C9 C11:C13 C15:C18 C20:C21" name="範囲1_1"/>
  </protectedRanges>
  <mergeCells count="38">
    <mergeCell ref="AB3:AC5"/>
    <mergeCell ref="A1:R1"/>
    <mergeCell ref="N3:AA4"/>
    <mergeCell ref="E3:M3"/>
    <mergeCell ref="E4:I4"/>
    <mergeCell ref="J4:M4"/>
    <mergeCell ref="Z2:AC2"/>
    <mergeCell ref="D3:D7"/>
    <mergeCell ref="H5:I5"/>
    <mergeCell ref="F5:G5"/>
    <mergeCell ref="A11:A14"/>
    <mergeCell ref="Z6:AA6"/>
    <mergeCell ref="V6:W6"/>
    <mergeCell ref="P5:AA5"/>
    <mergeCell ref="X6:Y6"/>
    <mergeCell ref="P6:Q6"/>
    <mergeCell ref="T6:U6"/>
    <mergeCell ref="R6:S6"/>
    <mergeCell ref="G6:G7"/>
    <mergeCell ref="C3:C7"/>
    <mergeCell ref="N5:O6"/>
    <mergeCell ref="M6:M7"/>
    <mergeCell ref="K6:K7"/>
    <mergeCell ref="L6:L7"/>
    <mergeCell ref="A33:A36"/>
    <mergeCell ref="A20:A22"/>
    <mergeCell ref="A15:A19"/>
    <mergeCell ref="A29:A32"/>
    <mergeCell ref="A23:A26"/>
    <mergeCell ref="A27:A28"/>
    <mergeCell ref="A9:A10"/>
    <mergeCell ref="I6:I7"/>
    <mergeCell ref="H6:H7"/>
    <mergeCell ref="J6:J7"/>
    <mergeCell ref="A3:A7"/>
    <mergeCell ref="B3:B7"/>
    <mergeCell ref="E6:E7"/>
    <mergeCell ref="F6:F7"/>
  </mergeCells>
  <printOptions horizontalCentered="1"/>
  <pageMargins left="0.5905511811023623" right="0.5905511811023623" top="0.5905511811023623" bottom="0.5905511811023623" header="0.3937007874015748" footer="0.3937007874015748"/>
  <pageSetup fitToHeight="2" horizontalDpi="600" verticalDpi="600" orientation="landscape" paperSize="9" r:id="rId1"/>
  <headerFooter alignWithMargins="0">
    <oddFooter>&amp;C&amp;"ＭＳ Ｐ明朝,標準"&amp;10&amp;A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BI534"/>
  <sheetViews>
    <sheetView view="pageBreakPreview" zoomScaleSheetLayoutView="100" zoomScalePageLayoutView="0" workbookViewId="0" topLeftCell="A1">
      <pane xSplit="2" ySplit="7" topLeftCell="C2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38" sqref="D38"/>
    </sheetView>
  </sheetViews>
  <sheetFormatPr defaultColWidth="9.00390625" defaultRowHeight="13.5"/>
  <cols>
    <col min="1" max="1" width="2.625" style="49" bestFit="1" customWidth="1"/>
    <col min="2" max="2" width="9.00390625" style="112" customWidth="1"/>
    <col min="3" max="4" width="5.625" style="1" customWidth="1"/>
    <col min="5" max="5" width="4.625" style="1" bestFit="1" customWidth="1"/>
    <col min="6" max="7" width="4.75390625" style="1" customWidth="1"/>
    <col min="8" max="8" width="6.50390625" style="1" bestFit="1" customWidth="1"/>
    <col min="9" max="9" width="4.625" style="1" customWidth="1"/>
    <col min="10" max="10" width="5.625" style="1" bestFit="1" customWidth="1"/>
    <col min="11" max="11" width="4.625" style="1" customWidth="1"/>
    <col min="12" max="12" width="5.125" style="1" customWidth="1"/>
    <col min="13" max="13" width="4.625" style="1" customWidth="1"/>
    <col min="14" max="14" width="5.625" style="1" customWidth="1"/>
    <col min="15" max="15" width="4.625" style="774" customWidth="1"/>
    <col min="16" max="16" width="3.50390625" style="1" bestFit="1" customWidth="1"/>
    <col min="17" max="17" width="3.625" style="774" customWidth="1"/>
    <col min="18" max="18" width="3.50390625" style="1" bestFit="1" customWidth="1"/>
    <col min="19" max="19" width="3.625" style="774" customWidth="1"/>
    <col min="20" max="20" width="5.625" style="1" customWidth="1"/>
    <col min="21" max="21" width="3.625" style="774" customWidth="1"/>
    <col min="22" max="22" width="3.50390625" style="1" bestFit="1" customWidth="1"/>
    <col min="23" max="23" width="3.625" style="774" customWidth="1"/>
    <col min="24" max="24" width="4.75390625" style="1" customWidth="1"/>
    <col min="25" max="25" width="3.625" style="774" customWidth="1"/>
    <col min="26" max="26" width="4.75390625" style="1" customWidth="1"/>
    <col min="27" max="27" width="3.625" style="774" customWidth="1"/>
    <col min="28" max="29" width="3.125" style="113" customWidth="1"/>
    <col min="30" max="30" width="3.625" style="113" customWidth="1"/>
    <col min="31" max="16384" width="9.00390625" style="1" customWidth="1"/>
  </cols>
  <sheetData>
    <row r="1" spans="1:30" s="54" customFormat="1" ht="12.75" thickBot="1">
      <c r="A1" s="56"/>
      <c r="B1" s="367"/>
      <c r="C1" s="393"/>
      <c r="D1" s="56"/>
      <c r="E1" s="56"/>
      <c r="F1" s="56"/>
      <c r="G1" s="56"/>
      <c r="H1" s="56"/>
      <c r="I1" s="56"/>
      <c r="J1" s="56"/>
      <c r="K1" s="56"/>
      <c r="L1" s="56"/>
      <c r="M1" s="56"/>
      <c r="O1" s="763"/>
      <c r="Q1" s="775"/>
      <c r="R1" s="56"/>
      <c r="S1" s="775"/>
      <c r="T1" s="56"/>
      <c r="U1" s="775"/>
      <c r="V1" s="56"/>
      <c r="W1" s="775"/>
      <c r="X1" s="56"/>
      <c r="Y1" s="1585" t="s">
        <v>395</v>
      </c>
      <c r="Z1" s="1585"/>
      <c r="AA1" s="1585"/>
      <c r="AB1" s="1585"/>
      <c r="AC1" s="1585"/>
      <c r="AD1" s="368"/>
    </row>
    <row r="2" spans="1:30" s="53" customFormat="1" ht="15" thickBot="1">
      <c r="A2" s="1387" t="s">
        <v>72</v>
      </c>
      <c r="B2" s="1601" t="s">
        <v>73</v>
      </c>
      <c r="C2" s="1565" t="s">
        <v>150</v>
      </c>
      <c r="D2" s="1586" t="s">
        <v>233</v>
      </c>
      <c r="E2" s="1597" t="s">
        <v>234</v>
      </c>
      <c r="F2" s="1583"/>
      <c r="G2" s="1583"/>
      <c r="H2" s="1583"/>
      <c r="I2" s="1583"/>
      <c r="J2" s="1583"/>
      <c r="K2" s="1583"/>
      <c r="L2" s="1593"/>
      <c r="M2" s="1584"/>
      <c r="N2" s="1573" t="s">
        <v>265</v>
      </c>
      <c r="O2" s="1574"/>
      <c r="P2" s="1574"/>
      <c r="Q2" s="1574"/>
      <c r="R2" s="1574"/>
      <c r="S2" s="1574"/>
      <c r="T2" s="1574"/>
      <c r="U2" s="1574"/>
      <c r="V2" s="1574"/>
      <c r="W2" s="1574"/>
      <c r="X2" s="1574"/>
      <c r="Y2" s="1574"/>
      <c r="Z2" s="1574"/>
      <c r="AA2" s="1575"/>
      <c r="AB2" s="1568" t="s">
        <v>341</v>
      </c>
      <c r="AC2" s="1569"/>
      <c r="AD2" s="128"/>
    </row>
    <row r="3" spans="1:30" s="53" customFormat="1" ht="15" thickBot="1">
      <c r="A3" s="1388"/>
      <c r="B3" s="1602"/>
      <c r="C3" s="1566"/>
      <c r="D3" s="1587"/>
      <c r="E3" s="1582" t="s">
        <v>263</v>
      </c>
      <c r="F3" s="1583"/>
      <c r="G3" s="1583"/>
      <c r="H3" s="1583"/>
      <c r="I3" s="1584"/>
      <c r="J3" s="1582" t="s">
        <v>264</v>
      </c>
      <c r="K3" s="1583"/>
      <c r="L3" s="1593"/>
      <c r="M3" s="1584"/>
      <c r="N3" s="1576"/>
      <c r="O3" s="1577"/>
      <c r="P3" s="1577"/>
      <c r="Q3" s="1577"/>
      <c r="R3" s="1577"/>
      <c r="S3" s="1577"/>
      <c r="T3" s="1577"/>
      <c r="U3" s="1577"/>
      <c r="V3" s="1577"/>
      <c r="W3" s="1577"/>
      <c r="X3" s="1577"/>
      <c r="Y3" s="1577"/>
      <c r="Z3" s="1577"/>
      <c r="AA3" s="1578"/>
      <c r="AB3" s="1570"/>
      <c r="AC3" s="1571"/>
      <c r="AD3" s="128"/>
    </row>
    <row r="4" spans="1:30" s="49" customFormat="1" ht="24" customHeight="1" thickBot="1">
      <c r="A4" s="1388"/>
      <c r="B4" s="1602"/>
      <c r="C4" s="1566"/>
      <c r="D4" s="1587"/>
      <c r="E4" s="371" t="s">
        <v>154</v>
      </c>
      <c r="F4" s="1589" t="s">
        <v>325</v>
      </c>
      <c r="G4" s="1589"/>
      <c r="H4" s="1589" t="s">
        <v>324</v>
      </c>
      <c r="I4" s="1590"/>
      <c r="J4" s="377" t="s">
        <v>226</v>
      </c>
      <c r="K4" s="378" t="s">
        <v>222</v>
      </c>
      <c r="L4" s="634" t="s">
        <v>374</v>
      </c>
      <c r="M4" s="372" t="s">
        <v>309</v>
      </c>
      <c r="N4" s="1550" t="s">
        <v>153</v>
      </c>
      <c r="O4" s="1551"/>
      <c r="P4" s="1551" t="s">
        <v>225</v>
      </c>
      <c r="Q4" s="1551"/>
      <c r="R4" s="1551"/>
      <c r="S4" s="1551"/>
      <c r="T4" s="1551"/>
      <c r="U4" s="1551"/>
      <c r="V4" s="1551"/>
      <c r="W4" s="1551"/>
      <c r="X4" s="1551"/>
      <c r="Y4" s="1551"/>
      <c r="Z4" s="1551"/>
      <c r="AA4" s="1562"/>
      <c r="AB4" s="1570"/>
      <c r="AC4" s="1571"/>
      <c r="AD4" s="128"/>
    </row>
    <row r="5" spans="1:30" s="49" customFormat="1" ht="20.25" customHeight="1" thickBot="1">
      <c r="A5" s="1388"/>
      <c r="B5" s="1602"/>
      <c r="C5" s="1566"/>
      <c r="D5" s="1587"/>
      <c r="E5" s="1548" t="s">
        <v>333</v>
      </c>
      <c r="F5" s="1544" t="s">
        <v>155</v>
      </c>
      <c r="G5" s="1544" t="s">
        <v>156</v>
      </c>
      <c r="H5" s="1544" t="s">
        <v>158</v>
      </c>
      <c r="I5" s="1594" t="s">
        <v>261</v>
      </c>
      <c r="J5" s="1595" t="s">
        <v>334</v>
      </c>
      <c r="K5" s="1556" t="s">
        <v>335</v>
      </c>
      <c r="L5" s="1591" t="s">
        <v>158</v>
      </c>
      <c r="M5" s="1591" t="s">
        <v>158</v>
      </c>
      <c r="N5" s="1552"/>
      <c r="O5" s="1553"/>
      <c r="P5" s="1563" t="s">
        <v>342</v>
      </c>
      <c r="Q5" s="1564"/>
      <c r="R5" s="1560" t="s">
        <v>232</v>
      </c>
      <c r="S5" s="1560"/>
      <c r="T5" s="1560" t="s">
        <v>226</v>
      </c>
      <c r="U5" s="1560"/>
      <c r="V5" s="1560" t="s">
        <v>227</v>
      </c>
      <c r="W5" s="1560"/>
      <c r="X5" s="1560" t="s">
        <v>228</v>
      </c>
      <c r="Y5" s="1560"/>
      <c r="Z5" s="1560" t="s">
        <v>204</v>
      </c>
      <c r="AA5" s="1561"/>
      <c r="AB5" s="339" t="s">
        <v>260</v>
      </c>
      <c r="AC5" s="340" t="s">
        <v>204</v>
      </c>
      <c r="AD5" s="129"/>
    </row>
    <row r="6" spans="1:30" s="49" customFormat="1" ht="26.25" thickBot="1">
      <c r="A6" s="1388"/>
      <c r="B6" s="1602"/>
      <c r="C6" s="1567"/>
      <c r="D6" s="1588"/>
      <c r="E6" s="1549"/>
      <c r="F6" s="1545"/>
      <c r="G6" s="1545"/>
      <c r="H6" s="1545"/>
      <c r="I6" s="1592"/>
      <c r="J6" s="1596"/>
      <c r="K6" s="1557"/>
      <c r="L6" s="1603"/>
      <c r="M6" s="1592"/>
      <c r="N6" s="373" t="s">
        <v>235</v>
      </c>
      <c r="O6" s="764" t="s">
        <v>87</v>
      </c>
      <c r="P6" s="374" t="s">
        <v>235</v>
      </c>
      <c r="Q6" s="776" t="s">
        <v>87</v>
      </c>
      <c r="R6" s="374" t="s">
        <v>235</v>
      </c>
      <c r="S6" s="776" t="s">
        <v>87</v>
      </c>
      <c r="T6" s="374" t="s">
        <v>235</v>
      </c>
      <c r="U6" s="776" t="s">
        <v>87</v>
      </c>
      <c r="V6" s="374" t="s">
        <v>235</v>
      </c>
      <c r="W6" s="776" t="s">
        <v>87</v>
      </c>
      <c r="X6" s="374" t="s">
        <v>235</v>
      </c>
      <c r="Y6" s="776" t="s">
        <v>87</v>
      </c>
      <c r="Z6" s="374" t="s">
        <v>235</v>
      </c>
      <c r="AA6" s="781" t="s">
        <v>87</v>
      </c>
      <c r="AB6" s="375" t="s">
        <v>235</v>
      </c>
      <c r="AC6" s="376" t="s">
        <v>235</v>
      </c>
      <c r="AD6" s="126"/>
    </row>
    <row r="7" spans="1:30" s="41" customFormat="1" ht="14.25" thickBot="1">
      <c r="A7" s="248"/>
      <c r="B7" s="249"/>
      <c r="C7" s="160" t="s">
        <v>47</v>
      </c>
      <c r="D7" s="161" t="s">
        <v>47</v>
      </c>
      <c r="E7" s="162" t="s">
        <v>47</v>
      </c>
      <c r="F7" s="163" t="s">
        <v>47</v>
      </c>
      <c r="G7" s="163" t="s">
        <v>47</v>
      </c>
      <c r="H7" s="163" t="s">
        <v>47</v>
      </c>
      <c r="I7" s="379" t="s">
        <v>47</v>
      </c>
      <c r="J7" s="380" t="s">
        <v>47</v>
      </c>
      <c r="K7" s="381" t="s">
        <v>47</v>
      </c>
      <c r="L7" s="381" t="s">
        <v>47</v>
      </c>
      <c r="M7" s="382" t="s">
        <v>47</v>
      </c>
      <c r="N7" s="162" t="s">
        <v>47</v>
      </c>
      <c r="O7" s="765" t="s">
        <v>310</v>
      </c>
      <c r="P7" s="163" t="s">
        <v>47</v>
      </c>
      <c r="Q7" s="765" t="s">
        <v>310</v>
      </c>
      <c r="R7" s="163" t="s">
        <v>160</v>
      </c>
      <c r="S7" s="765" t="s">
        <v>310</v>
      </c>
      <c r="T7" s="163" t="s">
        <v>160</v>
      </c>
      <c r="U7" s="765" t="s">
        <v>310</v>
      </c>
      <c r="V7" s="163" t="s">
        <v>47</v>
      </c>
      <c r="W7" s="765" t="s">
        <v>310</v>
      </c>
      <c r="X7" s="163" t="s">
        <v>47</v>
      </c>
      <c r="Y7" s="765" t="s">
        <v>310</v>
      </c>
      <c r="Z7" s="163" t="s">
        <v>47</v>
      </c>
      <c r="AA7" s="782" t="s">
        <v>310</v>
      </c>
      <c r="AB7" s="383" t="s">
        <v>47</v>
      </c>
      <c r="AC7" s="384" t="s">
        <v>47</v>
      </c>
      <c r="AD7" s="127"/>
    </row>
    <row r="8" spans="1:61" s="1026" customFormat="1" ht="14.25" customHeight="1">
      <c r="A8" s="1598" t="s">
        <v>109</v>
      </c>
      <c r="B8" s="873" t="s">
        <v>54</v>
      </c>
      <c r="C8" s="807">
        <f>'-52-'!E36</f>
        <v>1136</v>
      </c>
      <c r="D8" s="874">
        <v>12785</v>
      </c>
      <c r="E8" s="875">
        <v>98</v>
      </c>
      <c r="F8" s="876">
        <v>572</v>
      </c>
      <c r="G8" s="876">
        <v>513</v>
      </c>
      <c r="H8" s="876">
        <v>12752</v>
      </c>
      <c r="I8" s="877">
        <v>70</v>
      </c>
      <c r="J8" s="878">
        <v>1305</v>
      </c>
      <c r="K8" s="876">
        <v>211</v>
      </c>
      <c r="L8" s="876">
        <v>1077</v>
      </c>
      <c r="M8" s="876">
        <v>1039</v>
      </c>
      <c r="N8" s="875">
        <v>10747</v>
      </c>
      <c r="O8" s="808">
        <v>84.05944466171294</v>
      </c>
      <c r="P8" s="809">
        <v>38</v>
      </c>
      <c r="Q8" s="808">
        <v>0.2972233085647243</v>
      </c>
      <c r="R8" s="809">
        <v>98</v>
      </c>
      <c r="S8" s="808">
        <v>0.7665232694563942</v>
      </c>
      <c r="T8" s="809">
        <v>1373</v>
      </c>
      <c r="U8" s="808">
        <v>10.73914743840438</v>
      </c>
      <c r="V8" s="809">
        <v>75</v>
      </c>
      <c r="W8" s="808">
        <v>0.5866249511145875</v>
      </c>
      <c r="X8" s="809">
        <v>314</v>
      </c>
      <c r="Y8" s="808">
        <v>2.456003128666406</v>
      </c>
      <c r="Z8" s="809">
        <v>140</v>
      </c>
      <c r="AA8" s="810">
        <v>1.095033242080563</v>
      </c>
      <c r="AB8" s="811">
        <v>1</v>
      </c>
      <c r="AC8" s="812">
        <v>5</v>
      </c>
      <c r="AD8" s="1023"/>
      <c r="AE8" s="879"/>
      <c r="AF8" s="879"/>
      <c r="AG8" s="879"/>
      <c r="AH8" s="879"/>
      <c r="AI8" s="879"/>
      <c r="AJ8" s="879"/>
      <c r="AK8" s="879"/>
      <c r="AL8" s="879"/>
      <c r="AM8" s="879"/>
      <c r="AN8" s="879"/>
      <c r="AO8" s="879"/>
      <c r="AP8" s="879"/>
      <c r="AQ8" s="879"/>
      <c r="AR8" s="879"/>
      <c r="AS8" s="879"/>
      <c r="AT8" s="879"/>
      <c r="AU8" s="879"/>
      <c r="AV8" s="879"/>
      <c r="AW8" s="879"/>
      <c r="AX8" s="879"/>
      <c r="AY8" s="879"/>
      <c r="AZ8" s="879"/>
      <c r="BA8" s="879"/>
      <c r="BB8" s="879"/>
      <c r="BC8" s="879"/>
      <c r="BD8" s="879"/>
      <c r="BE8" s="879"/>
      <c r="BF8" s="879"/>
      <c r="BG8" s="879"/>
      <c r="BH8" s="879"/>
      <c r="BI8" s="879"/>
    </row>
    <row r="9" spans="1:30" s="1026" customFormat="1" ht="14.25" customHeight="1">
      <c r="A9" s="1599"/>
      <c r="B9" s="388" t="s">
        <v>376</v>
      </c>
      <c r="C9" s="799">
        <f>'-52-'!E37</f>
        <v>104</v>
      </c>
      <c r="D9" s="851">
        <v>1139</v>
      </c>
      <c r="E9" s="847">
        <v>9</v>
      </c>
      <c r="F9" s="880">
        <v>57</v>
      </c>
      <c r="G9" s="880">
        <v>65</v>
      </c>
      <c r="H9" s="880">
        <v>1138</v>
      </c>
      <c r="I9" s="848">
        <v>14</v>
      </c>
      <c r="J9" s="849">
        <v>111</v>
      </c>
      <c r="K9" s="880">
        <v>14</v>
      </c>
      <c r="L9" s="880">
        <v>102</v>
      </c>
      <c r="M9" s="880">
        <v>91</v>
      </c>
      <c r="N9" s="847">
        <v>970</v>
      </c>
      <c r="O9" s="768">
        <v>85.1624231782265</v>
      </c>
      <c r="P9" s="702">
        <v>6</v>
      </c>
      <c r="Q9" s="768">
        <v>0.5267778753292361</v>
      </c>
      <c r="R9" s="702">
        <v>12</v>
      </c>
      <c r="S9" s="768">
        <v>1.0535557506584723</v>
      </c>
      <c r="T9" s="702">
        <v>100</v>
      </c>
      <c r="U9" s="768">
        <v>8.779631255487269</v>
      </c>
      <c r="V9" s="702">
        <v>4</v>
      </c>
      <c r="W9" s="768">
        <v>0.35118525021949076</v>
      </c>
      <c r="X9" s="702">
        <v>35</v>
      </c>
      <c r="Y9" s="768">
        <v>3.0728709394205445</v>
      </c>
      <c r="Z9" s="702">
        <v>19</v>
      </c>
      <c r="AA9" s="785">
        <v>1.6681299385425814</v>
      </c>
      <c r="AB9" s="580">
        <v>1</v>
      </c>
      <c r="AC9" s="581">
        <v>1</v>
      </c>
      <c r="AD9" s="1023"/>
    </row>
    <row r="10" spans="1:30" s="1026" customFormat="1" ht="14.25" customHeight="1">
      <c r="A10" s="1599"/>
      <c r="B10" s="388" t="s">
        <v>56</v>
      </c>
      <c r="C10" s="799">
        <f>'-52-'!E38</f>
        <v>52</v>
      </c>
      <c r="D10" s="851">
        <v>492</v>
      </c>
      <c r="E10" s="847">
        <v>5</v>
      </c>
      <c r="F10" s="880">
        <v>18</v>
      </c>
      <c r="G10" s="880">
        <v>32</v>
      </c>
      <c r="H10" s="880">
        <v>491</v>
      </c>
      <c r="I10" s="848">
        <v>1</v>
      </c>
      <c r="J10" s="849">
        <v>37</v>
      </c>
      <c r="K10" s="880">
        <v>8</v>
      </c>
      <c r="L10" s="880">
        <v>38</v>
      </c>
      <c r="M10" s="880">
        <v>42</v>
      </c>
      <c r="N10" s="847">
        <v>424</v>
      </c>
      <c r="O10" s="768">
        <v>86.1788617886179</v>
      </c>
      <c r="P10" s="702">
        <v>2</v>
      </c>
      <c r="Q10" s="768">
        <v>0.40650406504065045</v>
      </c>
      <c r="R10" s="702">
        <v>0</v>
      </c>
      <c r="S10" s="768">
        <v>0</v>
      </c>
      <c r="T10" s="702">
        <v>44</v>
      </c>
      <c r="U10" s="768">
        <v>8.94308943089431</v>
      </c>
      <c r="V10" s="702">
        <v>1</v>
      </c>
      <c r="W10" s="768">
        <v>0.20325203252032523</v>
      </c>
      <c r="X10" s="702">
        <v>12</v>
      </c>
      <c r="Y10" s="768">
        <v>2.4390243902439024</v>
      </c>
      <c r="Z10" s="702">
        <v>14</v>
      </c>
      <c r="AA10" s="785">
        <v>2.8455284552845526</v>
      </c>
      <c r="AB10" s="580">
        <v>0</v>
      </c>
      <c r="AC10" s="581">
        <v>0</v>
      </c>
      <c r="AD10" s="1023"/>
    </row>
    <row r="11" spans="1:30" s="1026" customFormat="1" ht="14.25" customHeight="1">
      <c r="A11" s="1599"/>
      <c r="B11" s="873" t="s">
        <v>110</v>
      </c>
      <c r="C11" s="806">
        <f>'-52-'!E39</f>
        <v>46</v>
      </c>
      <c r="D11" s="857">
        <v>397</v>
      </c>
      <c r="E11" s="855">
        <v>7</v>
      </c>
      <c r="F11" s="881">
        <v>22</v>
      </c>
      <c r="G11" s="881">
        <v>17</v>
      </c>
      <c r="H11" s="881">
        <v>365</v>
      </c>
      <c r="I11" s="856">
        <v>0</v>
      </c>
      <c r="J11" s="842">
        <v>39</v>
      </c>
      <c r="K11" s="881">
        <v>4</v>
      </c>
      <c r="L11" s="881">
        <v>36</v>
      </c>
      <c r="M11" s="881">
        <v>30</v>
      </c>
      <c r="N11" s="855">
        <v>328</v>
      </c>
      <c r="O11" s="801">
        <v>82.61964735516372</v>
      </c>
      <c r="P11" s="802">
        <v>7</v>
      </c>
      <c r="Q11" s="801">
        <v>1.7632241813602016</v>
      </c>
      <c r="R11" s="802">
        <v>3</v>
      </c>
      <c r="S11" s="801">
        <v>0.7556675062972292</v>
      </c>
      <c r="T11" s="802">
        <v>37</v>
      </c>
      <c r="U11" s="801">
        <v>9.319899244332493</v>
      </c>
      <c r="V11" s="802">
        <v>6</v>
      </c>
      <c r="W11" s="801">
        <v>1.5113350125944585</v>
      </c>
      <c r="X11" s="802">
        <v>2</v>
      </c>
      <c r="Y11" s="801">
        <v>0.5037783375314862</v>
      </c>
      <c r="Z11" s="802">
        <v>13</v>
      </c>
      <c r="AA11" s="803">
        <v>3.27455919395466</v>
      </c>
      <c r="AB11" s="804">
        <v>0</v>
      </c>
      <c r="AC11" s="805">
        <v>0</v>
      </c>
      <c r="AD11" s="1023"/>
    </row>
    <row r="12" spans="1:30" s="1026" customFormat="1" ht="14.25" customHeight="1">
      <c r="A12" s="1599"/>
      <c r="B12" s="388" t="s">
        <v>111</v>
      </c>
      <c r="C12" s="799">
        <f>'-52-'!E40</f>
        <v>28</v>
      </c>
      <c r="D12" s="851">
        <v>305</v>
      </c>
      <c r="E12" s="847">
        <v>0</v>
      </c>
      <c r="F12" s="880">
        <v>7</v>
      </c>
      <c r="G12" s="880">
        <v>17</v>
      </c>
      <c r="H12" s="880">
        <v>305</v>
      </c>
      <c r="I12" s="848">
        <v>1</v>
      </c>
      <c r="J12" s="849">
        <v>43</v>
      </c>
      <c r="K12" s="880">
        <v>9</v>
      </c>
      <c r="L12" s="880">
        <v>25</v>
      </c>
      <c r="M12" s="880">
        <v>26</v>
      </c>
      <c r="N12" s="847">
        <v>237</v>
      </c>
      <c r="O12" s="768">
        <v>77.70491803278688</v>
      </c>
      <c r="P12" s="702">
        <v>7</v>
      </c>
      <c r="Q12" s="768">
        <v>2.2950819672131146</v>
      </c>
      <c r="R12" s="702">
        <v>0</v>
      </c>
      <c r="S12" s="768">
        <v>0</v>
      </c>
      <c r="T12" s="702">
        <v>49</v>
      </c>
      <c r="U12" s="768">
        <v>16.065573770491802</v>
      </c>
      <c r="V12" s="702">
        <v>0</v>
      </c>
      <c r="W12" s="768">
        <v>0</v>
      </c>
      <c r="X12" s="702">
        <v>8</v>
      </c>
      <c r="Y12" s="768">
        <v>2.622950819672131</v>
      </c>
      <c r="Z12" s="702">
        <v>6</v>
      </c>
      <c r="AA12" s="785">
        <v>1.9672131147540985</v>
      </c>
      <c r="AB12" s="580">
        <v>0</v>
      </c>
      <c r="AC12" s="581">
        <v>0</v>
      </c>
      <c r="AD12" s="1023"/>
    </row>
    <row r="13" spans="1:30" s="1026" customFormat="1" ht="14.25" customHeight="1">
      <c r="A13" s="1599"/>
      <c r="B13" s="390" t="s">
        <v>112</v>
      </c>
      <c r="C13" s="757">
        <f>'-52-'!E41</f>
        <v>98</v>
      </c>
      <c r="D13" s="851">
        <v>983</v>
      </c>
      <c r="E13" s="847">
        <v>0</v>
      </c>
      <c r="F13" s="880">
        <v>70</v>
      </c>
      <c r="G13" s="880">
        <v>51</v>
      </c>
      <c r="H13" s="880">
        <v>975</v>
      </c>
      <c r="I13" s="848">
        <v>13</v>
      </c>
      <c r="J13" s="849">
        <v>79</v>
      </c>
      <c r="K13" s="882">
        <v>20</v>
      </c>
      <c r="L13" s="880">
        <v>84</v>
      </c>
      <c r="M13" s="880">
        <v>80</v>
      </c>
      <c r="N13" s="847">
        <v>830</v>
      </c>
      <c r="O13" s="766">
        <v>84.4354018311292</v>
      </c>
      <c r="P13" s="693">
        <v>1</v>
      </c>
      <c r="Q13" s="766">
        <v>0.10172939979654119</v>
      </c>
      <c r="R13" s="693">
        <v>18</v>
      </c>
      <c r="S13" s="766">
        <v>1.8311291963377416</v>
      </c>
      <c r="T13" s="693">
        <v>92</v>
      </c>
      <c r="U13" s="766">
        <v>9.35910478128179</v>
      </c>
      <c r="V13" s="693">
        <v>5</v>
      </c>
      <c r="W13" s="766">
        <v>0.508646998982706</v>
      </c>
      <c r="X13" s="693">
        <v>17</v>
      </c>
      <c r="Y13" s="766">
        <v>1.7293997965412005</v>
      </c>
      <c r="Z13" s="693">
        <v>25</v>
      </c>
      <c r="AA13" s="783">
        <v>2.5432349949135302</v>
      </c>
      <c r="AB13" s="1300">
        <v>1</v>
      </c>
      <c r="AC13" s="695">
        <v>2</v>
      </c>
      <c r="AD13" s="391"/>
    </row>
    <row r="14" spans="1:30" s="485" customFormat="1" ht="14.25" customHeight="1" thickBot="1">
      <c r="A14" s="1600"/>
      <c r="B14" s="389" t="s">
        <v>108</v>
      </c>
      <c r="C14" s="756">
        <f>'-52-'!E42</f>
        <v>1464</v>
      </c>
      <c r="D14" s="823">
        <f>SUM(D8:D13)</f>
        <v>16101</v>
      </c>
      <c r="E14" s="824">
        <f>SUM(E8:E13)</f>
        <v>119</v>
      </c>
      <c r="F14" s="825">
        <f aca="true" t="shared" si="0" ref="F14:M14">SUM(F8:F13)</f>
        <v>746</v>
      </c>
      <c r="G14" s="825">
        <f t="shared" si="0"/>
        <v>695</v>
      </c>
      <c r="H14" s="825">
        <f t="shared" si="0"/>
        <v>16026</v>
      </c>
      <c r="I14" s="826">
        <f t="shared" si="0"/>
        <v>99</v>
      </c>
      <c r="J14" s="824">
        <f t="shared" si="0"/>
        <v>1614</v>
      </c>
      <c r="K14" s="825">
        <f t="shared" si="0"/>
        <v>266</v>
      </c>
      <c r="L14" s="825">
        <f>SUM(L8:L13)</f>
        <v>1362</v>
      </c>
      <c r="M14" s="827">
        <f t="shared" si="0"/>
        <v>1308</v>
      </c>
      <c r="N14" s="824">
        <f>SUM(N8:N13)</f>
        <v>13536</v>
      </c>
      <c r="O14" s="769">
        <f>N14/D14*100</f>
        <v>84.06931246506429</v>
      </c>
      <c r="P14" s="733">
        <f>SUM(P8:P13)</f>
        <v>61</v>
      </c>
      <c r="Q14" s="769">
        <f>P14/D14*100</f>
        <v>0.37885845599652196</v>
      </c>
      <c r="R14" s="733">
        <f>SUM(R8:R13)</f>
        <v>131</v>
      </c>
      <c r="S14" s="769">
        <f>R14/D14*100</f>
        <v>0.8136140612384324</v>
      </c>
      <c r="T14" s="733">
        <f>SUM(T8:T13)</f>
        <v>1695</v>
      </c>
      <c r="U14" s="769">
        <f>T14/D14*100</f>
        <v>10.527296441214832</v>
      </c>
      <c r="V14" s="733">
        <f>SUM(V8:V13)</f>
        <v>91</v>
      </c>
      <c r="W14" s="769">
        <f>V14/D14*100</f>
        <v>0.5651822868144836</v>
      </c>
      <c r="X14" s="733">
        <f>SUM(X8:X13)</f>
        <v>388</v>
      </c>
      <c r="Y14" s="769">
        <f>X14/D14*100</f>
        <v>2.4097882119123035</v>
      </c>
      <c r="Z14" s="733">
        <f>SUM(Z8:Z13)</f>
        <v>217</v>
      </c>
      <c r="AA14" s="786">
        <f>Z14/D14*100</f>
        <v>1.3477423762499223</v>
      </c>
      <c r="AB14" s="590">
        <f>SUM(AB8:AB13)</f>
        <v>3</v>
      </c>
      <c r="AC14" s="591">
        <f>SUM(AC8:AC13)</f>
        <v>8</v>
      </c>
      <c r="AD14" s="370"/>
    </row>
    <row r="15" spans="1:30" s="1026" customFormat="1" ht="14.25" customHeight="1">
      <c r="A15" s="1604" t="s">
        <v>113</v>
      </c>
      <c r="B15" s="873" t="s">
        <v>57</v>
      </c>
      <c r="C15" s="800">
        <f>'-52-'!E43</f>
        <v>138</v>
      </c>
      <c r="D15" s="862">
        <v>1394</v>
      </c>
      <c r="E15" s="859">
        <v>4</v>
      </c>
      <c r="F15" s="883">
        <v>44</v>
      </c>
      <c r="G15" s="883">
        <v>72</v>
      </c>
      <c r="H15" s="883">
        <v>1388</v>
      </c>
      <c r="I15" s="860">
        <v>2</v>
      </c>
      <c r="J15" s="861">
        <v>80</v>
      </c>
      <c r="K15" s="883">
        <v>81</v>
      </c>
      <c r="L15" s="883">
        <v>122</v>
      </c>
      <c r="M15" s="883">
        <v>110</v>
      </c>
      <c r="N15" s="859">
        <v>714</v>
      </c>
      <c r="O15" s="801">
        <v>51.21951219512195</v>
      </c>
      <c r="P15" s="802">
        <v>7</v>
      </c>
      <c r="Q15" s="801">
        <v>0.5021520803443328</v>
      </c>
      <c r="R15" s="802">
        <v>3</v>
      </c>
      <c r="S15" s="801">
        <v>0.2152080344332855</v>
      </c>
      <c r="T15" s="802">
        <v>322</v>
      </c>
      <c r="U15" s="801">
        <v>23.09899569583931</v>
      </c>
      <c r="V15" s="802">
        <v>1</v>
      </c>
      <c r="W15" s="801">
        <v>0.07173601147776185</v>
      </c>
      <c r="X15" s="802">
        <v>76</v>
      </c>
      <c r="Y15" s="801">
        <v>5.4519368723099</v>
      </c>
      <c r="Z15" s="802">
        <v>429</v>
      </c>
      <c r="AA15" s="803">
        <v>30.774748923959827</v>
      </c>
      <c r="AB15" s="804">
        <v>0</v>
      </c>
      <c r="AC15" s="805">
        <v>0</v>
      </c>
      <c r="AD15" s="1023"/>
    </row>
    <row r="16" spans="1:30" s="1026" customFormat="1" ht="14.25" customHeight="1">
      <c r="A16" s="1599"/>
      <c r="B16" s="388" t="s">
        <v>58</v>
      </c>
      <c r="C16" s="799">
        <f>'-52-'!E44</f>
        <v>54</v>
      </c>
      <c r="D16" s="851">
        <v>570</v>
      </c>
      <c r="E16" s="847">
        <v>18</v>
      </c>
      <c r="F16" s="880">
        <v>25</v>
      </c>
      <c r="G16" s="880">
        <v>31</v>
      </c>
      <c r="H16" s="880">
        <v>570</v>
      </c>
      <c r="I16" s="848">
        <v>4</v>
      </c>
      <c r="J16" s="849">
        <v>48</v>
      </c>
      <c r="K16" s="880">
        <v>10</v>
      </c>
      <c r="L16" s="880">
        <v>50</v>
      </c>
      <c r="M16" s="880">
        <v>41</v>
      </c>
      <c r="N16" s="847">
        <v>320</v>
      </c>
      <c r="O16" s="768">
        <v>56.14035087719298</v>
      </c>
      <c r="P16" s="702">
        <v>0</v>
      </c>
      <c r="Q16" s="768">
        <v>0</v>
      </c>
      <c r="R16" s="702">
        <v>1</v>
      </c>
      <c r="S16" s="768">
        <v>0.17543859649122806</v>
      </c>
      <c r="T16" s="702">
        <v>80</v>
      </c>
      <c r="U16" s="768">
        <v>14.035087719298245</v>
      </c>
      <c r="V16" s="702">
        <v>0</v>
      </c>
      <c r="W16" s="768">
        <v>0</v>
      </c>
      <c r="X16" s="702">
        <v>31</v>
      </c>
      <c r="Y16" s="768">
        <v>5.43859649122807</v>
      </c>
      <c r="Z16" s="702">
        <v>171</v>
      </c>
      <c r="AA16" s="785">
        <v>30</v>
      </c>
      <c r="AB16" s="580">
        <v>0</v>
      </c>
      <c r="AC16" s="581">
        <v>0</v>
      </c>
      <c r="AD16" s="1024"/>
    </row>
    <row r="17" spans="1:30" s="1026" customFormat="1" ht="14.25" customHeight="1">
      <c r="A17" s="1599"/>
      <c r="B17" s="388" t="s">
        <v>59</v>
      </c>
      <c r="C17" s="799">
        <f>'-52-'!E45</f>
        <v>45</v>
      </c>
      <c r="D17" s="870">
        <v>534</v>
      </c>
      <c r="E17" s="866">
        <v>9</v>
      </c>
      <c r="F17" s="884">
        <v>22</v>
      </c>
      <c r="G17" s="884">
        <v>46</v>
      </c>
      <c r="H17" s="884">
        <v>528</v>
      </c>
      <c r="I17" s="867">
        <v>0</v>
      </c>
      <c r="J17" s="868">
        <v>54</v>
      </c>
      <c r="K17" s="884">
        <v>10</v>
      </c>
      <c r="L17" s="884">
        <v>43</v>
      </c>
      <c r="M17" s="884">
        <v>46</v>
      </c>
      <c r="N17" s="866">
        <v>266</v>
      </c>
      <c r="O17" s="768">
        <v>49.812734082397</v>
      </c>
      <c r="P17" s="702">
        <v>14</v>
      </c>
      <c r="Q17" s="768">
        <v>2.6217228464419478</v>
      </c>
      <c r="R17" s="702">
        <v>64</v>
      </c>
      <c r="S17" s="768">
        <v>11.985018726591761</v>
      </c>
      <c r="T17" s="702">
        <v>125</v>
      </c>
      <c r="U17" s="768">
        <v>23.40823970037453</v>
      </c>
      <c r="V17" s="702">
        <v>0</v>
      </c>
      <c r="W17" s="768">
        <v>0</v>
      </c>
      <c r="X17" s="702">
        <v>24</v>
      </c>
      <c r="Y17" s="768">
        <v>4.49438202247191</v>
      </c>
      <c r="Z17" s="702">
        <v>142</v>
      </c>
      <c r="AA17" s="785">
        <v>26.591760299625467</v>
      </c>
      <c r="AB17" s="580">
        <v>0</v>
      </c>
      <c r="AC17" s="581">
        <v>0</v>
      </c>
      <c r="AD17" s="1023"/>
    </row>
    <row r="18" spans="1:61" s="294" customFormat="1" ht="14.25" customHeight="1" thickBot="1">
      <c r="A18" s="1600"/>
      <c r="B18" s="796" t="s">
        <v>108</v>
      </c>
      <c r="C18" s="1287">
        <f>'-52-'!E46</f>
        <v>237</v>
      </c>
      <c r="D18" s="823">
        <f aca="true" t="shared" si="1" ref="D18:N18">SUM(D15:D17)</f>
        <v>2498</v>
      </c>
      <c r="E18" s="824">
        <f t="shared" si="1"/>
        <v>31</v>
      </c>
      <c r="F18" s="825">
        <f t="shared" si="1"/>
        <v>91</v>
      </c>
      <c r="G18" s="825">
        <f t="shared" si="1"/>
        <v>149</v>
      </c>
      <c r="H18" s="825">
        <f t="shared" si="1"/>
        <v>2486</v>
      </c>
      <c r="I18" s="827">
        <f t="shared" si="1"/>
        <v>6</v>
      </c>
      <c r="J18" s="824">
        <f t="shared" si="1"/>
        <v>182</v>
      </c>
      <c r="K18" s="825">
        <f t="shared" si="1"/>
        <v>101</v>
      </c>
      <c r="L18" s="825">
        <f>SUM(L15:L17)</f>
        <v>215</v>
      </c>
      <c r="M18" s="827">
        <f t="shared" si="1"/>
        <v>197</v>
      </c>
      <c r="N18" s="824">
        <f t="shared" si="1"/>
        <v>1300</v>
      </c>
      <c r="O18" s="797">
        <f>N18/D18*100</f>
        <v>52.041633306645316</v>
      </c>
      <c r="P18" s="824">
        <f>SUM(P15:P17)</f>
        <v>21</v>
      </c>
      <c r="Q18" s="797">
        <f>P18/D18*100</f>
        <v>0.8406725380304243</v>
      </c>
      <c r="R18" s="824">
        <f>SUM(R15:R17)</f>
        <v>68</v>
      </c>
      <c r="S18" s="797">
        <f>R18/D18*100</f>
        <v>2.722177742193755</v>
      </c>
      <c r="T18" s="824">
        <f>SUM(T15:T17)</f>
        <v>527</v>
      </c>
      <c r="U18" s="797">
        <f>T18/D18*100</f>
        <v>21.0968775020016</v>
      </c>
      <c r="V18" s="824">
        <f>SUM(V15:V17)</f>
        <v>1</v>
      </c>
      <c r="W18" s="797">
        <f>V18/D18*100</f>
        <v>0.040032025620496396</v>
      </c>
      <c r="X18" s="824">
        <f>SUM(X15:X17)</f>
        <v>131</v>
      </c>
      <c r="Y18" s="797">
        <f>X18/D18*100</f>
        <v>5.244195356285028</v>
      </c>
      <c r="Z18" s="824">
        <f>SUM(Z15:Z17)</f>
        <v>742</v>
      </c>
      <c r="AA18" s="798">
        <f>Z18/D18*100</f>
        <v>29.703763010408323</v>
      </c>
      <c r="AB18" s="1301">
        <f>SUM(AB15:AB17)</f>
        <v>0</v>
      </c>
      <c r="AC18" s="826">
        <f>SUM(AC15:AC17)</f>
        <v>0</v>
      </c>
      <c r="AD18" s="1025"/>
      <c r="AE18" s="485"/>
      <c r="AF18" s="485"/>
      <c r="AG18" s="485"/>
      <c r="AH18" s="485"/>
      <c r="AI18" s="485"/>
      <c r="AJ18" s="485"/>
      <c r="AK18" s="485"/>
      <c r="AL18" s="485"/>
      <c r="AM18" s="485"/>
      <c r="AN18" s="485"/>
      <c r="AO18" s="485"/>
      <c r="AP18" s="485"/>
      <c r="AQ18" s="485"/>
      <c r="AR18" s="485"/>
      <c r="AS18" s="485"/>
      <c r="AT18" s="485"/>
      <c r="AU18" s="485"/>
      <c r="AV18" s="485"/>
      <c r="AW18" s="485"/>
      <c r="AX18" s="485"/>
      <c r="AY18" s="485"/>
      <c r="AZ18" s="485"/>
      <c r="BA18" s="485"/>
      <c r="BB18" s="485"/>
      <c r="BC18" s="485"/>
      <c r="BD18" s="485"/>
      <c r="BE18" s="485"/>
      <c r="BF18" s="485"/>
      <c r="BG18" s="485"/>
      <c r="BH18" s="485"/>
      <c r="BI18" s="485"/>
    </row>
    <row r="19" spans="1:30" s="38" customFormat="1" ht="14.25" customHeight="1">
      <c r="A19" s="1604" t="s">
        <v>114</v>
      </c>
      <c r="B19" s="390" t="s">
        <v>195</v>
      </c>
      <c r="C19" s="757">
        <f>'-52-'!E47</f>
        <v>110</v>
      </c>
      <c r="D19" s="699">
        <v>1105</v>
      </c>
      <c r="E19" s="693">
        <v>1</v>
      </c>
      <c r="F19" s="694">
        <v>80</v>
      </c>
      <c r="G19" s="694">
        <v>38</v>
      </c>
      <c r="H19" s="694">
        <v>1105</v>
      </c>
      <c r="I19" s="697">
        <v>9</v>
      </c>
      <c r="J19" s="693">
        <v>94</v>
      </c>
      <c r="K19" s="694">
        <v>14</v>
      </c>
      <c r="L19" s="696">
        <v>97</v>
      </c>
      <c r="M19" s="697">
        <v>93</v>
      </c>
      <c r="N19" s="693">
        <v>999</v>
      </c>
      <c r="O19" s="766">
        <v>90.40723981900453</v>
      </c>
      <c r="P19" s="693">
        <v>13</v>
      </c>
      <c r="Q19" s="766">
        <v>1.1764705882352942</v>
      </c>
      <c r="R19" s="693">
        <v>7</v>
      </c>
      <c r="S19" s="766">
        <v>0.6334841628959276</v>
      </c>
      <c r="T19" s="693">
        <v>17</v>
      </c>
      <c r="U19" s="766">
        <v>1.5384615384615385</v>
      </c>
      <c r="V19" s="693">
        <v>8</v>
      </c>
      <c r="W19" s="766">
        <v>0.7239819004524887</v>
      </c>
      <c r="X19" s="693">
        <v>28</v>
      </c>
      <c r="Y19" s="766">
        <v>2.5339366515837103</v>
      </c>
      <c r="Z19" s="693">
        <v>32</v>
      </c>
      <c r="AA19" s="783">
        <v>2.8959276018099547</v>
      </c>
      <c r="AB19" s="578">
        <v>0</v>
      </c>
      <c r="AC19" s="579">
        <v>1</v>
      </c>
      <c r="AD19" s="386"/>
    </row>
    <row r="20" spans="1:30" s="294" customFormat="1" ht="14.25" customHeight="1" thickBot="1">
      <c r="A20" s="1600"/>
      <c r="B20" s="389" t="s">
        <v>108</v>
      </c>
      <c r="C20" s="758">
        <f>'-52-'!E48</f>
        <v>110</v>
      </c>
      <c r="D20" s="732">
        <f>SUM(D19:D19)</f>
        <v>1105</v>
      </c>
      <c r="E20" s="733">
        <f aca="true" t="shared" si="2" ref="E20:AC20">SUM(E19:E19)</f>
        <v>1</v>
      </c>
      <c r="F20" s="734">
        <f t="shared" si="2"/>
        <v>80</v>
      </c>
      <c r="G20" s="734">
        <f t="shared" si="2"/>
        <v>38</v>
      </c>
      <c r="H20" s="734">
        <f t="shared" si="2"/>
        <v>1105</v>
      </c>
      <c r="I20" s="735">
        <f t="shared" si="2"/>
        <v>9</v>
      </c>
      <c r="J20" s="733">
        <f t="shared" si="2"/>
        <v>94</v>
      </c>
      <c r="K20" s="734">
        <f t="shared" si="2"/>
        <v>14</v>
      </c>
      <c r="L20" s="734">
        <f>SUM(L19:L19)</f>
        <v>97</v>
      </c>
      <c r="M20" s="735">
        <f t="shared" si="2"/>
        <v>93</v>
      </c>
      <c r="N20" s="733">
        <f t="shared" si="2"/>
        <v>999</v>
      </c>
      <c r="O20" s="769">
        <f>N20/D20*100</f>
        <v>90.40723981900453</v>
      </c>
      <c r="P20" s="733">
        <f t="shared" si="2"/>
        <v>13</v>
      </c>
      <c r="Q20" s="769">
        <f>P20/D20*100</f>
        <v>1.1764705882352942</v>
      </c>
      <c r="R20" s="733">
        <f t="shared" si="2"/>
        <v>7</v>
      </c>
      <c r="S20" s="769">
        <f>R20/D20*100</f>
        <v>0.6334841628959276</v>
      </c>
      <c r="T20" s="733">
        <f t="shared" si="2"/>
        <v>17</v>
      </c>
      <c r="U20" s="769">
        <f>T20/D20*100</f>
        <v>1.5384615384615385</v>
      </c>
      <c r="V20" s="733">
        <f t="shared" si="2"/>
        <v>8</v>
      </c>
      <c r="W20" s="769">
        <f>V20/D20*100</f>
        <v>0.7239819004524887</v>
      </c>
      <c r="X20" s="733">
        <f t="shared" si="2"/>
        <v>28</v>
      </c>
      <c r="Y20" s="769">
        <f>X20/D20*100</f>
        <v>2.5339366515837103</v>
      </c>
      <c r="Z20" s="733">
        <f t="shared" si="2"/>
        <v>32</v>
      </c>
      <c r="AA20" s="786">
        <f>Z20/D20*100</f>
        <v>2.8959276018099547</v>
      </c>
      <c r="AB20" s="590">
        <f t="shared" si="2"/>
        <v>0</v>
      </c>
      <c r="AC20" s="591">
        <f t="shared" si="2"/>
        <v>1</v>
      </c>
      <c r="AD20" s="370"/>
    </row>
    <row r="21" spans="1:30" s="38" customFormat="1" ht="14.25" customHeight="1">
      <c r="A21" s="1598" t="s">
        <v>115</v>
      </c>
      <c r="B21" s="385" t="s">
        <v>116</v>
      </c>
      <c r="C21" s="757">
        <f>'-52-'!E49</f>
        <v>411</v>
      </c>
      <c r="D21" s="885">
        <v>4394</v>
      </c>
      <c r="E21" s="886">
        <v>40</v>
      </c>
      <c r="F21" s="887">
        <v>277</v>
      </c>
      <c r="G21" s="887">
        <v>49</v>
      </c>
      <c r="H21" s="887">
        <v>4393</v>
      </c>
      <c r="I21" s="888">
        <v>50</v>
      </c>
      <c r="J21" s="889">
        <v>369</v>
      </c>
      <c r="K21" s="887">
        <v>54</v>
      </c>
      <c r="L21" s="887">
        <v>380</v>
      </c>
      <c r="M21" s="887">
        <v>366</v>
      </c>
      <c r="N21" s="886">
        <v>3756</v>
      </c>
      <c r="O21" s="772">
        <v>85.48020027309968</v>
      </c>
      <c r="P21" s="693">
        <v>16</v>
      </c>
      <c r="Q21" s="766">
        <v>0.36413290851160673</v>
      </c>
      <c r="R21" s="693">
        <v>34</v>
      </c>
      <c r="S21" s="766">
        <v>0.7737824305871643</v>
      </c>
      <c r="T21" s="693">
        <v>368</v>
      </c>
      <c r="U21" s="766">
        <v>8.375056895766955</v>
      </c>
      <c r="V21" s="693">
        <v>5</v>
      </c>
      <c r="W21" s="766">
        <v>0.11379153390987709</v>
      </c>
      <c r="X21" s="693">
        <v>190</v>
      </c>
      <c r="Y21" s="766">
        <v>4.32407828857533</v>
      </c>
      <c r="Z21" s="693">
        <v>46</v>
      </c>
      <c r="AA21" s="783">
        <v>1.0468821119708693</v>
      </c>
      <c r="AB21" s="578">
        <v>0</v>
      </c>
      <c r="AC21" s="579">
        <v>1</v>
      </c>
      <c r="AD21" s="386"/>
    </row>
    <row r="22" spans="1:30" s="38" customFormat="1" ht="14.25" customHeight="1">
      <c r="A22" s="1599"/>
      <c r="B22" s="387" t="s">
        <v>60</v>
      </c>
      <c r="C22" s="755">
        <f>'-52-'!E50</f>
        <v>9</v>
      </c>
      <c r="D22" s="851">
        <v>84</v>
      </c>
      <c r="E22" s="847">
        <v>0</v>
      </c>
      <c r="F22" s="880">
        <v>6</v>
      </c>
      <c r="G22" s="880">
        <v>2</v>
      </c>
      <c r="H22" s="880">
        <v>84</v>
      </c>
      <c r="I22" s="848">
        <v>0</v>
      </c>
      <c r="J22" s="849">
        <v>4</v>
      </c>
      <c r="K22" s="880">
        <v>0</v>
      </c>
      <c r="L22" s="880">
        <v>8</v>
      </c>
      <c r="M22" s="880">
        <v>6</v>
      </c>
      <c r="N22" s="847">
        <v>73</v>
      </c>
      <c r="O22" s="768">
        <v>86.90476190476191</v>
      </c>
      <c r="P22" s="702">
        <v>0</v>
      </c>
      <c r="Q22" s="768">
        <v>0</v>
      </c>
      <c r="R22" s="702">
        <v>3</v>
      </c>
      <c r="S22" s="768">
        <v>3.571428571428571</v>
      </c>
      <c r="T22" s="702">
        <v>7</v>
      </c>
      <c r="U22" s="768">
        <v>8.333333333333332</v>
      </c>
      <c r="V22" s="702">
        <v>0</v>
      </c>
      <c r="W22" s="768">
        <v>0</v>
      </c>
      <c r="X22" s="702">
        <v>1</v>
      </c>
      <c r="Y22" s="768">
        <v>1.1904761904761905</v>
      </c>
      <c r="Z22" s="702">
        <v>1</v>
      </c>
      <c r="AA22" s="785">
        <v>1.1904761904761905</v>
      </c>
      <c r="AB22" s="580">
        <v>0</v>
      </c>
      <c r="AC22" s="581">
        <v>0</v>
      </c>
      <c r="AD22" s="386"/>
    </row>
    <row r="23" spans="1:30" s="38" customFormat="1" ht="14.25" customHeight="1">
      <c r="A23" s="1599"/>
      <c r="B23" s="387" t="s">
        <v>61</v>
      </c>
      <c r="C23" s="755">
        <f>'-52-'!E51</f>
        <v>14</v>
      </c>
      <c r="D23" s="851">
        <v>131</v>
      </c>
      <c r="E23" s="847">
        <v>0</v>
      </c>
      <c r="F23" s="880">
        <v>4</v>
      </c>
      <c r="G23" s="880">
        <v>0</v>
      </c>
      <c r="H23" s="880">
        <v>131</v>
      </c>
      <c r="I23" s="848">
        <v>0</v>
      </c>
      <c r="J23" s="849">
        <v>11</v>
      </c>
      <c r="K23" s="880">
        <v>0</v>
      </c>
      <c r="L23" s="880">
        <v>10</v>
      </c>
      <c r="M23" s="880">
        <v>13</v>
      </c>
      <c r="N23" s="847">
        <v>103</v>
      </c>
      <c r="O23" s="768">
        <v>78.62595419847328</v>
      </c>
      <c r="P23" s="702">
        <v>0</v>
      </c>
      <c r="Q23" s="768">
        <v>0</v>
      </c>
      <c r="R23" s="702">
        <v>0</v>
      </c>
      <c r="S23" s="768">
        <v>0</v>
      </c>
      <c r="T23" s="702">
        <v>15</v>
      </c>
      <c r="U23" s="768">
        <v>11.450381679389313</v>
      </c>
      <c r="V23" s="702">
        <v>0</v>
      </c>
      <c r="W23" s="768">
        <v>0</v>
      </c>
      <c r="X23" s="702">
        <v>10</v>
      </c>
      <c r="Y23" s="768">
        <v>7.633587786259542</v>
      </c>
      <c r="Z23" s="702">
        <v>3</v>
      </c>
      <c r="AA23" s="785">
        <v>2.2900763358778624</v>
      </c>
      <c r="AB23" s="580">
        <v>0</v>
      </c>
      <c r="AC23" s="581">
        <v>0</v>
      </c>
      <c r="AD23" s="386"/>
    </row>
    <row r="24" spans="1:30" s="38" customFormat="1" ht="14.25" customHeight="1">
      <c r="A24" s="1599"/>
      <c r="B24" s="387" t="s">
        <v>62</v>
      </c>
      <c r="C24" s="755">
        <f>'-52-'!E52</f>
        <v>64</v>
      </c>
      <c r="D24" s="851">
        <v>692</v>
      </c>
      <c r="E24" s="847">
        <v>0</v>
      </c>
      <c r="F24" s="880">
        <v>2</v>
      </c>
      <c r="G24" s="880">
        <v>3</v>
      </c>
      <c r="H24" s="880">
        <v>447</v>
      </c>
      <c r="I24" s="848">
        <v>5</v>
      </c>
      <c r="J24" s="849">
        <v>49</v>
      </c>
      <c r="K24" s="880">
        <v>4</v>
      </c>
      <c r="L24" s="880">
        <v>68</v>
      </c>
      <c r="M24" s="880">
        <v>47</v>
      </c>
      <c r="N24" s="847">
        <v>577</v>
      </c>
      <c r="O24" s="768">
        <v>83.38150289017341</v>
      </c>
      <c r="P24" s="702">
        <v>0</v>
      </c>
      <c r="Q24" s="768">
        <v>0</v>
      </c>
      <c r="R24" s="702">
        <v>9</v>
      </c>
      <c r="S24" s="768">
        <v>1.300578034682081</v>
      </c>
      <c r="T24" s="702">
        <v>58</v>
      </c>
      <c r="U24" s="768">
        <v>8.38150289017341</v>
      </c>
      <c r="V24" s="702">
        <v>2</v>
      </c>
      <c r="W24" s="768">
        <v>0.2890173410404624</v>
      </c>
      <c r="X24" s="702">
        <v>35</v>
      </c>
      <c r="Y24" s="768">
        <v>5.057803468208093</v>
      </c>
      <c r="Z24" s="702">
        <v>11</v>
      </c>
      <c r="AA24" s="785">
        <v>1.5895953757225432</v>
      </c>
      <c r="AB24" s="580">
        <v>0</v>
      </c>
      <c r="AC24" s="581">
        <v>1</v>
      </c>
      <c r="AD24" s="386"/>
    </row>
    <row r="25" spans="1:30" s="38" customFormat="1" ht="14.25" customHeight="1">
      <c r="A25" s="1599"/>
      <c r="B25" s="387" t="s">
        <v>63</v>
      </c>
      <c r="C25" s="755">
        <f>'-52-'!E53</f>
        <v>65</v>
      </c>
      <c r="D25" s="851">
        <v>729</v>
      </c>
      <c r="E25" s="847">
        <v>8</v>
      </c>
      <c r="F25" s="880">
        <v>42</v>
      </c>
      <c r="G25" s="880">
        <v>11</v>
      </c>
      <c r="H25" s="880">
        <v>729</v>
      </c>
      <c r="I25" s="848">
        <v>64</v>
      </c>
      <c r="J25" s="849">
        <v>63</v>
      </c>
      <c r="K25" s="880">
        <v>7</v>
      </c>
      <c r="L25" s="880">
        <v>59</v>
      </c>
      <c r="M25" s="880">
        <v>61</v>
      </c>
      <c r="N25" s="847">
        <v>654</v>
      </c>
      <c r="O25" s="768">
        <v>89.7119341563786</v>
      </c>
      <c r="P25" s="702">
        <v>4</v>
      </c>
      <c r="Q25" s="768">
        <v>0.5486968449931412</v>
      </c>
      <c r="R25" s="702">
        <v>6</v>
      </c>
      <c r="S25" s="768">
        <v>0.823045267489712</v>
      </c>
      <c r="T25" s="702">
        <v>45</v>
      </c>
      <c r="U25" s="768">
        <v>6.172839506172839</v>
      </c>
      <c r="V25" s="702">
        <v>0</v>
      </c>
      <c r="W25" s="768">
        <v>0</v>
      </c>
      <c r="X25" s="702">
        <v>23</v>
      </c>
      <c r="Y25" s="768">
        <v>3.155006858710562</v>
      </c>
      <c r="Z25" s="702">
        <v>3</v>
      </c>
      <c r="AA25" s="785">
        <v>0.411522633744856</v>
      </c>
      <c r="AB25" s="580">
        <v>0</v>
      </c>
      <c r="AC25" s="581">
        <v>0</v>
      </c>
      <c r="AD25" s="386"/>
    </row>
    <row r="26" spans="1:30" s="38" customFormat="1" ht="14.25" customHeight="1">
      <c r="A26" s="1599"/>
      <c r="B26" s="387" t="s">
        <v>64</v>
      </c>
      <c r="C26" s="755">
        <f>'-52-'!E54</f>
        <v>62</v>
      </c>
      <c r="D26" s="851">
        <v>656</v>
      </c>
      <c r="E26" s="847">
        <v>7</v>
      </c>
      <c r="F26" s="880">
        <v>16</v>
      </c>
      <c r="G26" s="880">
        <v>6</v>
      </c>
      <c r="H26" s="880">
        <v>652</v>
      </c>
      <c r="I26" s="848">
        <v>4</v>
      </c>
      <c r="J26" s="849">
        <v>73</v>
      </c>
      <c r="K26" s="880">
        <v>13</v>
      </c>
      <c r="L26" s="880">
        <v>58</v>
      </c>
      <c r="M26" s="880">
        <v>47</v>
      </c>
      <c r="N26" s="847">
        <v>513</v>
      </c>
      <c r="O26" s="766">
        <v>78.20121951219512</v>
      </c>
      <c r="P26" s="702">
        <v>7</v>
      </c>
      <c r="Q26" s="768">
        <v>1.0670731707317074</v>
      </c>
      <c r="R26" s="702">
        <v>13</v>
      </c>
      <c r="S26" s="768">
        <v>1.9817073170731707</v>
      </c>
      <c r="T26" s="702">
        <v>73</v>
      </c>
      <c r="U26" s="768">
        <v>11.128048780487806</v>
      </c>
      <c r="V26" s="702">
        <v>2</v>
      </c>
      <c r="W26" s="768">
        <v>0.3048780487804878</v>
      </c>
      <c r="X26" s="702">
        <v>29</v>
      </c>
      <c r="Y26" s="768">
        <v>4.420731707317073</v>
      </c>
      <c r="Z26" s="702">
        <v>23</v>
      </c>
      <c r="AA26" s="785">
        <v>3.50609756097561</v>
      </c>
      <c r="AB26" s="580">
        <v>0</v>
      </c>
      <c r="AC26" s="581">
        <v>0</v>
      </c>
      <c r="AD26" s="386"/>
    </row>
    <row r="27" spans="1:30" s="294" customFormat="1" ht="14.25" customHeight="1" thickBot="1">
      <c r="A27" s="1600"/>
      <c r="B27" s="389" t="s">
        <v>108</v>
      </c>
      <c r="C27" s="758">
        <f>'-52-'!E55</f>
        <v>625</v>
      </c>
      <c r="D27" s="823">
        <f>SUM(D21:D26)</f>
        <v>6686</v>
      </c>
      <c r="E27" s="824">
        <f>SUM(E21:E26)</f>
        <v>55</v>
      </c>
      <c r="F27" s="825">
        <f>SUM(F21:F26)</f>
        <v>347</v>
      </c>
      <c r="G27" s="825">
        <f aca="true" t="shared" si="3" ref="G27:M27">SUM(G21:G26)</f>
        <v>71</v>
      </c>
      <c r="H27" s="825">
        <f t="shared" si="3"/>
        <v>6436</v>
      </c>
      <c r="I27" s="826">
        <f t="shared" si="3"/>
        <v>123</v>
      </c>
      <c r="J27" s="824">
        <f t="shared" si="3"/>
        <v>569</v>
      </c>
      <c r="K27" s="825">
        <f t="shared" si="3"/>
        <v>78</v>
      </c>
      <c r="L27" s="825">
        <f>SUM(L21:L26)</f>
        <v>583</v>
      </c>
      <c r="M27" s="827">
        <f t="shared" si="3"/>
        <v>540</v>
      </c>
      <c r="N27" s="824">
        <f>SUM(N21:N26)</f>
        <v>5676</v>
      </c>
      <c r="O27" s="769">
        <f>N27/D27*100</f>
        <v>84.89380795692492</v>
      </c>
      <c r="P27" s="733">
        <f>SUM(P21:P26)</f>
        <v>27</v>
      </c>
      <c r="Q27" s="769">
        <f>P27/D27*100</f>
        <v>0.40382889620101703</v>
      </c>
      <c r="R27" s="733">
        <f>SUM(R21:R26)</f>
        <v>65</v>
      </c>
      <c r="S27" s="769">
        <f>R27/D27*100</f>
        <v>0.9721806760394854</v>
      </c>
      <c r="T27" s="733">
        <f>SUM(T21:T26)</f>
        <v>566</v>
      </c>
      <c r="U27" s="769">
        <f>T27/D27*100</f>
        <v>8.465450194436135</v>
      </c>
      <c r="V27" s="733">
        <f>SUM(V21:V26)</f>
        <v>9</v>
      </c>
      <c r="W27" s="769">
        <f>V27/D27*100</f>
        <v>0.13460963206700569</v>
      </c>
      <c r="X27" s="733">
        <f>SUM(X21:X26)</f>
        <v>288</v>
      </c>
      <c r="Y27" s="769">
        <f>X27/D27*100</f>
        <v>4.307508226144182</v>
      </c>
      <c r="Z27" s="733">
        <f>SUM(Z21:Z26)</f>
        <v>87</v>
      </c>
      <c r="AA27" s="786">
        <f>Z27/D27*100</f>
        <v>1.3012264433143883</v>
      </c>
      <c r="AB27" s="590">
        <f>SUM(AB21:AB26)</f>
        <v>0</v>
      </c>
      <c r="AC27" s="591">
        <f>SUM(AC21:AC26)</f>
        <v>2</v>
      </c>
      <c r="AD27" s="370"/>
    </row>
    <row r="28" spans="1:30" s="38" customFormat="1" ht="14.25" customHeight="1">
      <c r="A28" s="1598" t="s">
        <v>117</v>
      </c>
      <c r="B28" s="385" t="s">
        <v>65</v>
      </c>
      <c r="C28" s="757">
        <f>'-52-'!E56</f>
        <v>111</v>
      </c>
      <c r="D28" s="885">
        <v>1222</v>
      </c>
      <c r="E28" s="886">
        <v>18</v>
      </c>
      <c r="F28" s="887">
        <v>58</v>
      </c>
      <c r="G28" s="887">
        <v>39</v>
      </c>
      <c r="H28" s="887">
        <v>1220</v>
      </c>
      <c r="I28" s="888">
        <v>4</v>
      </c>
      <c r="J28" s="889">
        <v>118</v>
      </c>
      <c r="K28" s="887">
        <v>15</v>
      </c>
      <c r="L28" s="887">
        <v>0</v>
      </c>
      <c r="M28" s="887">
        <v>103</v>
      </c>
      <c r="N28" s="886">
        <v>1126</v>
      </c>
      <c r="O28" s="772">
        <v>92.14402618657938</v>
      </c>
      <c r="P28" s="748">
        <v>2</v>
      </c>
      <c r="Q28" s="766">
        <v>0.16366612111292964</v>
      </c>
      <c r="R28" s="693">
        <v>1</v>
      </c>
      <c r="S28" s="766">
        <v>0.08183306055646482</v>
      </c>
      <c r="T28" s="693">
        <v>61</v>
      </c>
      <c r="U28" s="766">
        <v>4.991816693944354</v>
      </c>
      <c r="V28" s="693">
        <v>1</v>
      </c>
      <c r="W28" s="766">
        <v>0.08183306055646482</v>
      </c>
      <c r="X28" s="693">
        <v>17</v>
      </c>
      <c r="Y28" s="766">
        <v>1.3911620294599019</v>
      </c>
      <c r="Z28" s="693">
        <v>13</v>
      </c>
      <c r="AA28" s="783">
        <v>1.0638297872340425</v>
      </c>
      <c r="AB28" s="578">
        <v>0</v>
      </c>
      <c r="AC28" s="579">
        <v>0</v>
      </c>
      <c r="AD28" s="386"/>
    </row>
    <row r="29" spans="1:30" s="38" customFormat="1" ht="14.25" customHeight="1">
      <c r="A29" s="1599"/>
      <c r="B29" s="387" t="s">
        <v>66</v>
      </c>
      <c r="C29" s="755">
        <f>'-52-'!E57</f>
        <v>49</v>
      </c>
      <c r="D29" s="851">
        <v>534</v>
      </c>
      <c r="E29" s="847">
        <v>4</v>
      </c>
      <c r="F29" s="880">
        <v>9</v>
      </c>
      <c r="G29" s="880">
        <v>7</v>
      </c>
      <c r="H29" s="880">
        <v>534</v>
      </c>
      <c r="I29" s="848">
        <v>5</v>
      </c>
      <c r="J29" s="849">
        <v>31</v>
      </c>
      <c r="K29" s="880">
        <v>5</v>
      </c>
      <c r="L29" s="880">
        <v>45</v>
      </c>
      <c r="M29" s="880">
        <v>42</v>
      </c>
      <c r="N29" s="847">
        <v>500</v>
      </c>
      <c r="O29" s="768">
        <v>93.63295880149812</v>
      </c>
      <c r="P29" s="693">
        <v>0</v>
      </c>
      <c r="Q29" s="768">
        <v>0</v>
      </c>
      <c r="R29" s="702">
        <v>0</v>
      </c>
      <c r="S29" s="768">
        <v>0</v>
      </c>
      <c r="T29" s="702">
        <v>24</v>
      </c>
      <c r="U29" s="768">
        <v>4.49438202247191</v>
      </c>
      <c r="V29" s="702">
        <v>0</v>
      </c>
      <c r="W29" s="768">
        <v>0</v>
      </c>
      <c r="X29" s="702">
        <v>9</v>
      </c>
      <c r="Y29" s="768">
        <v>1.6853932584269662</v>
      </c>
      <c r="Z29" s="702">
        <v>5</v>
      </c>
      <c r="AA29" s="785">
        <v>0.9363295880149813</v>
      </c>
      <c r="AB29" s="580">
        <v>0</v>
      </c>
      <c r="AC29" s="581">
        <v>1</v>
      </c>
      <c r="AD29" s="386"/>
    </row>
    <row r="30" spans="1:30" s="38" customFormat="1" ht="14.25" customHeight="1">
      <c r="A30" s="1599"/>
      <c r="B30" s="387" t="s">
        <v>67</v>
      </c>
      <c r="C30" s="755">
        <f>'-52-'!E58</f>
        <v>66</v>
      </c>
      <c r="D30" s="851">
        <v>705</v>
      </c>
      <c r="E30" s="847">
        <v>6</v>
      </c>
      <c r="F30" s="880">
        <v>20</v>
      </c>
      <c r="G30" s="880">
        <v>15</v>
      </c>
      <c r="H30" s="880">
        <v>705</v>
      </c>
      <c r="I30" s="848">
        <v>0</v>
      </c>
      <c r="J30" s="849">
        <v>67</v>
      </c>
      <c r="K30" s="880">
        <v>6</v>
      </c>
      <c r="L30" s="880">
        <v>63</v>
      </c>
      <c r="M30" s="880">
        <v>55</v>
      </c>
      <c r="N30" s="847">
        <v>673</v>
      </c>
      <c r="O30" s="768">
        <v>95.46099290780143</v>
      </c>
      <c r="P30" s="702">
        <v>0</v>
      </c>
      <c r="Q30" s="768">
        <v>0</v>
      </c>
      <c r="R30" s="702">
        <v>1</v>
      </c>
      <c r="S30" s="768">
        <v>0.14184397163120568</v>
      </c>
      <c r="T30" s="702">
        <v>17</v>
      </c>
      <c r="U30" s="768">
        <v>2.4113475177304964</v>
      </c>
      <c r="V30" s="702">
        <v>0</v>
      </c>
      <c r="W30" s="768">
        <v>0</v>
      </c>
      <c r="X30" s="702">
        <v>5</v>
      </c>
      <c r="Y30" s="768">
        <v>0.7092198581560284</v>
      </c>
      <c r="Z30" s="702">
        <v>9</v>
      </c>
      <c r="AA30" s="785">
        <v>1.276595744680851</v>
      </c>
      <c r="AB30" s="580">
        <v>0</v>
      </c>
      <c r="AC30" s="581">
        <v>0</v>
      </c>
      <c r="AD30" s="386"/>
    </row>
    <row r="31" spans="1:30" s="38" customFormat="1" ht="14.25" customHeight="1">
      <c r="A31" s="1599"/>
      <c r="B31" s="387" t="s">
        <v>68</v>
      </c>
      <c r="C31" s="755">
        <f>'-52-'!E59</f>
        <v>66</v>
      </c>
      <c r="D31" s="851">
        <v>778</v>
      </c>
      <c r="E31" s="847">
        <v>1</v>
      </c>
      <c r="F31" s="880">
        <v>24</v>
      </c>
      <c r="G31" s="880">
        <v>27</v>
      </c>
      <c r="H31" s="880">
        <v>778</v>
      </c>
      <c r="I31" s="848">
        <v>5</v>
      </c>
      <c r="J31" s="849">
        <v>49</v>
      </c>
      <c r="K31" s="880">
        <v>21</v>
      </c>
      <c r="L31" s="880">
        <v>62</v>
      </c>
      <c r="M31" s="880">
        <v>61</v>
      </c>
      <c r="N31" s="847">
        <v>720</v>
      </c>
      <c r="O31" s="766">
        <v>92.54498714652956</v>
      </c>
      <c r="P31" s="702">
        <v>1</v>
      </c>
      <c r="Q31" s="768">
        <v>0.12853470437017994</v>
      </c>
      <c r="R31" s="702">
        <v>6</v>
      </c>
      <c r="S31" s="768">
        <v>0.7712082262210797</v>
      </c>
      <c r="T31" s="702">
        <v>30</v>
      </c>
      <c r="U31" s="768">
        <v>3.8560411311053984</v>
      </c>
      <c r="V31" s="702">
        <v>5</v>
      </c>
      <c r="W31" s="768">
        <v>0.6426735218508998</v>
      </c>
      <c r="X31" s="702">
        <v>10</v>
      </c>
      <c r="Y31" s="768">
        <v>1.2853470437017995</v>
      </c>
      <c r="Z31" s="702">
        <v>8</v>
      </c>
      <c r="AA31" s="785">
        <v>1.0282776349614395</v>
      </c>
      <c r="AB31" s="580">
        <v>0</v>
      </c>
      <c r="AC31" s="581">
        <v>0</v>
      </c>
      <c r="AD31" s="386"/>
    </row>
    <row r="32" spans="1:30" s="38" customFormat="1" ht="14.25" customHeight="1">
      <c r="A32" s="1599"/>
      <c r="B32" s="387" t="s">
        <v>69</v>
      </c>
      <c r="C32" s="755">
        <f>'-52-'!E60</f>
        <v>63</v>
      </c>
      <c r="D32" s="851">
        <v>795</v>
      </c>
      <c r="E32" s="855">
        <v>10</v>
      </c>
      <c r="F32" s="880">
        <v>19</v>
      </c>
      <c r="G32" s="880">
        <v>18</v>
      </c>
      <c r="H32" s="880">
        <v>795</v>
      </c>
      <c r="I32" s="848">
        <v>4</v>
      </c>
      <c r="J32" s="849">
        <v>37</v>
      </c>
      <c r="K32" s="880">
        <v>14</v>
      </c>
      <c r="L32" s="880">
        <v>69</v>
      </c>
      <c r="M32" s="880">
        <v>62</v>
      </c>
      <c r="N32" s="847">
        <v>719</v>
      </c>
      <c r="O32" s="768">
        <v>90.44025157232704</v>
      </c>
      <c r="P32" s="702">
        <v>3</v>
      </c>
      <c r="Q32" s="768">
        <v>0.37735849056603776</v>
      </c>
      <c r="R32" s="702">
        <v>10</v>
      </c>
      <c r="S32" s="768">
        <v>1.257861635220126</v>
      </c>
      <c r="T32" s="702">
        <v>38</v>
      </c>
      <c r="U32" s="768">
        <v>4.779874213836479</v>
      </c>
      <c r="V32" s="702">
        <v>2</v>
      </c>
      <c r="W32" s="768">
        <v>0.25157232704402516</v>
      </c>
      <c r="X32" s="702">
        <v>19</v>
      </c>
      <c r="Y32" s="768">
        <v>2.3899371069182394</v>
      </c>
      <c r="Z32" s="702">
        <v>7</v>
      </c>
      <c r="AA32" s="785">
        <v>0.8805031446540881</v>
      </c>
      <c r="AB32" s="580">
        <v>0</v>
      </c>
      <c r="AC32" s="581">
        <v>0</v>
      </c>
      <c r="AD32" s="386"/>
    </row>
    <row r="33" spans="1:30" s="38" customFormat="1" ht="14.25" customHeight="1">
      <c r="A33" s="1599"/>
      <c r="B33" s="387" t="s">
        <v>70</v>
      </c>
      <c r="C33" s="755">
        <f>'-52-'!E61</f>
        <v>53</v>
      </c>
      <c r="D33" s="857">
        <v>570</v>
      </c>
      <c r="E33" s="847">
        <v>5</v>
      </c>
      <c r="F33" s="880">
        <v>29</v>
      </c>
      <c r="G33" s="880">
        <v>16</v>
      </c>
      <c r="H33" s="880">
        <v>570</v>
      </c>
      <c r="I33" s="848">
        <v>2</v>
      </c>
      <c r="J33" s="849">
        <v>34</v>
      </c>
      <c r="K33" s="880">
        <v>2</v>
      </c>
      <c r="L33" s="880">
        <v>41</v>
      </c>
      <c r="M33" s="880">
        <v>37</v>
      </c>
      <c r="N33" s="847">
        <v>519</v>
      </c>
      <c r="O33" s="768">
        <v>91.05263157894737</v>
      </c>
      <c r="P33" s="702">
        <v>0</v>
      </c>
      <c r="Q33" s="768">
        <v>0</v>
      </c>
      <c r="R33" s="702">
        <v>12</v>
      </c>
      <c r="S33" s="768">
        <v>2.1052631578947367</v>
      </c>
      <c r="T33" s="702">
        <v>18</v>
      </c>
      <c r="U33" s="768">
        <v>3.1578947368421053</v>
      </c>
      <c r="V33" s="702">
        <v>1</v>
      </c>
      <c r="W33" s="768">
        <v>0.17543859649122806</v>
      </c>
      <c r="X33" s="702">
        <v>15</v>
      </c>
      <c r="Y33" s="768">
        <v>2.631578947368421</v>
      </c>
      <c r="Z33" s="702">
        <v>5</v>
      </c>
      <c r="AA33" s="785">
        <v>0.8771929824561403</v>
      </c>
      <c r="AB33" s="580">
        <v>0</v>
      </c>
      <c r="AC33" s="581">
        <v>0</v>
      </c>
      <c r="AD33" s="386"/>
    </row>
    <row r="34" spans="1:30" s="294" customFormat="1" ht="14.25" customHeight="1" thickBot="1">
      <c r="A34" s="1600"/>
      <c r="B34" s="389" t="s">
        <v>108</v>
      </c>
      <c r="C34" s="758">
        <f>'-52-'!E62</f>
        <v>408</v>
      </c>
      <c r="D34" s="732">
        <f>SUM(D28:D33)</f>
        <v>4604</v>
      </c>
      <c r="E34" s="824">
        <f>SUM(E28:E33)</f>
        <v>44</v>
      </c>
      <c r="F34" s="825">
        <f aca="true" t="shared" si="4" ref="F34:N34">SUM(F28:F33)</f>
        <v>159</v>
      </c>
      <c r="G34" s="825">
        <f t="shared" si="4"/>
        <v>122</v>
      </c>
      <c r="H34" s="825">
        <f t="shared" si="4"/>
        <v>4602</v>
      </c>
      <c r="I34" s="827">
        <f t="shared" si="4"/>
        <v>20</v>
      </c>
      <c r="J34" s="824">
        <f t="shared" si="4"/>
        <v>336</v>
      </c>
      <c r="K34" s="825">
        <f t="shared" si="4"/>
        <v>63</v>
      </c>
      <c r="L34" s="825">
        <f>SUM(L28:L33)</f>
        <v>280</v>
      </c>
      <c r="M34" s="827">
        <f t="shared" si="4"/>
        <v>360</v>
      </c>
      <c r="N34" s="824">
        <f t="shared" si="4"/>
        <v>4257</v>
      </c>
      <c r="O34" s="769">
        <f>N34/D34*100</f>
        <v>92.46307558644656</v>
      </c>
      <c r="P34" s="733">
        <f>SUM(P28:P33)</f>
        <v>6</v>
      </c>
      <c r="Q34" s="769">
        <f>P34/D34*100</f>
        <v>0.13032145960034752</v>
      </c>
      <c r="R34" s="733">
        <f>SUM(R28:R33)</f>
        <v>30</v>
      </c>
      <c r="S34" s="769">
        <f>R34/D34*100</f>
        <v>0.6516072980017376</v>
      </c>
      <c r="T34" s="733">
        <f>SUM(T28:T33)</f>
        <v>188</v>
      </c>
      <c r="U34" s="769">
        <f>T34/D34*100</f>
        <v>4.083405734144222</v>
      </c>
      <c r="V34" s="733">
        <f>SUM(V28:V33)</f>
        <v>9</v>
      </c>
      <c r="W34" s="769">
        <f>V34/D34*100</f>
        <v>0.1954821894005213</v>
      </c>
      <c r="X34" s="733">
        <f>SUM(X28:X33)</f>
        <v>75</v>
      </c>
      <c r="Y34" s="769">
        <f>X34/D34*100</f>
        <v>1.629018245004344</v>
      </c>
      <c r="Z34" s="733">
        <f>SUM(Z28:Z33)</f>
        <v>47</v>
      </c>
      <c r="AA34" s="786">
        <f>Z34/D34*100</f>
        <v>1.0208514335360555</v>
      </c>
      <c r="AB34" s="590">
        <f>SUM(AB28:AB33)</f>
        <v>0</v>
      </c>
      <c r="AC34" s="591">
        <f>SUM(AC28:AC33)</f>
        <v>1</v>
      </c>
      <c r="AD34" s="370"/>
    </row>
    <row r="35" spans="1:30" s="38" customFormat="1" ht="14.25" customHeight="1" thickBot="1">
      <c r="A35" s="1607" t="s">
        <v>266</v>
      </c>
      <c r="B35" s="1608"/>
      <c r="C35" s="1121">
        <f>SUM('-54-'!C10,'-54-'!C14,'-54-'!C19,'-54-'!C22,'-54-'!C26,'-54-'!C28,'-54-'!C32,'-54-'!C36,'-55-'!C14,'-55-'!C18,'-55-'!C20,'-55-'!C27,'-55-'!C34,)</f>
        <v>8803</v>
      </c>
      <c r="D35" s="986">
        <f>SUM('-56-'!D10,'-56-'!D14,'-56-'!D19,'-56-'!D22,'-56-'!D26,'-56-'!D28,'-56-'!D32,'-56-'!D36,'-57-'!D14,'-57-'!D18,'-57-'!D20,'-57-'!D27,'-57-'!D34,)</f>
        <v>97997</v>
      </c>
      <c r="E35" s="985">
        <f>SUM('-56-'!E10,'-56-'!E14,'-56-'!E19,'-56-'!E22,'-56-'!E26,'-56-'!E28,'-56-'!E32,'-56-'!E36,'-57-'!E14,'-57-'!E18,'-57-'!E20,'-57-'!E27,'-57-'!E34,)</f>
        <v>721</v>
      </c>
      <c r="F35" s="759">
        <f>SUM('-56-'!F10,'-56-'!F14,'-56-'!F19,'-56-'!F22,'-56-'!F26,'-56-'!F28,'-56-'!F32,'-56-'!F36,'-57-'!F14,'-57-'!F18,'-57-'!F20,'-57-'!F27,'-57-'!F34,)</f>
        <v>6495</v>
      </c>
      <c r="G35" s="759">
        <f>SUM('-56-'!G10,'-56-'!G14,'-56-'!G19,'-56-'!G22,'-56-'!G26,'-56-'!G28,'-56-'!G32,'-56-'!G36,'-57-'!G14,'-57-'!G18,'-57-'!G20,'-57-'!G27,'-57-'!G34,)</f>
        <v>3751</v>
      </c>
      <c r="H35" s="759">
        <f>SUM('-56-'!H10,'-56-'!H14,'-56-'!H19,'-56-'!H22,'-56-'!H26,'-56-'!H28,'-56-'!H32,'-56-'!H36,'-57-'!H14,'-57-'!H18,'-57-'!H20,'-57-'!H27,'-57-'!H34,)</f>
        <v>97235</v>
      </c>
      <c r="I35" s="631">
        <f>SUM('-56-'!I10,'-56-'!I14,'-56-'!I19,'-56-'!I22,'-56-'!I26,'-56-'!I28,'-56-'!I32,'-56-'!I36,'-57-'!I14,'-57-'!I18,'-57-'!I20,'-57-'!I27,'-57-'!I34,)</f>
        <v>1097</v>
      </c>
      <c r="J35" s="632">
        <f>SUM('-56-'!J10,'-56-'!J14,'-56-'!J19,'-56-'!J22,'-56-'!J26,'-56-'!J28,'-56-'!J32,'-56-'!J36,'-57-'!J14,'-57-'!J18,'-57-'!J20,'-57-'!J27,'-57-'!J34,)</f>
        <v>8561</v>
      </c>
      <c r="K35" s="759">
        <f>SUM('-56-'!K10,'-56-'!K14,'-56-'!K19,'-56-'!K22,'-56-'!K26,'-56-'!K28,'-56-'!K32,'-56-'!K36,'-57-'!K14,'-57-'!K18,'-57-'!K20,'-57-'!K27,'-57-'!K34,)</f>
        <v>1803</v>
      </c>
      <c r="L35" s="759">
        <f>SUM('-56-'!L10,'-56-'!L14,'-56-'!L19,'-56-'!L22,'-56-'!L26,'-56-'!L28,'-56-'!L32,'-56-'!L36,'-57-'!L14,'-57-'!L18,'-57-'!L20,'-57-'!L27,'-57-'!L34,)</f>
        <v>8463</v>
      </c>
      <c r="M35" s="760">
        <f>SUM('-56-'!M10,'-56-'!M14,'-56-'!M19,'-56-'!M22,'-56-'!M26,'-56-'!M28,'-56-'!M32,'-56-'!M36,'-57-'!M14,'-57-'!M18,'-57-'!M20,'-57-'!M27,'-57-'!M34,)</f>
        <v>8160</v>
      </c>
      <c r="N35" s="632">
        <f>SUM('-56-'!N10,'-56-'!N14,'-56-'!N19,'-56-'!N22,'-56-'!N26,'-56-'!N28,'-56-'!N32,'-56-'!N36,'-57-'!N14,'-57-'!N18,'-57-'!N20,'-57-'!N27,'-57-'!N34,)</f>
        <v>80286</v>
      </c>
      <c r="O35" s="792">
        <f>N35/D35*100</f>
        <v>81.9269977652377</v>
      </c>
      <c r="P35" s="759">
        <f>SUM('-56-'!P10,'-56-'!P14,'-56-'!P19,'-56-'!P22,'-56-'!P26,'-56-'!P28,'-56-'!P32,'-56-'!P36,'-57-'!P14,'-57-'!P18,'-57-'!P20,'-57-'!P27,'-57-'!P34,)</f>
        <v>368</v>
      </c>
      <c r="Q35" s="792">
        <f>P35/D35*100</f>
        <v>0.3755216996438666</v>
      </c>
      <c r="R35" s="759">
        <f>SUM('-56-'!R10,'-56-'!R14,'-56-'!R19,'-56-'!R22,'-56-'!R26,'-56-'!R28,'-56-'!R32,'-56-'!R36,'-57-'!R14,'-57-'!R18,'-57-'!R20,'-57-'!R27,'-57-'!R34,)</f>
        <v>745</v>
      </c>
      <c r="S35" s="792">
        <f>R35/D35*100</f>
        <v>0.7602273538985888</v>
      </c>
      <c r="T35" s="759">
        <f>SUM('-56-'!T10,'-56-'!T14,'-56-'!T19,'-56-'!T22,'-56-'!T26,'-56-'!T28,'-56-'!T32,'-56-'!T36,'-57-'!T14,'-57-'!T18,'-57-'!T20,'-57-'!T27,'-57-'!T34,)</f>
        <v>9426</v>
      </c>
      <c r="U35" s="792">
        <f>T35/D35*100</f>
        <v>9.618661795769258</v>
      </c>
      <c r="V35" s="759">
        <f>SUM('-56-'!V10,'-56-'!V14,'-56-'!V19,'-56-'!V22,'-56-'!V26,'-56-'!V28,'-56-'!V32,'-56-'!V36,'-57-'!V14,'-57-'!V18,'-57-'!V20,'-57-'!V27,'-57-'!V34,)</f>
        <v>482</v>
      </c>
      <c r="W35" s="792">
        <f>V35/D35*100</f>
        <v>0.49185179138136875</v>
      </c>
      <c r="X35" s="759">
        <f>SUM('-56-'!X10,'-56-'!X14,'-56-'!X19,'-56-'!X22,'-56-'!X26,'-56-'!X28,'-56-'!X32,'-56-'!X36,'-57-'!X14,'-57-'!X18,'-57-'!X20,'-57-'!X27,'-57-'!X34,)</f>
        <v>5206</v>
      </c>
      <c r="Y35" s="792">
        <f>X35/D35*100</f>
        <v>5.3124075226792655</v>
      </c>
      <c r="Z35" s="759">
        <f>SUM('-56-'!Z10,'-56-'!Z14,'-56-'!Z19,'-56-'!Z22,'-56-'!Z26,'-56-'!Z28,'-56-'!Z32,'-56-'!Z36,'-57-'!Z14,'-57-'!Z18,'-57-'!Z20,'-57-'!Z27,'-57-'!Z34,)</f>
        <v>2482</v>
      </c>
      <c r="AA35" s="794">
        <f>Z35/D35*100</f>
        <v>2.5327305937936875</v>
      </c>
      <c r="AB35" s="632">
        <f>SUM('-56-'!AB10,'-56-'!AB14,'-56-'!AB19,'-56-'!AB22,'-56-'!AB26,'-56-'!AB28,'-56-'!AB32,'-56-'!AB36,'-57-'!AB14,'-57-'!AB18,'-57-'!AB20,'-57-'!AB27,'-57-'!AB34,)</f>
        <v>42</v>
      </c>
      <c r="AC35" s="631">
        <f>SUM('-56-'!AC10,'-56-'!AC14,'-56-'!AC19,'-56-'!AC22,'-56-'!AC26,'-56-'!AC28,'-56-'!AC32,'-56-'!AC36,'-57-'!AC14,'-57-'!AC18,'-57-'!AC20,'-57-'!AC27,'-57-'!AC34,)</f>
        <v>53</v>
      </c>
      <c r="AD35" s="386"/>
    </row>
    <row r="36" spans="1:30" s="38" customFormat="1" ht="14.25" customHeight="1" thickBot="1">
      <c r="A36" s="1605" t="s">
        <v>157</v>
      </c>
      <c r="B36" s="1606"/>
      <c r="C36" s="1253">
        <f>'-52-'!E64</f>
        <v>5700</v>
      </c>
      <c r="D36" s="1252">
        <v>62604</v>
      </c>
      <c r="E36" s="761"/>
      <c r="F36" s="761"/>
      <c r="G36" s="761"/>
      <c r="H36" s="761"/>
      <c r="I36" s="761"/>
      <c r="J36" s="761"/>
      <c r="K36" s="761"/>
      <c r="L36" s="761"/>
      <c r="M36" s="761"/>
      <c r="N36" s="761"/>
      <c r="O36" s="793"/>
      <c r="P36" s="761"/>
      <c r="Q36" s="793"/>
      <c r="R36" s="761"/>
      <c r="S36" s="793"/>
      <c r="T36" s="761"/>
      <c r="U36" s="793"/>
      <c r="V36" s="761"/>
      <c r="W36" s="793"/>
      <c r="X36" s="761"/>
      <c r="Y36" s="793"/>
      <c r="Z36" s="761"/>
      <c r="AA36" s="795"/>
      <c r="AB36" s="762"/>
      <c r="AC36" s="762"/>
      <c r="AD36" s="386"/>
    </row>
    <row r="37" spans="1:30" s="38" customFormat="1" ht="14.25" customHeight="1" thickBot="1">
      <c r="A37" s="1528" t="s">
        <v>401</v>
      </c>
      <c r="B37" s="1529"/>
      <c r="C37" s="1008">
        <f>SUM(C35:C36)</f>
        <v>14503</v>
      </c>
      <c r="D37" s="366">
        <f>SUM(D35:D36)</f>
        <v>160601</v>
      </c>
      <c r="E37" s="761"/>
      <c r="F37" s="761"/>
      <c r="G37" s="761"/>
      <c r="H37" s="761"/>
      <c r="I37" s="761"/>
      <c r="J37" s="761"/>
      <c r="K37" s="761"/>
      <c r="L37" s="761"/>
      <c r="M37" s="761"/>
      <c r="N37" s="761"/>
      <c r="O37" s="793"/>
      <c r="P37" s="761"/>
      <c r="Q37" s="793"/>
      <c r="R37" s="761"/>
      <c r="S37" s="793"/>
      <c r="T37" s="761"/>
      <c r="U37" s="793"/>
      <c r="V37" s="761"/>
      <c r="W37" s="793"/>
      <c r="X37" s="761"/>
      <c r="Y37" s="793"/>
      <c r="Z37" s="761"/>
      <c r="AA37" s="795"/>
      <c r="AB37" s="762"/>
      <c r="AC37" s="762"/>
      <c r="AD37" s="392"/>
    </row>
    <row r="38" spans="3:26" ht="13.5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773"/>
      <c r="P38" s="9"/>
      <c r="Q38" s="773"/>
      <c r="R38" s="9"/>
      <c r="S38" s="773"/>
      <c r="T38" s="9"/>
      <c r="U38" s="773"/>
      <c r="V38" s="9"/>
      <c r="W38" s="773"/>
      <c r="X38" s="9"/>
      <c r="Y38" s="773"/>
      <c r="Z38" s="9"/>
    </row>
    <row r="39" spans="3:26" ht="13.5"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773"/>
      <c r="P39" s="9"/>
      <c r="Q39" s="773"/>
      <c r="R39" s="9"/>
      <c r="S39" s="773"/>
      <c r="T39" s="9"/>
      <c r="U39" s="773"/>
      <c r="V39" s="9"/>
      <c r="W39" s="773"/>
      <c r="X39" s="9"/>
      <c r="Y39" s="773"/>
      <c r="Z39" s="9"/>
    </row>
    <row r="40" spans="3:26" ht="13.5"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773"/>
      <c r="P40" s="9"/>
      <c r="Q40" s="773"/>
      <c r="R40" s="9"/>
      <c r="S40" s="773"/>
      <c r="T40" s="9"/>
      <c r="U40" s="773"/>
      <c r="V40" s="9"/>
      <c r="W40" s="773"/>
      <c r="X40" s="9"/>
      <c r="Y40" s="773"/>
      <c r="Z40" s="9"/>
    </row>
    <row r="41" spans="3:26" ht="13.5"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773"/>
      <c r="P41" s="9"/>
      <c r="Q41" s="773"/>
      <c r="R41" s="9"/>
      <c r="S41" s="773"/>
      <c r="T41" s="9"/>
      <c r="U41" s="773"/>
      <c r="V41" s="9"/>
      <c r="W41" s="773"/>
      <c r="X41" s="9"/>
      <c r="Y41" s="773"/>
      <c r="Z41" s="9"/>
    </row>
    <row r="42" spans="3:26" ht="13.5"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773"/>
      <c r="P42" s="9"/>
      <c r="Q42" s="773"/>
      <c r="R42" s="9"/>
      <c r="S42" s="773"/>
      <c r="T42" s="9"/>
      <c r="U42" s="773"/>
      <c r="V42" s="9"/>
      <c r="W42" s="773"/>
      <c r="X42" s="9"/>
      <c r="Y42" s="773"/>
      <c r="Z42" s="9"/>
    </row>
    <row r="43" spans="3:26" ht="13.5"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773"/>
      <c r="P43" s="9"/>
      <c r="Q43" s="773"/>
      <c r="R43" s="9"/>
      <c r="S43" s="773"/>
      <c r="T43" s="9"/>
      <c r="U43" s="773"/>
      <c r="V43" s="9"/>
      <c r="W43" s="773"/>
      <c r="X43" s="9"/>
      <c r="Y43" s="773"/>
      <c r="Z43" s="9"/>
    </row>
    <row r="44" spans="3:26" ht="13.5"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773"/>
      <c r="P44" s="9"/>
      <c r="Q44" s="773"/>
      <c r="R44" s="9"/>
      <c r="S44" s="773"/>
      <c r="T44" s="9"/>
      <c r="U44" s="773"/>
      <c r="V44" s="9"/>
      <c r="W44" s="773"/>
      <c r="X44" s="9"/>
      <c r="Y44" s="773"/>
      <c r="Z44" s="9"/>
    </row>
    <row r="45" spans="3:26" ht="13.5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773"/>
      <c r="P45" s="9"/>
      <c r="Q45" s="773"/>
      <c r="R45" s="9"/>
      <c r="S45" s="773"/>
      <c r="T45" s="9"/>
      <c r="U45" s="773"/>
      <c r="V45" s="9"/>
      <c r="W45" s="773"/>
      <c r="X45" s="9"/>
      <c r="Y45" s="773"/>
      <c r="Z45" s="9"/>
    </row>
    <row r="46" spans="3:26" ht="13.5"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773"/>
      <c r="P46" s="9"/>
      <c r="Q46" s="773"/>
      <c r="R46" s="9"/>
      <c r="S46" s="773"/>
      <c r="T46" s="9"/>
      <c r="U46" s="773"/>
      <c r="V46" s="9"/>
      <c r="W46" s="773"/>
      <c r="X46" s="9"/>
      <c r="Y46" s="773"/>
      <c r="Z46" s="9"/>
    </row>
    <row r="47" spans="3:26" ht="13.5"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773"/>
      <c r="P47" s="9"/>
      <c r="Q47" s="773"/>
      <c r="R47" s="9"/>
      <c r="S47" s="773"/>
      <c r="T47" s="9"/>
      <c r="U47" s="773"/>
      <c r="V47" s="9"/>
      <c r="W47" s="773"/>
      <c r="X47" s="9"/>
      <c r="Y47" s="773"/>
      <c r="Z47" s="9"/>
    </row>
    <row r="48" spans="3:26" ht="13.5"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773"/>
      <c r="P48" s="9"/>
      <c r="Q48" s="773"/>
      <c r="R48" s="9"/>
      <c r="S48" s="773"/>
      <c r="T48" s="9"/>
      <c r="U48" s="773"/>
      <c r="V48" s="9"/>
      <c r="W48" s="773"/>
      <c r="X48" s="9"/>
      <c r="Y48" s="773"/>
      <c r="Z48" s="9"/>
    </row>
    <row r="49" spans="3:26" ht="13.5"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773"/>
      <c r="P49" s="9"/>
      <c r="Q49" s="773"/>
      <c r="R49" s="9"/>
      <c r="S49" s="773"/>
      <c r="T49" s="9"/>
      <c r="U49" s="773"/>
      <c r="V49" s="9"/>
      <c r="W49" s="773"/>
      <c r="X49" s="9"/>
      <c r="Y49" s="773"/>
      <c r="Z49" s="9"/>
    </row>
    <row r="50" spans="3:26" ht="13.5"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773"/>
      <c r="P50" s="9"/>
      <c r="Q50" s="773"/>
      <c r="R50" s="9"/>
      <c r="S50" s="773"/>
      <c r="T50" s="9"/>
      <c r="U50" s="773"/>
      <c r="V50" s="9"/>
      <c r="W50" s="773"/>
      <c r="X50" s="9"/>
      <c r="Y50" s="773"/>
      <c r="Z50" s="9"/>
    </row>
    <row r="51" spans="3:26" ht="13.5"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773"/>
      <c r="P51" s="9"/>
      <c r="Q51" s="773"/>
      <c r="R51" s="9"/>
      <c r="S51" s="773"/>
      <c r="T51" s="9"/>
      <c r="U51" s="773"/>
      <c r="V51" s="9"/>
      <c r="W51" s="773"/>
      <c r="X51" s="9"/>
      <c r="Y51" s="773"/>
      <c r="Z51" s="9"/>
    </row>
    <row r="52" spans="3:26" ht="13.5"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773"/>
      <c r="P52" s="9"/>
      <c r="Q52" s="773"/>
      <c r="R52" s="9"/>
      <c r="S52" s="773"/>
      <c r="T52" s="9"/>
      <c r="U52" s="773"/>
      <c r="V52" s="9"/>
      <c r="W52" s="773"/>
      <c r="X52" s="9"/>
      <c r="Y52" s="773"/>
      <c r="Z52" s="9"/>
    </row>
    <row r="53" spans="3:26" ht="13.5"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773"/>
      <c r="P53" s="9"/>
      <c r="Q53" s="773"/>
      <c r="R53" s="9"/>
      <c r="S53" s="773"/>
      <c r="T53" s="9"/>
      <c r="U53" s="773"/>
      <c r="V53" s="9"/>
      <c r="W53" s="773"/>
      <c r="X53" s="9"/>
      <c r="Y53" s="773"/>
      <c r="Z53" s="9"/>
    </row>
    <row r="54" spans="3:26" ht="13.5"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773"/>
      <c r="P54" s="9"/>
      <c r="Q54" s="773"/>
      <c r="R54" s="9"/>
      <c r="S54" s="773"/>
      <c r="T54" s="9"/>
      <c r="U54" s="773"/>
      <c r="V54" s="9"/>
      <c r="W54" s="773"/>
      <c r="X54" s="9"/>
      <c r="Y54" s="773"/>
      <c r="Z54" s="9"/>
    </row>
    <row r="55" spans="3:26" ht="13.5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773"/>
      <c r="P55" s="9"/>
      <c r="Q55" s="773"/>
      <c r="R55" s="9"/>
      <c r="S55" s="773"/>
      <c r="T55" s="9"/>
      <c r="U55" s="773"/>
      <c r="V55" s="9"/>
      <c r="W55" s="773"/>
      <c r="X55" s="9"/>
      <c r="Y55" s="773"/>
      <c r="Z55" s="9"/>
    </row>
    <row r="56" spans="3:26" ht="13.5"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773"/>
      <c r="P56" s="9"/>
      <c r="Q56" s="773"/>
      <c r="R56" s="9"/>
      <c r="S56" s="773"/>
      <c r="T56" s="9"/>
      <c r="U56" s="773"/>
      <c r="V56" s="9"/>
      <c r="W56" s="773"/>
      <c r="X56" s="9"/>
      <c r="Y56" s="773"/>
      <c r="Z56" s="9"/>
    </row>
    <row r="57" spans="3:26" ht="13.5"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773"/>
      <c r="P57" s="9"/>
      <c r="Q57" s="773"/>
      <c r="R57" s="9"/>
      <c r="S57" s="773"/>
      <c r="T57" s="9"/>
      <c r="U57" s="773"/>
      <c r="V57" s="9"/>
      <c r="W57" s="773"/>
      <c r="X57" s="9"/>
      <c r="Y57" s="773"/>
      <c r="Z57" s="9"/>
    </row>
    <row r="58" spans="3:26" ht="13.5"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773"/>
      <c r="P58" s="9"/>
      <c r="Q58" s="773"/>
      <c r="R58" s="9"/>
      <c r="S58" s="773"/>
      <c r="T58" s="9"/>
      <c r="U58" s="773"/>
      <c r="V58" s="9"/>
      <c r="W58" s="773"/>
      <c r="X58" s="9"/>
      <c r="Y58" s="773"/>
      <c r="Z58" s="9"/>
    </row>
    <row r="59" spans="3:26" ht="13.5"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773"/>
      <c r="P59" s="9"/>
      <c r="Q59" s="773"/>
      <c r="R59" s="9"/>
      <c r="S59" s="773"/>
      <c r="T59" s="9"/>
      <c r="U59" s="773"/>
      <c r="V59" s="9"/>
      <c r="W59" s="773"/>
      <c r="X59" s="9"/>
      <c r="Y59" s="773"/>
      <c r="Z59" s="9"/>
    </row>
    <row r="60" spans="3:26" ht="13.5"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773"/>
      <c r="P60" s="9"/>
      <c r="Q60" s="773"/>
      <c r="R60" s="9"/>
      <c r="S60" s="773"/>
      <c r="T60" s="9"/>
      <c r="U60" s="773"/>
      <c r="V60" s="9"/>
      <c r="W60" s="773"/>
      <c r="X60" s="9"/>
      <c r="Y60" s="773"/>
      <c r="Z60" s="9"/>
    </row>
    <row r="61" spans="3:26" ht="13.5"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773"/>
      <c r="P61" s="9"/>
      <c r="Q61" s="773"/>
      <c r="R61" s="9"/>
      <c r="S61" s="773"/>
      <c r="T61" s="9"/>
      <c r="U61" s="773"/>
      <c r="V61" s="9"/>
      <c r="W61" s="773"/>
      <c r="X61" s="9"/>
      <c r="Y61" s="773"/>
      <c r="Z61" s="9"/>
    </row>
    <row r="62" spans="3:26" ht="13.5"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773"/>
      <c r="P62" s="9"/>
      <c r="Q62" s="773"/>
      <c r="R62" s="9"/>
      <c r="S62" s="773"/>
      <c r="T62" s="9"/>
      <c r="U62" s="773"/>
      <c r="V62" s="9"/>
      <c r="W62" s="773"/>
      <c r="X62" s="9"/>
      <c r="Y62" s="773"/>
      <c r="Z62" s="9"/>
    </row>
    <row r="63" spans="3:26" ht="13.5"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773"/>
      <c r="P63" s="9"/>
      <c r="Q63" s="773"/>
      <c r="R63" s="9"/>
      <c r="S63" s="773"/>
      <c r="T63" s="9"/>
      <c r="U63" s="773"/>
      <c r="V63" s="9"/>
      <c r="W63" s="773"/>
      <c r="X63" s="9"/>
      <c r="Y63" s="773"/>
      <c r="Z63" s="9"/>
    </row>
    <row r="64" spans="3:26" ht="13.5"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773"/>
      <c r="P64" s="9"/>
      <c r="Q64" s="773"/>
      <c r="R64" s="9"/>
      <c r="S64" s="773"/>
      <c r="T64" s="9"/>
      <c r="U64" s="773"/>
      <c r="V64" s="9"/>
      <c r="W64" s="773"/>
      <c r="X64" s="9"/>
      <c r="Y64" s="773"/>
      <c r="Z64" s="9"/>
    </row>
    <row r="65" spans="3:26" ht="13.5"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773"/>
      <c r="P65" s="9"/>
      <c r="Q65" s="773"/>
      <c r="R65" s="9"/>
      <c r="S65" s="773"/>
      <c r="T65" s="9"/>
      <c r="U65" s="773"/>
      <c r="V65" s="9"/>
      <c r="W65" s="773"/>
      <c r="X65" s="9"/>
      <c r="Y65" s="773"/>
      <c r="Z65" s="9"/>
    </row>
    <row r="66" spans="3:26" ht="13.5"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773"/>
      <c r="P66" s="9"/>
      <c r="Q66" s="773"/>
      <c r="R66" s="9"/>
      <c r="S66" s="773"/>
      <c r="T66" s="9"/>
      <c r="U66" s="773"/>
      <c r="V66" s="9"/>
      <c r="W66" s="773"/>
      <c r="X66" s="9"/>
      <c r="Y66" s="773"/>
      <c r="Z66" s="9"/>
    </row>
    <row r="67" spans="3:26" ht="13.5"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773"/>
      <c r="P67" s="9"/>
      <c r="Q67" s="773"/>
      <c r="R67" s="9"/>
      <c r="S67" s="773"/>
      <c r="T67" s="9"/>
      <c r="U67" s="773"/>
      <c r="V67" s="9"/>
      <c r="W67" s="773"/>
      <c r="X67" s="9"/>
      <c r="Y67" s="773"/>
      <c r="Z67" s="9"/>
    </row>
    <row r="68" spans="3:26" ht="13.5"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773"/>
      <c r="P68" s="9"/>
      <c r="Q68" s="773"/>
      <c r="R68" s="9"/>
      <c r="S68" s="773"/>
      <c r="T68" s="9"/>
      <c r="U68" s="773"/>
      <c r="V68" s="9"/>
      <c r="W68" s="773"/>
      <c r="X68" s="9"/>
      <c r="Y68" s="773"/>
      <c r="Z68" s="9"/>
    </row>
    <row r="69" spans="3:26" ht="13.5"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773"/>
      <c r="P69" s="9"/>
      <c r="Q69" s="773"/>
      <c r="R69" s="9"/>
      <c r="S69" s="773"/>
      <c r="T69" s="9"/>
      <c r="U69" s="773"/>
      <c r="V69" s="9"/>
      <c r="W69" s="773"/>
      <c r="X69" s="9"/>
      <c r="Y69" s="773"/>
      <c r="Z69" s="9"/>
    </row>
    <row r="70" spans="3:26" ht="13.5"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773"/>
      <c r="P70" s="9"/>
      <c r="Q70" s="773"/>
      <c r="R70" s="9"/>
      <c r="S70" s="773"/>
      <c r="T70" s="9"/>
      <c r="U70" s="773"/>
      <c r="V70" s="9"/>
      <c r="W70" s="773"/>
      <c r="X70" s="9"/>
      <c r="Y70" s="773"/>
      <c r="Z70" s="9"/>
    </row>
    <row r="71" spans="3:26" ht="13.5"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773"/>
      <c r="P71" s="9"/>
      <c r="Q71" s="773"/>
      <c r="R71" s="9"/>
      <c r="S71" s="773"/>
      <c r="T71" s="9"/>
      <c r="U71" s="773"/>
      <c r="V71" s="9"/>
      <c r="W71" s="773"/>
      <c r="X71" s="9"/>
      <c r="Y71" s="773"/>
      <c r="Z71" s="9"/>
    </row>
    <row r="72" spans="3:26" ht="13.5"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773"/>
      <c r="P72" s="9"/>
      <c r="Q72" s="773"/>
      <c r="R72" s="9"/>
      <c r="S72" s="773"/>
      <c r="T72" s="9"/>
      <c r="U72" s="773"/>
      <c r="V72" s="9"/>
      <c r="W72" s="773"/>
      <c r="X72" s="9"/>
      <c r="Y72" s="773"/>
      <c r="Z72" s="9"/>
    </row>
    <row r="73" spans="3:26" ht="13.5"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773"/>
      <c r="P73" s="9"/>
      <c r="Q73" s="773"/>
      <c r="R73" s="9"/>
      <c r="S73" s="773"/>
      <c r="T73" s="9"/>
      <c r="U73" s="773"/>
      <c r="V73" s="9"/>
      <c r="W73" s="773"/>
      <c r="X73" s="9"/>
      <c r="Y73" s="773"/>
      <c r="Z73" s="9"/>
    </row>
    <row r="74" spans="3:26" ht="13.5"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773"/>
      <c r="P74" s="9"/>
      <c r="Q74" s="773"/>
      <c r="R74" s="9"/>
      <c r="S74" s="773"/>
      <c r="T74" s="9"/>
      <c r="U74" s="773"/>
      <c r="V74" s="9"/>
      <c r="W74" s="773"/>
      <c r="X74" s="9"/>
      <c r="Y74" s="773"/>
      <c r="Z74" s="9"/>
    </row>
    <row r="75" spans="3:26" ht="13.5"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773"/>
      <c r="P75" s="9"/>
      <c r="Q75" s="773"/>
      <c r="R75" s="9"/>
      <c r="S75" s="773"/>
      <c r="T75" s="9"/>
      <c r="U75" s="773"/>
      <c r="V75" s="9"/>
      <c r="W75" s="773"/>
      <c r="X75" s="9"/>
      <c r="Y75" s="773"/>
      <c r="Z75" s="9"/>
    </row>
    <row r="76" spans="3:26" ht="13.5"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773"/>
      <c r="P76" s="9"/>
      <c r="Q76" s="773"/>
      <c r="R76" s="9"/>
      <c r="S76" s="773"/>
      <c r="T76" s="9"/>
      <c r="U76" s="773"/>
      <c r="V76" s="9"/>
      <c r="W76" s="773"/>
      <c r="X76" s="9"/>
      <c r="Y76" s="773"/>
      <c r="Z76" s="9"/>
    </row>
    <row r="77" spans="3:26" ht="13.5"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773"/>
      <c r="P77" s="9"/>
      <c r="Q77" s="773"/>
      <c r="R77" s="9"/>
      <c r="S77" s="773"/>
      <c r="T77" s="9"/>
      <c r="U77" s="773"/>
      <c r="V77" s="9"/>
      <c r="W77" s="773"/>
      <c r="X77" s="9"/>
      <c r="Y77" s="773"/>
      <c r="Z77" s="9"/>
    </row>
    <row r="78" spans="3:26" ht="13.5"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773"/>
      <c r="P78" s="9"/>
      <c r="Q78" s="773"/>
      <c r="R78" s="9"/>
      <c r="S78" s="773"/>
      <c r="T78" s="9"/>
      <c r="U78" s="773"/>
      <c r="V78" s="9"/>
      <c r="W78" s="773"/>
      <c r="X78" s="9"/>
      <c r="Y78" s="773"/>
      <c r="Z78" s="9"/>
    </row>
    <row r="79" spans="3:26" ht="13.5"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773"/>
      <c r="P79" s="9"/>
      <c r="Q79" s="773"/>
      <c r="R79" s="9"/>
      <c r="S79" s="773"/>
      <c r="T79" s="9"/>
      <c r="U79" s="773"/>
      <c r="V79" s="9"/>
      <c r="W79" s="773"/>
      <c r="X79" s="9"/>
      <c r="Y79" s="773"/>
      <c r="Z79" s="9"/>
    </row>
    <row r="80" spans="3:26" ht="13.5"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773"/>
      <c r="P80" s="9"/>
      <c r="Q80" s="773"/>
      <c r="R80" s="9"/>
      <c r="S80" s="773"/>
      <c r="T80" s="9"/>
      <c r="U80" s="773"/>
      <c r="V80" s="9"/>
      <c r="W80" s="773"/>
      <c r="X80" s="9"/>
      <c r="Y80" s="773"/>
      <c r="Z80" s="9"/>
    </row>
    <row r="81" spans="3:26" ht="13.5"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773"/>
      <c r="P81" s="9"/>
      <c r="Q81" s="773"/>
      <c r="R81" s="9"/>
      <c r="S81" s="773"/>
      <c r="T81" s="9"/>
      <c r="U81" s="773"/>
      <c r="V81" s="9"/>
      <c r="W81" s="773"/>
      <c r="X81" s="9"/>
      <c r="Y81" s="773"/>
      <c r="Z81" s="9"/>
    </row>
    <row r="82" spans="3:26" ht="13.5"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773"/>
      <c r="P82" s="9"/>
      <c r="Q82" s="773"/>
      <c r="R82" s="9"/>
      <c r="S82" s="773"/>
      <c r="T82" s="9"/>
      <c r="U82" s="773"/>
      <c r="V82" s="9"/>
      <c r="W82" s="773"/>
      <c r="X82" s="9"/>
      <c r="Y82" s="773"/>
      <c r="Z82" s="9"/>
    </row>
    <row r="83" spans="3:26" ht="13.5"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773"/>
      <c r="P83" s="9"/>
      <c r="Q83" s="773"/>
      <c r="R83" s="9"/>
      <c r="S83" s="773"/>
      <c r="T83" s="9"/>
      <c r="U83" s="773"/>
      <c r="V83" s="9"/>
      <c r="W83" s="773"/>
      <c r="X83" s="9"/>
      <c r="Y83" s="773"/>
      <c r="Z83" s="9"/>
    </row>
    <row r="84" spans="3:26" ht="13.5"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773"/>
      <c r="P84" s="9"/>
      <c r="Q84" s="773"/>
      <c r="R84" s="9"/>
      <c r="S84" s="773"/>
      <c r="T84" s="9"/>
      <c r="U84" s="773"/>
      <c r="V84" s="9"/>
      <c r="W84" s="773"/>
      <c r="X84" s="9"/>
      <c r="Y84" s="773"/>
      <c r="Z84" s="9"/>
    </row>
    <row r="85" spans="3:26" ht="13.5"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773"/>
      <c r="P85" s="9"/>
      <c r="Q85" s="773"/>
      <c r="R85" s="9"/>
      <c r="S85" s="773"/>
      <c r="T85" s="9"/>
      <c r="U85" s="773"/>
      <c r="V85" s="9"/>
      <c r="W85" s="773"/>
      <c r="X85" s="9"/>
      <c r="Y85" s="773"/>
      <c r="Z85" s="9"/>
    </row>
    <row r="86" spans="3:26" ht="13.5"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773"/>
      <c r="P86" s="9"/>
      <c r="Q86" s="773"/>
      <c r="R86" s="9"/>
      <c r="S86" s="773"/>
      <c r="T86" s="9"/>
      <c r="U86" s="773"/>
      <c r="V86" s="9"/>
      <c r="W86" s="773"/>
      <c r="X86" s="9"/>
      <c r="Y86" s="773"/>
      <c r="Z86" s="9"/>
    </row>
    <row r="87" spans="3:26" ht="13.5"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773"/>
      <c r="P87" s="9"/>
      <c r="Q87" s="773"/>
      <c r="R87" s="9"/>
      <c r="S87" s="773"/>
      <c r="T87" s="9"/>
      <c r="U87" s="773"/>
      <c r="V87" s="9"/>
      <c r="W87" s="773"/>
      <c r="X87" s="9"/>
      <c r="Y87" s="773"/>
      <c r="Z87" s="9"/>
    </row>
    <row r="88" spans="3:26" ht="13.5"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773"/>
      <c r="P88" s="9"/>
      <c r="Q88" s="773"/>
      <c r="R88" s="9"/>
      <c r="S88" s="773"/>
      <c r="T88" s="9"/>
      <c r="U88" s="773"/>
      <c r="V88" s="9"/>
      <c r="W88" s="773"/>
      <c r="X88" s="9"/>
      <c r="Y88" s="773"/>
      <c r="Z88" s="9"/>
    </row>
    <row r="89" spans="3:26" ht="13.5"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773"/>
      <c r="P89" s="9"/>
      <c r="Q89" s="773"/>
      <c r="R89" s="9"/>
      <c r="S89" s="773"/>
      <c r="T89" s="9"/>
      <c r="U89" s="773"/>
      <c r="V89" s="9"/>
      <c r="W89" s="773"/>
      <c r="X89" s="9"/>
      <c r="Y89" s="773"/>
      <c r="Z89" s="9"/>
    </row>
    <row r="90" spans="3:26" ht="13.5"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773"/>
      <c r="P90" s="9"/>
      <c r="Q90" s="773"/>
      <c r="R90" s="9"/>
      <c r="S90" s="773"/>
      <c r="T90" s="9"/>
      <c r="U90" s="773"/>
      <c r="V90" s="9"/>
      <c r="W90" s="773"/>
      <c r="X90" s="9"/>
      <c r="Y90" s="773"/>
      <c r="Z90" s="9"/>
    </row>
    <row r="91" spans="3:26" ht="13.5"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773"/>
      <c r="P91" s="9"/>
      <c r="Q91" s="773"/>
      <c r="R91" s="9"/>
      <c r="S91" s="773"/>
      <c r="T91" s="9"/>
      <c r="U91" s="773"/>
      <c r="V91" s="9"/>
      <c r="W91" s="773"/>
      <c r="X91" s="9"/>
      <c r="Y91" s="773"/>
      <c r="Z91" s="9"/>
    </row>
    <row r="92" spans="3:26" ht="13.5"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773"/>
      <c r="P92" s="9"/>
      <c r="Q92" s="773"/>
      <c r="R92" s="9"/>
      <c r="S92" s="773"/>
      <c r="T92" s="9"/>
      <c r="U92" s="773"/>
      <c r="V92" s="9"/>
      <c r="W92" s="773"/>
      <c r="X92" s="9"/>
      <c r="Y92" s="773"/>
      <c r="Z92" s="9"/>
    </row>
    <row r="93" spans="3:26" ht="13.5"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773"/>
      <c r="P93" s="9"/>
      <c r="Q93" s="773"/>
      <c r="R93" s="9"/>
      <c r="S93" s="773"/>
      <c r="T93" s="9"/>
      <c r="U93" s="773"/>
      <c r="V93" s="9"/>
      <c r="W93" s="773"/>
      <c r="X93" s="9"/>
      <c r="Y93" s="773"/>
      <c r="Z93" s="9"/>
    </row>
    <row r="94" spans="3:26" ht="13.5"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773"/>
      <c r="P94" s="9"/>
      <c r="Q94" s="773"/>
      <c r="R94" s="9"/>
      <c r="S94" s="773"/>
      <c r="T94" s="9"/>
      <c r="U94" s="773"/>
      <c r="V94" s="9"/>
      <c r="W94" s="773"/>
      <c r="X94" s="9"/>
      <c r="Y94" s="773"/>
      <c r="Z94" s="9"/>
    </row>
    <row r="95" spans="3:26" ht="13.5"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773"/>
      <c r="P95" s="9"/>
      <c r="Q95" s="773"/>
      <c r="R95" s="9"/>
      <c r="S95" s="773"/>
      <c r="T95" s="9"/>
      <c r="U95" s="773"/>
      <c r="V95" s="9"/>
      <c r="W95" s="773"/>
      <c r="X95" s="9"/>
      <c r="Y95" s="773"/>
      <c r="Z95" s="9"/>
    </row>
    <row r="96" spans="3:26" ht="13.5"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773"/>
      <c r="P96" s="9"/>
      <c r="Q96" s="773"/>
      <c r="R96" s="9"/>
      <c r="S96" s="773"/>
      <c r="T96" s="9"/>
      <c r="U96" s="773"/>
      <c r="V96" s="9"/>
      <c r="W96" s="773"/>
      <c r="X96" s="9"/>
      <c r="Y96" s="773"/>
      <c r="Z96" s="9"/>
    </row>
    <row r="97" spans="3:26" ht="13.5"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773"/>
      <c r="P97" s="9"/>
      <c r="Q97" s="773"/>
      <c r="R97" s="9"/>
      <c r="S97" s="773"/>
      <c r="T97" s="9"/>
      <c r="U97" s="773"/>
      <c r="V97" s="9"/>
      <c r="W97" s="773"/>
      <c r="X97" s="9"/>
      <c r="Y97" s="773"/>
      <c r="Z97" s="9"/>
    </row>
    <row r="98" spans="3:26" ht="13.5"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773"/>
      <c r="P98" s="9"/>
      <c r="Q98" s="773"/>
      <c r="R98" s="9"/>
      <c r="S98" s="773"/>
      <c r="T98" s="9"/>
      <c r="U98" s="773"/>
      <c r="V98" s="9"/>
      <c r="W98" s="773"/>
      <c r="X98" s="9"/>
      <c r="Y98" s="773"/>
      <c r="Z98" s="9"/>
    </row>
    <row r="99" spans="3:26" ht="13.5"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773"/>
      <c r="P99" s="9"/>
      <c r="Q99" s="773"/>
      <c r="R99" s="9"/>
      <c r="S99" s="773"/>
      <c r="T99" s="9"/>
      <c r="U99" s="773"/>
      <c r="V99" s="9"/>
      <c r="W99" s="773"/>
      <c r="X99" s="9"/>
      <c r="Y99" s="773"/>
      <c r="Z99" s="9"/>
    </row>
    <row r="100" spans="3:26" ht="13.5"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773"/>
      <c r="P100" s="9"/>
      <c r="Q100" s="773"/>
      <c r="R100" s="9"/>
      <c r="S100" s="773"/>
      <c r="T100" s="9"/>
      <c r="U100" s="773"/>
      <c r="V100" s="9"/>
      <c r="W100" s="773"/>
      <c r="X100" s="9"/>
      <c r="Y100" s="773"/>
      <c r="Z100" s="9"/>
    </row>
    <row r="101" spans="3:26" ht="13.5"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773"/>
      <c r="P101" s="9"/>
      <c r="Q101" s="773"/>
      <c r="R101" s="9"/>
      <c r="S101" s="773"/>
      <c r="T101" s="9"/>
      <c r="U101" s="773"/>
      <c r="V101" s="9"/>
      <c r="W101" s="773"/>
      <c r="X101" s="9"/>
      <c r="Y101" s="773"/>
      <c r="Z101" s="9"/>
    </row>
    <row r="102" spans="3:26" ht="13.5"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773"/>
      <c r="P102" s="9"/>
      <c r="Q102" s="773"/>
      <c r="R102" s="9"/>
      <c r="S102" s="773"/>
      <c r="T102" s="9"/>
      <c r="U102" s="773"/>
      <c r="V102" s="9"/>
      <c r="W102" s="773"/>
      <c r="X102" s="9"/>
      <c r="Y102" s="773"/>
      <c r="Z102" s="9"/>
    </row>
    <row r="103" spans="3:26" ht="13.5"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773"/>
      <c r="P103" s="9"/>
      <c r="Q103" s="773"/>
      <c r="R103" s="9"/>
      <c r="S103" s="773"/>
      <c r="T103" s="9"/>
      <c r="U103" s="773"/>
      <c r="V103" s="9"/>
      <c r="W103" s="773"/>
      <c r="X103" s="9"/>
      <c r="Y103" s="773"/>
      <c r="Z103" s="9"/>
    </row>
    <row r="104" spans="3:26" ht="13.5"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773"/>
      <c r="P104" s="9"/>
      <c r="Q104" s="773"/>
      <c r="R104" s="9"/>
      <c r="S104" s="773"/>
      <c r="T104" s="9"/>
      <c r="U104" s="773"/>
      <c r="V104" s="9"/>
      <c r="W104" s="773"/>
      <c r="X104" s="9"/>
      <c r="Y104" s="773"/>
      <c r="Z104" s="9"/>
    </row>
    <row r="105" spans="3:26" ht="13.5"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773"/>
      <c r="P105" s="9"/>
      <c r="Q105" s="773"/>
      <c r="R105" s="9"/>
      <c r="S105" s="773"/>
      <c r="T105" s="9"/>
      <c r="U105" s="773"/>
      <c r="V105" s="9"/>
      <c r="W105" s="773"/>
      <c r="X105" s="9"/>
      <c r="Y105" s="773"/>
      <c r="Z105" s="9"/>
    </row>
    <row r="106" spans="3:26" ht="13.5"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773"/>
      <c r="P106" s="9"/>
      <c r="Q106" s="773"/>
      <c r="R106" s="9"/>
      <c r="S106" s="773"/>
      <c r="T106" s="9"/>
      <c r="U106" s="773"/>
      <c r="V106" s="9"/>
      <c r="W106" s="773"/>
      <c r="X106" s="9"/>
      <c r="Y106" s="773"/>
      <c r="Z106" s="9"/>
    </row>
    <row r="107" spans="3:26" ht="13.5"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773"/>
      <c r="P107" s="9"/>
      <c r="Q107" s="773"/>
      <c r="R107" s="9"/>
      <c r="S107" s="773"/>
      <c r="T107" s="9"/>
      <c r="U107" s="773"/>
      <c r="V107" s="9"/>
      <c r="W107" s="773"/>
      <c r="X107" s="9"/>
      <c r="Y107" s="773"/>
      <c r="Z107" s="9"/>
    </row>
    <row r="108" spans="3:26" ht="13.5"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773"/>
      <c r="P108" s="9"/>
      <c r="Q108" s="773"/>
      <c r="R108" s="9"/>
      <c r="S108" s="773"/>
      <c r="T108" s="9"/>
      <c r="U108" s="773"/>
      <c r="V108" s="9"/>
      <c r="W108" s="773"/>
      <c r="X108" s="9"/>
      <c r="Y108" s="773"/>
      <c r="Z108" s="9"/>
    </row>
    <row r="109" spans="3:26" ht="13.5"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773"/>
      <c r="P109" s="9"/>
      <c r="Q109" s="773"/>
      <c r="R109" s="9"/>
      <c r="S109" s="773"/>
      <c r="T109" s="9"/>
      <c r="U109" s="773"/>
      <c r="V109" s="9"/>
      <c r="W109" s="773"/>
      <c r="X109" s="9"/>
      <c r="Y109" s="773"/>
      <c r="Z109" s="9"/>
    </row>
    <row r="110" spans="3:26" ht="13.5"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773"/>
      <c r="P110" s="9"/>
      <c r="Q110" s="773"/>
      <c r="R110" s="9"/>
      <c r="S110" s="773"/>
      <c r="T110" s="9"/>
      <c r="U110" s="773"/>
      <c r="V110" s="9"/>
      <c r="W110" s="773"/>
      <c r="X110" s="9"/>
      <c r="Y110" s="773"/>
      <c r="Z110" s="9"/>
    </row>
    <row r="111" spans="3:26" ht="13.5"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773"/>
      <c r="P111" s="9"/>
      <c r="Q111" s="773"/>
      <c r="R111" s="9"/>
      <c r="S111" s="773"/>
      <c r="T111" s="9"/>
      <c r="U111" s="773"/>
      <c r="V111" s="9"/>
      <c r="W111" s="773"/>
      <c r="X111" s="9"/>
      <c r="Y111" s="773"/>
      <c r="Z111" s="9"/>
    </row>
    <row r="112" spans="3:26" ht="13.5"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773"/>
      <c r="P112" s="9"/>
      <c r="Q112" s="773"/>
      <c r="R112" s="9"/>
      <c r="S112" s="773"/>
      <c r="T112" s="9"/>
      <c r="U112" s="773"/>
      <c r="V112" s="9"/>
      <c r="W112" s="773"/>
      <c r="X112" s="9"/>
      <c r="Y112" s="773"/>
      <c r="Z112" s="9"/>
    </row>
    <row r="113" spans="3:26" ht="13.5"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773"/>
      <c r="P113" s="9"/>
      <c r="Q113" s="773"/>
      <c r="R113" s="9"/>
      <c r="S113" s="773"/>
      <c r="T113" s="9"/>
      <c r="U113" s="773"/>
      <c r="V113" s="9"/>
      <c r="W113" s="773"/>
      <c r="X113" s="9"/>
      <c r="Y113" s="773"/>
      <c r="Z113" s="9"/>
    </row>
    <row r="114" spans="3:26" ht="13.5"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773"/>
      <c r="P114" s="9"/>
      <c r="Q114" s="773"/>
      <c r="R114" s="9"/>
      <c r="S114" s="773"/>
      <c r="T114" s="9"/>
      <c r="U114" s="773"/>
      <c r="V114" s="9"/>
      <c r="W114" s="773"/>
      <c r="X114" s="9"/>
      <c r="Y114" s="773"/>
      <c r="Z114" s="9"/>
    </row>
    <row r="115" spans="3:26" ht="13.5"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773"/>
      <c r="P115" s="9"/>
      <c r="Q115" s="773"/>
      <c r="R115" s="9"/>
      <c r="S115" s="773"/>
      <c r="T115" s="9"/>
      <c r="U115" s="773"/>
      <c r="V115" s="9"/>
      <c r="W115" s="773"/>
      <c r="X115" s="9"/>
      <c r="Y115" s="773"/>
      <c r="Z115" s="9"/>
    </row>
    <row r="116" spans="3:26" ht="13.5"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773"/>
      <c r="P116" s="9"/>
      <c r="Q116" s="773"/>
      <c r="R116" s="9"/>
      <c r="S116" s="773"/>
      <c r="T116" s="9"/>
      <c r="U116" s="773"/>
      <c r="V116" s="9"/>
      <c r="W116" s="773"/>
      <c r="X116" s="9"/>
      <c r="Y116" s="773"/>
      <c r="Z116" s="9"/>
    </row>
    <row r="117" spans="3:26" ht="13.5"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773"/>
      <c r="P117" s="9"/>
      <c r="Q117" s="773"/>
      <c r="R117" s="9"/>
      <c r="S117" s="773"/>
      <c r="T117" s="9"/>
      <c r="U117" s="773"/>
      <c r="V117" s="9"/>
      <c r="W117" s="773"/>
      <c r="X117" s="9"/>
      <c r="Y117" s="773"/>
      <c r="Z117" s="9"/>
    </row>
    <row r="118" spans="3:26" ht="13.5"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773"/>
      <c r="P118" s="9"/>
      <c r="Q118" s="773"/>
      <c r="R118" s="9"/>
      <c r="S118" s="773"/>
      <c r="T118" s="9"/>
      <c r="U118" s="773"/>
      <c r="V118" s="9"/>
      <c r="W118" s="773"/>
      <c r="X118" s="9"/>
      <c r="Y118" s="773"/>
      <c r="Z118" s="9"/>
    </row>
    <row r="119" spans="3:26" ht="13.5"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773"/>
      <c r="P119" s="9"/>
      <c r="Q119" s="773"/>
      <c r="R119" s="9"/>
      <c r="S119" s="773"/>
      <c r="T119" s="9"/>
      <c r="U119" s="773"/>
      <c r="V119" s="9"/>
      <c r="W119" s="773"/>
      <c r="X119" s="9"/>
      <c r="Y119" s="773"/>
      <c r="Z119" s="9"/>
    </row>
    <row r="120" spans="3:26" ht="13.5"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773"/>
      <c r="P120" s="9"/>
      <c r="Q120" s="773"/>
      <c r="R120" s="9"/>
      <c r="S120" s="773"/>
      <c r="T120" s="9"/>
      <c r="U120" s="773"/>
      <c r="V120" s="9"/>
      <c r="W120" s="773"/>
      <c r="X120" s="9"/>
      <c r="Y120" s="773"/>
      <c r="Z120" s="9"/>
    </row>
    <row r="121" spans="3:26" ht="13.5"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773"/>
      <c r="P121" s="9"/>
      <c r="Q121" s="773"/>
      <c r="R121" s="9"/>
      <c r="S121" s="773"/>
      <c r="T121" s="9"/>
      <c r="U121" s="773"/>
      <c r="V121" s="9"/>
      <c r="W121" s="773"/>
      <c r="X121" s="9"/>
      <c r="Y121" s="773"/>
      <c r="Z121" s="9"/>
    </row>
    <row r="122" spans="3:26" ht="13.5"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773"/>
      <c r="P122" s="9"/>
      <c r="Q122" s="773"/>
      <c r="R122" s="9"/>
      <c r="S122" s="773"/>
      <c r="T122" s="9"/>
      <c r="U122" s="773"/>
      <c r="V122" s="9"/>
      <c r="W122" s="773"/>
      <c r="X122" s="9"/>
      <c r="Y122" s="773"/>
      <c r="Z122" s="9"/>
    </row>
    <row r="123" spans="3:26" ht="13.5"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773"/>
      <c r="P123" s="9"/>
      <c r="Q123" s="773"/>
      <c r="R123" s="9"/>
      <c r="S123" s="773"/>
      <c r="T123" s="9"/>
      <c r="U123" s="773"/>
      <c r="V123" s="9"/>
      <c r="W123" s="773"/>
      <c r="X123" s="9"/>
      <c r="Y123" s="773"/>
      <c r="Z123" s="9"/>
    </row>
    <row r="124" spans="3:26" ht="13.5"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773"/>
      <c r="P124" s="9"/>
      <c r="Q124" s="773"/>
      <c r="R124" s="9"/>
      <c r="S124" s="773"/>
      <c r="T124" s="9"/>
      <c r="U124" s="773"/>
      <c r="V124" s="9"/>
      <c r="W124" s="773"/>
      <c r="X124" s="9"/>
      <c r="Y124" s="773"/>
      <c r="Z124" s="9"/>
    </row>
    <row r="125" spans="3:26" ht="13.5"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773"/>
      <c r="P125" s="9"/>
      <c r="Q125" s="773"/>
      <c r="R125" s="9"/>
      <c r="S125" s="773"/>
      <c r="T125" s="9"/>
      <c r="U125" s="773"/>
      <c r="V125" s="9"/>
      <c r="W125" s="773"/>
      <c r="X125" s="9"/>
      <c r="Y125" s="773"/>
      <c r="Z125" s="9"/>
    </row>
    <row r="126" spans="3:26" ht="13.5"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773"/>
      <c r="P126" s="9"/>
      <c r="Q126" s="773"/>
      <c r="R126" s="9"/>
      <c r="S126" s="773"/>
      <c r="T126" s="9"/>
      <c r="U126" s="773"/>
      <c r="V126" s="9"/>
      <c r="W126" s="773"/>
      <c r="X126" s="9"/>
      <c r="Y126" s="773"/>
      <c r="Z126" s="9"/>
    </row>
    <row r="127" spans="3:26" ht="13.5"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773"/>
      <c r="P127" s="9"/>
      <c r="Q127" s="773"/>
      <c r="R127" s="9"/>
      <c r="S127" s="773"/>
      <c r="T127" s="9"/>
      <c r="U127" s="773"/>
      <c r="V127" s="9"/>
      <c r="W127" s="773"/>
      <c r="X127" s="9"/>
      <c r="Y127" s="773"/>
      <c r="Z127" s="9"/>
    </row>
    <row r="128" spans="3:26" ht="13.5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773"/>
      <c r="P128" s="9"/>
      <c r="Q128" s="773"/>
      <c r="R128" s="9"/>
      <c r="S128" s="773"/>
      <c r="T128" s="9"/>
      <c r="U128" s="773"/>
      <c r="V128" s="9"/>
      <c r="W128" s="773"/>
      <c r="X128" s="9"/>
      <c r="Y128" s="773"/>
      <c r="Z128" s="9"/>
    </row>
    <row r="129" spans="3:26" ht="13.5"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773"/>
      <c r="P129" s="9"/>
      <c r="Q129" s="773"/>
      <c r="R129" s="9"/>
      <c r="S129" s="773"/>
      <c r="T129" s="9"/>
      <c r="U129" s="773"/>
      <c r="V129" s="9"/>
      <c r="W129" s="773"/>
      <c r="X129" s="9"/>
      <c r="Y129" s="773"/>
      <c r="Z129" s="9"/>
    </row>
    <row r="130" spans="3:26" ht="13.5"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773"/>
      <c r="P130" s="9"/>
      <c r="Q130" s="773"/>
      <c r="R130" s="9"/>
      <c r="S130" s="773"/>
      <c r="T130" s="9"/>
      <c r="U130" s="773"/>
      <c r="V130" s="9"/>
      <c r="W130" s="773"/>
      <c r="X130" s="9"/>
      <c r="Y130" s="773"/>
      <c r="Z130" s="9"/>
    </row>
    <row r="131" spans="3:26" ht="13.5"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773"/>
      <c r="P131" s="9"/>
      <c r="Q131" s="773"/>
      <c r="R131" s="9"/>
      <c r="S131" s="773"/>
      <c r="T131" s="9"/>
      <c r="U131" s="773"/>
      <c r="V131" s="9"/>
      <c r="W131" s="773"/>
      <c r="X131" s="9"/>
      <c r="Y131" s="773"/>
      <c r="Z131" s="9"/>
    </row>
    <row r="132" spans="3:26" ht="13.5"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773"/>
      <c r="P132" s="9"/>
      <c r="Q132" s="773"/>
      <c r="R132" s="9"/>
      <c r="S132" s="773"/>
      <c r="T132" s="9"/>
      <c r="U132" s="773"/>
      <c r="V132" s="9"/>
      <c r="W132" s="773"/>
      <c r="X132" s="9"/>
      <c r="Y132" s="773"/>
      <c r="Z132" s="9"/>
    </row>
    <row r="133" spans="3:26" ht="13.5"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773"/>
      <c r="P133" s="9"/>
      <c r="Q133" s="773"/>
      <c r="R133" s="9"/>
      <c r="S133" s="773"/>
      <c r="T133" s="9"/>
      <c r="U133" s="773"/>
      <c r="V133" s="9"/>
      <c r="W133" s="773"/>
      <c r="X133" s="9"/>
      <c r="Y133" s="773"/>
      <c r="Z133" s="9"/>
    </row>
    <row r="134" spans="3:26" ht="13.5"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773"/>
      <c r="P134" s="9"/>
      <c r="Q134" s="773"/>
      <c r="R134" s="9"/>
      <c r="S134" s="773"/>
      <c r="T134" s="9"/>
      <c r="U134" s="773"/>
      <c r="V134" s="9"/>
      <c r="W134" s="773"/>
      <c r="X134" s="9"/>
      <c r="Y134" s="773"/>
      <c r="Z134" s="9"/>
    </row>
    <row r="135" spans="3:26" ht="13.5"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773"/>
      <c r="P135" s="9"/>
      <c r="Q135" s="773"/>
      <c r="R135" s="9"/>
      <c r="S135" s="773"/>
      <c r="T135" s="9"/>
      <c r="U135" s="773"/>
      <c r="V135" s="9"/>
      <c r="W135" s="773"/>
      <c r="X135" s="9"/>
      <c r="Y135" s="773"/>
      <c r="Z135" s="9"/>
    </row>
    <row r="136" spans="3:26" ht="13.5"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773"/>
      <c r="P136" s="9"/>
      <c r="Q136" s="773"/>
      <c r="R136" s="9"/>
      <c r="S136" s="773"/>
      <c r="T136" s="9"/>
      <c r="U136" s="773"/>
      <c r="V136" s="9"/>
      <c r="W136" s="773"/>
      <c r="X136" s="9"/>
      <c r="Y136" s="773"/>
      <c r="Z136" s="9"/>
    </row>
    <row r="137" spans="3:26" ht="13.5"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773"/>
      <c r="P137" s="9"/>
      <c r="Q137" s="773"/>
      <c r="R137" s="9"/>
      <c r="S137" s="773"/>
      <c r="T137" s="9"/>
      <c r="U137" s="773"/>
      <c r="V137" s="9"/>
      <c r="W137" s="773"/>
      <c r="X137" s="9"/>
      <c r="Y137" s="773"/>
      <c r="Z137" s="9"/>
    </row>
    <row r="138" spans="3:26" ht="13.5"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773"/>
      <c r="P138" s="9"/>
      <c r="Q138" s="773"/>
      <c r="R138" s="9"/>
      <c r="S138" s="773"/>
      <c r="T138" s="9"/>
      <c r="U138" s="773"/>
      <c r="V138" s="9"/>
      <c r="W138" s="773"/>
      <c r="X138" s="9"/>
      <c r="Y138" s="773"/>
      <c r="Z138" s="9"/>
    </row>
    <row r="139" spans="3:26" ht="13.5"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773"/>
      <c r="P139" s="9"/>
      <c r="Q139" s="773"/>
      <c r="R139" s="9"/>
      <c r="S139" s="773"/>
      <c r="T139" s="9"/>
      <c r="U139" s="773"/>
      <c r="V139" s="9"/>
      <c r="W139" s="773"/>
      <c r="X139" s="9"/>
      <c r="Y139" s="773"/>
      <c r="Z139" s="9"/>
    </row>
    <row r="140" spans="3:26" ht="13.5"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773"/>
      <c r="P140" s="9"/>
      <c r="Q140" s="773"/>
      <c r="R140" s="9"/>
      <c r="S140" s="773"/>
      <c r="T140" s="9"/>
      <c r="U140" s="773"/>
      <c r="V140" s="9"/>
      <c r="W140" s="773"/>
      <c r="X140" s="9"/>
      <c r="Y140" s="773"/>
      <c r="Z140" s="9"/>
    </row>
    <row r="141" spans="3:26" ht="13.5"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773"/>
      <c r="P141" s="9"/>
      <c r="Q141" s="773"/>
      <c r="R141" s="9"/>
      <c r="S141" s="773"/>
      <c r="T141" s="9"/>
      <c r="U141" s="773"/>
      <c r="V141" s="9"/>
      <c r="W141" s="773"/>
      <c r="X141" s="9"/>
      <c r="Y141" s="773"/>
      <c r="Z141" s="9"/>
    </row>
    <row r="142" spans="3:26" ht="13.5"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773"/>
      <c r="P142" s="9"/>
      <c r="Q142" s="773"/>
      <c r="R142" s="9"/>
      <c r="S142" s="773"/>
      <c r="T142" s="9"/>
      <c r="U142" s="773"/>
      <c r="V142" s="9"/>
      <c r="W142" s="773"/>
      <c r="X142" s="9"/>
      <c r="Y142" s="773"/>
      <c r="Z142" s="9"/>
    </row>
    <row r="143" spans="3:26" ht="13.5"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773"/>
      <c r="P143" s="9"/>
      <c r="Q143" s="773"/>
      <c r="R143" s="9"/>
      <c r="S143" s="773"/>
      <c r="T143" s="9"/>
      <c r="U143" s="773"/>
      <c r="V143" s="9"/>
      <c r="W143" s="773"/>
      <c r="X143" s="9"/>
      <c r="Y143" s="773"/>
      <c r="Z143" s="9"/>
    </row>
    <row r="144" spans="3:26" ht="13.5"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773"/>
      <c r="P144" s="9"/>
      <c r="Q144" s="773"/>
      <c r="R144" s="9"/>
      <c r="S144" s="773"/>
      <c r="T144" s="9"/>
      <c r="U144" s="773"/>
      <c r="V144" s="9"/>
      <c r="W144" s="773"/>
      <c r="X144" s="9"/>
      <c r="Y144" s="773"/>
      <c r="Z144" s="9"/>
    </row>
    <row r="145" spans="3:26" ht="13.5"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773"/>
      <c r="P145" s="9"/>
      <c r="Q145" s="773"/>
      <c r="R145" s="9"/>
      <c r="S145" s="773"/>
      <c r="T145" s="9"/>
      <c r="U145" s="773"/>
      <c r="V145" s="9"/>
      <c r="W145" s="773"/>
      <c r="X145" s="9"/>
      <c r="Y145" s="773"/>
      <c r="Z145" s="9"/>
    </row>
    <row r="146" spans="3:26" ht="13.5"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773"/>
      <c r="P146" s="9"/>
      <c r="Q146" s="773"/>
      <c r="R146" s="9"/>
      <c r="S146" s="773"/>
      <c r="T146" s="9"/>
      <c r="U146" s="773"/>
      <c r="V146" s="9"/>
      <c r="W146" s="773"/>
      <c r="X146" s="9"/>
      <c r="Y146" s="773"/>
      <c r="Z146" s="9"/>
    </row>
    <row r="147" spans="3:26" ht="13.5"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773"/>
      <c r="P147" s="9"/>
      <c r="Q147" s="773"/>
      <c r="R147" s="9"/>
      <c r="S147" s="773"/>
      <c r="T147" s="9"/>
      <c r="U147" s="773"/>
      <c r="V147" s="9"/>
      <c r="W147" s="773"/>
      <c r="X147" s="9"/>
      <c r="Y147" s="773"/>
      <c r="Z147" s="9"/>
    </row>
    <row r="148" spans="3:26" ht="13.5"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773"/>
      <c r="P148" s="9"/>
      <c r="Q148" s="773"/>
      <c r="R148" s="9"/>
      <c r="S148" s="773"/>
      <c r="T148" s="9"/>
      <c r="U148" s="773"/>
      <c r="V148" s="9"/>
      <c r="W148" s="773"/>
      <c r="X148" s="9"/>
      <c r="Y148" s="773"/>
      <c r="Z148" s="9"/>
    </row>
    <row r="149" spans="3:26" ht="13.5"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773"/>
      <c r="P149" s="9"/>
      <c r="Q149" s="773"/>
      <c r="R149" s="9"/>
      <c r="S149" s="773"/>
      <c r="T149" s="9"/>
      <c r="U149" s="773"/>
      <c r="V149" s="9"/>
      <c r="W149" s="773"/>
      <c r="X149" s="9"/>
      <c r="Y149" s="773"/>
      <c r="Z149" s="9"/>
    </row>
    <row r="150" spans="3:26" ht="13.5"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773"/>
      <c r="P150" s="9"/>
      <c r="Q150" s="773"/>
      <c r="R150" s="9"/>
      <c r="S150" s="773"/>
      <c r="T150" s="9"/>
      <c r="U150" s="773"/>
      <c r="V150" s="9"/>
      <c r="W150" s="773"/>
      <c r="X150" s="9"/>
      <c r="Y150" s="773"/>
      <c r="Z150" s="9"/>
    </row>
    <row r="151" spans="3:26" ht="13.5"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773"/>
      <c r="P151" s="9"/>
      <c r="Q151" s="773"/>
      <c r="R151" s="9"/>
      <c r="S151" s="773"/>
      <c r="T151" s="9"/>
      <c r="U151" s="773"/>
      <c r="V151" s="9"/>
      <c r="W151" s="773"/>
      <c r="X151" s="9"/>
      <c r="Y151" s="773"/>
      <c r="Z151" s="9"/>
    </row>
    <row r="152" spans="3:26" ht="13.5"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773"/>
      <c r="P152" s="9"/>
      <c r="Q152" s="773"/>
      <c r="R152" s="9"/>
      <c r="S152" s="773"/>
      <c r="T152" s="9"/>
      <c r="U152" s="773"/>
      <c r="V152" s="9"/>
      <c r="W152" s="773"/>
      <c r="X152" s="9"/>
      <c r="Y152" s="773"/>
      <c r="Z152" s="9"/>
    </row>
    <row r="153" spans="3:26" ht="13.5"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773"/>
      <c r="P153" s="9"/>
      <c r="Q153" s="773"/>
      <c r="R153" s="9"/>
      <c r="S153" s="773"/>
      <c r="T153" s="9"/>
      <c r="U153" s="773"/>
      <c r="V153" s="9"/>
      <c r="W153" s="773"/>
      <c r="X153" s="9"/>
      <c r="Y153" s="773"/>
      <c r="Z153" s="9"/>
    </row>
    <row r="154" spans="3:26" ht="13.5"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773"/>
      <c r="P154" s="9"/>
      <c r="Q154" s="773"/>
      <c r="R154" s="9"/>
      <c r="S154" s="773"/>
      <c r="T154" s="9"/>
      <c r="U154" s="773"/>
      <c r="V154" s="9"/>
      <c r="W154" s="773"/>
      <c r="X154" s="9"/>
      <c r="Y154" s="773"/>
      <c r="Z154" s="9"/>
    </row>
    <row r="155" spans="3:26" ht="13.5"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773"/>
      <c r="P155" s="9"/>
      <c r="Q155" s="773"/>
      <c r="R155" s="9"/>
      <c r="S155" s="773"/>
      <c r="T155" s="9"/>
      <c r="U155" s="773"/>
      <c r="V155" s="9"/>
      <c r="W155" s="773"/>
      <c r="X155" s="9"/>
      <c r="Y155" s="773"/>
      <c r="Z155" s="9"/>
    </row>
    <row r="156" spans="3:26" ht="13.5"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773"/>
      <c r="P156" s="9"/>
      <c r="Q156" s="773"/>
      <c r="R156" s="9"/>
      <c r="S156" s="773"/>
      <c r="T156" s="9"/>
      <c r="U156" s="773"/>
      <c r="V156" s="9"/>
      <c r="W156" s="773"/>
      <c r="X156" s="9"/>
      <c r="Y156" s="773"/>
      <c r="Z156" s="9"/>
    </row>
    <row r="157" spans="3:26" ht="13.5"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773"/>
      <c r="P157" s="9"/>
      <c r="Q157" s="773"/>
      <c r="R157" s="9"/>
      <c r="S157" s="773"/>
      <c r="T157" s="9"/>
      <c r="U157" s="773"/>
      <c r="V157" s="9"/>
      <c r="W157" s="773"/>
      <c r="X157" s="9"/>
      <c r="Y157" s="773"/>
      <c r="Z157" s="9"/>
    </row>
    <row r="158" spans="3:26" ht="13.5"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773"/>
      <c r="P158" s="9"/>
      <c r="Q158" s="773"/>
      <c r="R158" s="9"/>
      <c r="S158" s="773"/>
      <c r="T158" s="9"/>
      <c r="U158" s="773"/>
      <c r="V158" s="9"/>
      <c r="W158" s="773"/>
      <c r="X158" s="9"/>
      <c r="Y158" s="773"/>
      <c r="Z158" s="9"/>
    </row>
    <row r="159" spans="3:26" ht="13.5"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773"/>
      <c r="P159" s="9"/>
      <c r="Q159" s="773"/>
      <c r="R159" s="9"/>
      <c r="S159" s="773"/>
      <c r="T159" s="9"/>
      <c r="U159" s="773"/>
      <c r="V159" s="9"/>
      <c r="W159" s="773"/>
      <c r="X159" s="9"/>
      <c r="Y159" s="773"/>
      <c r="Z159" s="9"/>
    </row>
    <row r="160" spans="3:26" ht="13.5"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773"/>
      <c r="P160" s="9"/>
      <c r="Q160" s="773"/>
      <c r="R160" s="9"/>
      <c r="S160" s="773"/>
      <c r="T160" s="9"/>
      <c r="U160" s="773"/>
      <c r="V160" s="9"/>
      <c r="W160" s="773"/>
      <c r="X160" s="9"/>
      <c r="Y160" s="773"/>
      <c r="Z160" s="9"/>
    </row>
    <row r="161" spans="3:26" ht="13.5"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773"/>
      <c r="P161" s="9"/>
      <c r="Q161" s="773"/>
      <c r="R161" s="9"/>
      <c r="S161" s="773"/>
      <c r="T161" s="9"/>
      <c r="U161" s="773"/>
      <c r="V161" s="9"/>
      <c r="W161" s="773"/>
      <c r="X161" s="9"/>
      <c r="Y161" s="773"/>
      <c r="Z161" s="9"/>
    </row>
    <row r="162" spans="3:26" ht="13.5"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773"/>
      <c r="P162" s="9"/>
      <c r="Q162" s="773"/>
      <c r="R162" s="9"/>
      <c r="S162" s="773"/>
      <c r="T162" s="9"/>
      <c r="U162" s="773"/>
      <c r="V162" s="9"/>
      <c r="W162" s="773"/>
      <c r="X162" s="9"/>
      <c r="Y162" s="773"/>
      <c r="Z162" s="9"/>
    </row>
    <row r="163" spans="3:26" ht="13.5"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773"/>
      <c r="P163" s="9"/>
      <c r="Q163" s="773"/>
      <c r="R163" s="9"/>
      <c r="S163" s="773"/>
      <c r="T163" s="9"/>
      <c r="U163" s="773"/>
      <c r="V163" s="9"/>
      <c r="W163" s="773"/>
      <c r="X163" s="9"/>
      <c r="Y163" s="773"/>
      <c r="Z163" s="9"/>
    </row>
    <row r="164" spans="3:26" ht="13.5"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773"/>
      <c r="P164" s="9"/>
      <c r="Q164" s="773"/>
      <c r="R164" s="9"/>
      <c r="S164" s="773"/>
      <c r="T164" s="9"/>
      <c r="U164" s="773"/>
      <c r="V164" s="9"/>
      <c r="W164" s="773"/>
      <c r="X164" s="9"/>
      <c r="Y164" s="773"/>
      <c r="Z164" s="9"/>
    </row>
    <row r="165" spans="3:26" ht="13.5"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773"/>
      <c r="P165" s="9"/>
      <c r="Q165" s="773"/>
      <c r="R165" s="9"/>
      <c r="S165" s="773"/>
      <c r="T165" s="9"/>
      <c r="U165" s="773"/>
      <c r="V165" s="9"/>
      <c r="W165" s="773"/>
      <c r="X165" s="9"/>
      <c r="Y165" s="773"/>
      <c r="Z165" s="9"/>
    </row>
    <row r="166" spans="3:26" ht="13.5"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773"/>
      <c r="P166" s="9"/>
      <c r="Q166" s="773"/>
      <c r="R166" s="9"/>
      <c r="S166" s="773"/>
      <c r="T166" s="9"/>
      <c r="U166" s="773"/>
      <c r="V166" s="9"/>
      <c r="W166" s="773"/>
      <c r="X166" s="9"/>
      <c r="Y166" s="773"/>
      <c r="Z166" s="9"/>
    </row>
    <row r="167" spans="3:26" ht="13.5"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773"/>
      <c r="P167" s="9"/>
      <c r="Q167" s="773"/>
      <c r="R167" s="9"/>
      <c r="S167" s="773"/>
      <c r="T167" s="9"/>
      <c r="U167" s="773"/>
      <c r="V167" s="9"/>
      <c r="W167" s="773"/>
      <c r="X167" s="9"/>
      <c r="Y167" s="773"/>
      <c r="Z167" s="9"/>
    </row>
    <row r="168" spans="3:26" ht="13.5"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773"/>
      <c r="P168" s="9"/>
      <c r="Q168" s="773"/>
      <c r="R168" s="9"/>
      <c r="S168" s="773"/>
      <c r="T168" s="9"/>
      <c r="U168" s="773"/>
      <c r="V168" s="9"/>
      <c r="W168" s="773"/>
      <c r="X168" s="9"/>
      <c r="Y168" s="773"/>
      <c r="Z168" s="9"/>
    </row>
    <row r="169" spans="3:26" ht="13.5"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773"/>
      <c r="P169" s="9"/>
      <c r="Q169" s="773"/>
      <c r="R169" s="9"/>
      <c r="S169" s="773"/>
      <c r="T169" s="9"/>
      <c r="U169" s="773"/>
      <c r="V169" s="9"/>
      <c r="W169" s="773"/>
      <c r="X169" s="9"/>
      <c r="Y169" s="773"/>
      <c r="Z169" s="9"/>
    </row>
    <row r="170" spans="3:26" ht="13.5"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773"/>
      <c r="P170" s="9"/>
      <c r="Q170" s="773"/>
      <c r="R170" s="9"/>
      <c r="S170" s="773"/>
      <c r="T170" s="9"/>
      <c r="U170" s="773"/>
      <c r="V170" s="9"/>
      <c r="W170" s="773"/>
      <c r="X170" s="9"/>
      <c r="Y170" s="773"/>
      <c r="Z170" s="9"/>
    </row>
    <row r="171" spans="3:26" ht="13.5"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773"/>
      <c r="P171" s="9"/>
      <c r="Q171" s="773"/>
      <c r="R171" s="9"/>
      <c r="S171" s="773"/>
      <c r="T171" s="9"/>
      <c r="U171" s="773"/>
      <c r="V171" s="9"/>
      <c r="W171" s="773"/>
      <c r="X171" s="9"/>
      <c r="Y171" s="773"/>
      <c r="Z171" s="9"/>
    </row>
    <row r="172" spans="3:26" ht="13.5"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773"/>
      <c r="P172" s="9"/>
      <c r="Q172" s="773"/>
      <c r="R172" s="9"/>
      <c r="S172" s="773"/>
      <c r="T172" s="9"/>
      <c r="U172" s="773"/>
      <c r="V172" s="9"/>
      <c r="W172" s="773"/>
      <c r="X172" s="9"/>
      <c r="Y172" s="773"/>
      <c r="Z172" s="9"/>
    </row>
    <row r="173" spans="3:26" ht="13.5"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773"/>
      <c r="P173" s="9"/>
      <c r="Q173" s="773"/>
      <c r="R173" s="9"/>
      <c r="S173" s="773"/>
      <c r="T173" s="9"/>
      <c r="U173" s="773"/>
      <c r="V173" s="9"/>
      <c r="W173" s="773"/>
      <c r="X173" s="9"/>
      <c r="Y173" s="773"/>
      <c r="Z173" s="9"/>
    </row>
    <row r="174" spans="3:26" ht="13.5"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773"/>
      <c r="P174" s="9"/>
      <c r="Q174" s="773"/>
      <c r="R174" s="9"/>
      <c r="S174" s="773"/>
      <c r="T174" s="9"/>
      <c r="U174" s="773"/>
      <c r="V174" s="9"/>
      <c r="W174" s="773"/>
      <c r="X174" s="9"/>
      <c r="Y174" s="773"/>
      <c r="Z174" s="9"/>
    </row>
    <row r="175" spans="3:26" ht="13.5"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773"/>
      <c r="P175" s="9"/>
      <c r="Q175" s="773"/>
      <c r="R175" s="9"/>
      <c r="S175" s="773"/>
      <c r="T175" s="9"/>
      <c r="U175" s="773"/>
      <c r="V175" s="9"/>
      <c r="W175" s="773"/>
      <c r="X175" s="9"/>
      <c r="Y175" s="773"/>
      <c r="Z175" s="9"/>
    </row>
    <row r="176" spans="3:26" ht="13.5"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773"/>
      <c r="P176" s="9"/>
      <c r="Q176" s="773"/>
      <c r="R176" s="9"/>
      <c r="S176" s="773"/>
      <c r="T176" s="9"/>
      <c r="U176" s="773"/>
      <c r="V176" s="9"/>
      <c r="W176" s="773"/>
      <c r="X176" s="9"/>
      <c r="Y176" s="773"/>
      <c r="Z176" s="9"/>
    </row>
    <row r="177" spans="3:26" ht="13.5"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773"/>
      <c r="P177" s="9"/>
      <c r="Q177" s="773"/>
      <c r="R177" s="9"/>
      <c r="S177" s="773"/>
      <c r="T177" s="9"/>
      <c r="U177" s="773"/>
      <c r="V177" s="9"/>
      <c r="W177" s="773"/>
      <c r="X177" s="9"/>
      <c r="Y177" s="773"/>
      <c r="Z177" s="9"/>
    </row>
    <row r="178" spans="3:26" ht="13.5"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773"/>
      <c r="P178" s="9"/>
      <c r="Q178" s="773"/>
      <c r="R178" s="9"/>
      <c r="S178" s="773"/>
      <c r="T178" s="9"/>
      <c r="U178" s="773"/>
      <c r="V178" s="9"/>
      <c r="W178" s="773"/>
      <c r="X178" s="9"/>
      <c r="Y178" s="773"/>
      <c r="Z178" s="9"/>
    </row>
    <row r="179" spans="3:26" ht="13.5"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773"/>
      <c r="P179" s="9"/>
      <c r="Q179" s="773"/>
      <c r="R179" s="9"/>
      <c r="S179" s="773"/>
      <c r="T179" s="9"/>
      <c r="U179" s="773"/>
      <c r="V179" s="9"/>
      <c r="W179" s="773"/>
      <c r="X179" s="9"/>
      <c r="Y179" s="773"/>
      <c r="Z179" s="9"/>
    </row>
    <row r="180" spans="3:26" ht="13.5"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773"/>
      <c r="P180" s="9"/>
      <c r="Q180" s="773"/>
      <c r="R180" s="9"/>
      <c r="S180" s="773"/>
      <c r="T180" s="9"/>
      <c r="U180" s="773"/>
      <c r="V180" s="9"/>
      <c r="W180" s="773"/>
      <c r="X180" s="9"/>
      <c r="Y180" s="773"/>
      <c r="Z180" s="9"/>
    </row>
    <row r="181" spans="3:26" ht="13.5"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773"/>
      <c r="P181" s="9"/>
      <c r="Q181" s="773"/>
      <c r="R181" s="9"/>
      <c r="S181" s="773"/>
      <c r="T181" s="9"/>
      <c r="U181" s="773"/>
      <c r="V181" s="9"/>
      <c r="W181" s="773"/>
      <c r="X181" s="9"/>
      <c r="Y181" s="773"/>
      <c r="Z181" s="9"/>
    </row>
    <row r="182" spans="3:26" ht="13.5"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773"/>
      <c r="P182" s="9"/>
      <c r="Q182" s="773"/>
      <c r="R182" s="9"/>
      <c r="S182" s="773"/>
      <c r="T182" s="9"/>
      <c r="U182" s="773"/>
      <c r="V182" s="9"/>
      <c r="W182" s="773"/>
      <c r="X182" s="9"/>
      <c r="Y182" s="773"/>
      <c r="Z182" s="9"/>
    </row>
    <row r="183" spans="3:26" ht="13.5"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773"/>
      <c r="P183" s="9"/>
      <c r="Q183" s="773"/>
      <c r="R183" s="9"/>
      <c r="S183" s="773"/>
      <c r="T183" s="9"/>
      <c r="U183" s="773"/>
      <c r="V183" s="9"/>
      <c r="W183" s="773"/>
      <c r="X183" s="9"/>
      <c r="Y183" s="773"/>
      <c r="Z183" s="9"/>
    </row>
    <row r="184" spans="3:26" ht="13.5"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773"/>
      <c r="P184" s="9"/>
      <c r="Q184" s="773"/>
      <c r="R184" s="9"/>
      <c r="S184" s="773"/>
      <c r="T184" s="9"/>
      <c r="U184" s="773"/>
      <c r="V184" s="9"/>
      <c r="W184" s="773"/>
      <c r="X184" s="9"/>
      <c r="Y184" s="773"/>
      <c r="Z184" s="9"/>
    </row>
    <row r="185" spans="3:26" ht="13.5"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773"/>
      <c r="P185" s="9"/>
      <c r="Q185" s="773"/>
      <c r="R185" s="9"/>
      <c r="S185" s="773"/>
      <c r="T185" s="9"/>
      <c r="U185" s="773"/>
      <c r="V185" s="9"/>
      <c r="W185" s="773"/>
      <c r="X185" s="9"/>
      <c r="Y185" s="773"/>
      <c r="Z185" s="9"/>
    </row>
    <row r="186" spans="3:26" ht="13.5"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773"/>
      <c r="P186" s="9"/>
      <c r="Q186" s="773"/>
      <c r="R186" s="9"/>
      <c r="S186" s="773"/>
      <c r="T186" s="9"/>
      <c r="U186" s="773"/>
      <c r="V186" s="9"/>
      <c r="W186" s="773"/>
      <c r="X186" s="9"/>
      <c r="Y186" s="773"/>
      <c r="Z186" s="9"/>
    </row>
    <row r="187" spans="3:26" ht="13.5"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773"/>
      <c r="P187" s="9"/>
      <c r="Q187" s="773"/>
      <c r="R187" s="9"/>
      <c r="S187" s="773"/>
      <c r="T187" s="9"/>
      <c r="U187" s="773"/>
      <c r="V187" s="9"/>
      <c r="W187" s="773"/>
      <c r="X187" s="9"/>
      <c r="Y187" s="773"/>
      <c r="Z187" s="9"/>
    </row>
    <row r="188" spans="3:26" ht="13.5"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773"/>
      <c r="P188" s="9"/>
      <c r="Q188" s="773"/>
      <c r="R188" s="9"/>
      <c r="S188" s="773"/>
      <c r="T188" s="9"/>
      <c r="U188" s="773"/>
      <c r="V188" s="9"/>
      <c r="W188" s="773"/>
      <c r="X188" s="9"/>
      <c r="Y188" s="773"/>
      <c r="Z188" s="9"/>
    </row>
    <row r="189" spans="3:26" ht="13.5"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773"/>
      <c r="P189" s="9"/>
      <c r="Q189" s="773"/>
      <c r="R189" s="9"/>
      <c r="S189" s="773"/>
      <c r="T189" s="9"/>
      <c r="U189" s="773"/>
      <c r="V189" s="9"/>
      <c r="W189" s="773"/>
      <c r="X189" s="9"/>
      <c r="Y189" s="773"/>
      <c r="Z189" s="9"/>
    </row>
    <row r="190" spans="3:26" ht="13.5"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773"/>
      <c r="P190" s="9"/>
      <c r="Q190" s="773"/>
      <c r="R190" s="9"/>
      <c r="S190" s="773"/>
      <c r="T190" s="9"/>
      <c r="U190" s="773"/>
      <c r="V190" s="9"/>
      <c r="W190" s="773"/>
      <c r="X190" s="9"/>
      <c r="Y190" s="773"/>
      <c r="Z190" s="9"/>
    </row>
    <row r="191" spans="3:26" ht="13.5"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773"/>
      <c r="P191" s="9"/>
      <c r="Q191" s="773"/>
      <c r="R191" s="9"/>
      <c r="S191" s="773"/>
      <c r="T191" s="9"/>
      <c r="U191" s="773"/>
      <c r="V191" s="9"/>
      <c r="W191" s="773"/>
      <c r="X191" s="9"/>
      <c r="Y191" s="773"/>
      <c r="Z191" s="9"/>
    </row>
    <row r="192" spans="3:26" ht="13.5"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773"/>
      <c r="P192" s="9"/>
      <c r="Q192" s="773"/>
      <c r="R192" s="9"/>
      <c r="S192" s="773"/>
      <c r="T192" s="9"/>
      <c r="U192" s="773"/>
      <c r="V192" s="9"/>
      <c r="W192" s="773"/>
      <c r="X192" s="9"/>
      <c r="Y192" s="773"/>
      <c r="Z192" s="9"/>
    </row>
    <row r="193" spans="3:26" ht="13.5"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773"/>
      <c r="P193" s="9"/>
      <c r="Q193" s="773"/>
      <c r="R193" s="9"/>
      <c r="S193" s="773"/>
      <c r="T193" s="9"/>
      <c r="U193" s="773"/>
      <c r="V193" s="9"/>
      <c r="W193" s="773"/>
      <c r="X193" s="9"/>
      <c r="Y193" s="773"/>
      <c r="Z193" s="9"/>
    </row>
    <row r="194" spans="3:26" ht="13.5"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773"/>
      <c r="P194" s="9"/>
      <c r="Q194" s="773"/>
      <c r="R194" s="9"/>
      <c r="S194" s="773"/>
      <c r="T194" s="9"/>
      <c r="U194" s="773"/>
      <c r="V194" s="9"/>
      <c r="W194" s="773"/>
      <c r="X194" s="9"/>
      <c r="Y194" s="773"/>
      <c r="Z194" s="9"/>
    </row>
    <row r="195" spans="3:26" ht="13.5"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773"/>
      <c r="P195" s="9"/>
      <c r="Q195" s="773"/>
      <c r="R195" s="9"/>
      <c r="S195" s="773"/>
      <c r="T195" s="9"/>
      <c r="U195" s="773"/>
      <c r="V195" s="9"/>
      <c r="W195" s="773"/>
      <c r="X195" s="9"/>
      <c r="Y195" s="773"/>
      <c r="Z195" s="9"/>
    </row>
    <row r="196" spans="3:26" ht="13.5"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773"/>
      <c r="P196" s="9"/>
      <c r="Q196" s="773"/>
      <c r="R196" s="9"/>
      <c r="S196" s="773"/>
      <c r="T196" s="9"/>
      <c r="U196" s="773"/>
      <c r="V196" s="9"/>
      <c r="W196" s="773"/>
      <c r="X196" s="9"/>
      <c r="Y196" s="773"/>
      <c r="Z196" s="9"/>
    </row>
    <row r="197" spans="3:26" ht="13.5"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773"/>
      <c r="P197" s="9"/>
      <c r="Q197" s="773"/>
      <c r="R197" s="9"/>
      <c r="S197" s="773"/>
      <c r="T197" s="9"/>
      <c r="U197" s="773"/>
      <c r="V197" s="9"/>
      <c r="W197" s="773"/>
      <c r="X197" s="9"/>
      <c r="Y197" s="773"/>
      <c r="Z197" s="9"/>
    </row>
    <row r="198" spans="3:26" ht="13.5"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773"/>
      <c r="P198" s="9"/>
      <c r="Q198" s="773"/>
      <c r="R198" s="9"/>
      <c r="S198" s="773"/>
      <c r="T198" s="9"/>
      <c r="U198" s="773"/>
      <c r="V198" s="9"/>
      <c r="W198" s="773"/>
      <c r="X198" s="9"/>
      <c r="Y198" s="773"/>
      <c r="Z198" s="9"/>
    </row>
    <row r="199" spans="3:26" ht="13.5"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773"/>
      <c r="P199" s="9"/>
      <c r="Q199" s="773"/>
      <c r="R199" s="9"/>
      <c r="S199" s="773"/>
      <c r="T199" s="9"/>
      <c r="U199" s="773"/>
      <c r="V199" s="9"/>
      <c r="W199" s="773"/>
      <c r="X199" s="9"/>
      <c r="Y199" s="773"/>
      <c r="Z199" s="9"/>
    </row>
    <row r="200" spans="3:26" ht="13.5"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773"/>
      <c r="P200" s="9"/>
      <c r="Q200" s="773"/>
      <c r="R200" s="9"/>
      <c r="S200" s="773"/>
      <c r="T200" s="9"/>
      <c r="U200" s="773"/>
      <c r="V200" s="9"/>
      <c r="W200" s="773"/>
      <c r="X200" s="9"/>
      <c r="Y200" s="773"/>
      <c r="Z200" s="9"/>
    </row>
    <row r="201" spans="3:26" ht="13.5"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773"/>
      <c r="P201" s="9"/>
      <c r="Q201" s="773"/>
      <c r="R201" s="9"/>
      <c r="S201" s="773"/>
      <c r="T201" s="9"/>
      <c r="U201" s="773"/>
      <c r="V201" s="9"/>
      <c r="W201" s="773"/>
      <c r="X201" s="9"/>
      <c r="Y201" s="773"/>
      <c r="Z201" s="9"/>
    </row>
    <row r="202" spans="3:26" ht="13.5"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773"/>
      <c r="P202" s="9"/>
      <c r="Q202" s="773"/>
      <c r="R202" s="9"/>
      <c r="S202" s="773"/>
      <c r="T202" s="9"/>
      <c r="U202" s="773"/>
      <c r="V202" s="9"/>
      <c r="W202" s="773"/>
      <c r="X202" s="9"/>
      <c r="Y202" s="773"/>
      <c r="Z202" s="9"/>
    </row>
    <row r="203" spans="3:26" ht="13.5"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773"/>
      <c r="P203" s="9"/>
      <c r="Q203" s="773"/>
      <c r="R203" s="9"/>
      <c r="S203" s="773"/>
      <c r="T203" s="9"/>
      <c r="U203" s="773"/>
      <c r="V203" s="9"/>
      <c r="W203" s="773"/>
      <c r="X203" s="9"/>
      <c r="Y203" s="773"/>
      <c r="Z203" s="9"/>
    </row>
    <row r="204" spans="3:26" ht="13.5"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773"/>
      <c r="P204" s="9"/>
      <c r="Q204" s="773"/>
      <c r="R204" s="9"/>
      <c r="S204" s="773"/>
      <c r="T204" s="9"/>
      <c r="U204" s="773"/>
      <c r="V204" s="9"/>
      <c r="W204" s="773"/>
      <c r="X204" s="9"/>
      <c r="Y204" s="773"/>
      <c r="Z204" s="9"/>
    </row>
    <row r="205" spans="3:26" ht="13.5"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773"/>
      <c r="P205" s="9"/>
      <c r="Q205" s="773"/>
      <c r="R205" s="9"/>
      <c r="S205" s="773"/>
      <c r="T205" s="9"/>
      <c r="U205" s="773"/>
      <c r="V205" s="9"/>
      <c r="W205" s="773"/>
      <c r="X205" s="9"/>
      <c r="Y205" s="773"/>
      <c r="Z205" s="9"/>
    </row>
    <row r="206" spans="3:26" ht="13.5"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773"/>
      <c r="P206" s="9"/>
      <c r="Q206" s="773"/>
      <c r="R206" s="9"/>
      <c r="S206" s="773"/>
      <c r="T206" s="9"/>
      <c r="U206" s="773"/>
      <c r="V206" s="9"/>
      <c r="W206" s="773"/>
      <c r="X206" s="9"/>
      <c r="Y206" s="773"/>
      <c r="Z206" s="9"/>
    </row>
    <row r="207" spans="3:26" ht="13.5"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773"/>
      <c r="P207" s="9"/>
      <c r="Q207" s="773"/>
      <c r="R207" s="9"/>
      <c r="S207" s="773"/>
      <c r="T207" s="9"/>
      <c r="U207" s="773"/>
      <c r="V207" s="9"/>
      <c r="W207" s="773"/>
      <c r="X207" s="9"/>
      <c r="Y207" s="773"/>
      <c r="Z207" s="9"/>
    </row>
    <row r="208" spans="3:26" ht="13.5"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773"/>
      <c r="P208" s="9"/>
      <c r="Q208" s="773"/>
      <c r="R208" s="9"/>
      <c r="S208" s="773"/>
      <c r="T208" s="9"/>
      <c r="U208" s="773"/>
      <c r="V208" s="9"/>
      <c r="W208" s="773"/>
      <c r="X208" s="9"/>
      <c r="Y208" s="773"/>
      <c r="Z208" s="9"/>
    </row>
    <row r="209" spans="3:26" ht="13.5"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773"/>
      <c r="P209" s="9"/>
      <c r="Q209" s="773"/>
      <c r="R209" s="9"/>
      <c r="S209" s="773"/>
      <c r="T209" s="9"/>
      <c r="U209" s="773"/>
      <c r="V209" s="9"/>
      <c r="W209" s="773"/>
      <c r="X209" s="9"/>
      <c r="Y209" s="773"/>
      <c r="Z209" s="9"/>
    </row>
    <row r="210" spans="3:26" ht="13.5"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773"/>
      <c r="P210" s="9"/>
      <c r="Q210" s="773"/>
      <c r="R210" s="9"/>
      <c r="S210" s="773"/>
      <c r="T210" s="9"/>
      <c r="U210" s="773"/>
      <c r="V210" s="9"/>
      <c r="W210" s="773"/>
      <c r="X210" s="9"/>
      <c r="Y210" s="773"/>
      <c r="Z210" s="9"/>
    </row>
    <row r="211" spans="3:26" ht="13.5"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773"/>
      <c r="P211" s="9"/>
      <c r="Q211" s="773"/>
      <c r="R211" s="9"/>
      <c r="S211" s="773"/>
      <c r="T211" s="9"/>
      <c r="U211" s="773"/>
      <c r="V211" s="9"/>
      <c r="W211" s="773"/>
      <c r="X211" s="9"/>
      <c r="Y211" s="773"/>
      <c r="Z211" s="9"/>
    </row>
    <row r="212" spans="3:26" ht="13.5"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773"/>
      <c r="P212" s="9"/>
      <c r="Q212" s="773"/>
      <c r="R212" s="9"/>
      <c r="S212" s="773"/>
      <c r="T212" s="9"/>
      <c r="U212" s="773"/>
      <c r="V212" s="9"/>
      <c r="W212" s="773"/>
      <c r="X212" s="9"/>
      <c r="Y212" s="773"/>
      <c r="Z212" s="9"/>
    </row>
    <row r="213" spans="3:26" ht="13.5"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773"/>
      <c r="P213" s="9"/>
      <c r="Q213" s="773"/>
      <c r="R213" s="9"/>
      <c r="S213" s="773"/>
      <c r="T213" s="9"/>
      <c r="U213" s="773"/>
      <c r="V213" s="9"/>
      <c r="W213" s="773"/>
      <c r="X213" s="9"/>
      <c r="Y213" s="773"/>
      <c r="Z213" s="9"/>
    </row>
    <row r="214" spans="3:26" ht="13.5"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773"/>
      <c r="P214" s="9"/>
      <c r="Q214" s="773"/>
      <c r="R214" s="9"/>
      <c r="S214" s="773"/>
      <c r="T214" s="9"/>
      <c r="U214" s="773"/>
      <c r="V214" s="9"/>
      <c r="W214" s="773"/>
      <c r="X214" s="9"/>
      <c r="Y214" s="773"/>
      <c r="Z214" s="9"/>
    </row>
    <row r="215" spans="3:26" ht="13.5"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773"/>
      <c r="P215" s="9"/>
      <c r="Q215" s="773"/>
      <c r="R215" s="9"/>
      <c r="S215" s="773"/>
      <c r="T215" s="9"/>
      <c r="U215" s="773"/>
      <c r="V215" s="9"/>
      <c r="W215" s="773"/>
      <c r="X215" s="9"/>
      <c r="Y215" s="773"/>
      <c r="Z215" s="9"/>
    </row>
    <row r="216" spans="3:26" ht="13.5"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773"/>
      <c r="P216" s="9"/>
      <c r="Q216" s="773"/>
      <c r="R216" s="9"/>
      <c r="S216" s="773"/>
      <c r="T216" s="9"/>
      <c r="U216" s="773"/>
      <c r="V216" s="9"/>
      <c r="W216" s="773"/>
      <c r="X216" s="9"/>
      <c r="Y216" s="773"/>
      <c r="Z216" s="9"/>
    </row>
    <row r="217" spans="3:26" ht="13.5"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773"/>
      <c r="P217" s="9"/>
      <c r="Q217" s="773"/>
      <c r="R217" s="9"/>
      <c r="S217" s="773"/>
      <c r="T217" s="9"/>
      <c r="U217" s="773"/>
      <c r="V217" s="9"/>
      <c r="W217" s="773"/>
      <c r="X217" s="9"/>
      <c r="Y217" s="773"/>
      <c r="Z217" s="9"/>
    </row>
    <row r="218" spans="3:26" ht="13.5"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773"/>
      <c r="P218" s="9"/>
      <c r="Q218" s="773"/>
      <c r="R218" s="9"/>
      <c r="S218" s="773"/>
      <c r="T218" s="9"/>
      <c r="U218" s="773"/>
      <c r="V218" s="9"/>
      <c r="W218" s="773"/>
      <c r="X218" s="9"/>
      <c r="Y218" s="773"/>
      <c r="Z218" s="9"/>
    </row>
    <row r="219" spans="3:26" ht="13.5"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773"/>
      <c r="P219" s="9"/>
      <c r="Q219" s="773"/>
      <c r="R219" s="9"/>
      <c r="S219" s="773"/>
      <c r="T219" s="9"/>
      <c r="U219" s="773"/>
      <c r="V219" s="9"/>
      <c r="W219" s="773"/>
      <c r="X219" s="9"/>
      <c r="Y219" s="773"/>
      <c r="Z219" s="9"/>
    </row>
    <row r="220" spans="3:26" ht="13.5"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773"/>
      <c r="P220" s="9"/>
      <c r="Q220" s="773"/>
      <c r="R220" s="9"/>
      <c r="S220" s="773"/>
      <c r="T220" s="9"/>
      <c r="U220" s="773"/>
      <c r="V220" s="9"/>
      <c r="W220" s="773"/>
      <c r="X220" s="9"/>
      <c r="Y220" s="773"/>
      <c r="Z220" s="9"/>
    </row>
    <row r="221" spans="3:26" ht="13.5"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773"/>
      <c r="P221" s="9"/>
      <c r="Q221" s="773"/>
      <c r="R221" s="9"/>
      <c r="S221" s="773"/>
      <c r="T221" s="9"/>
      <c r="U221" s="773"/>
      <c r="V221" s="9"/>
      <c r="W221" s="773"/>
      <c r="X221" s="9"/>
      <c r="Y221" s="773"/>
      <c r="Z221" s="9"/>
    </row>
    <row r="222" spans="3:26" ht="13.5"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773"/>
      <c r="P222" s="9"/>
      <c r="Q222" s="773"/>
      <c r="R222" s="9"/>
      <c r="S222" s="773"/>
      <c r="T222" s="9"/>
      <c r="U222" s="773"/>
      <c r="V222" s="9"/>
      <c r="W222" s="773"/>
      <c r="X222" s="9"/>
      <c r="Y222" s="773"/>
      <c r="Z222" s="9"/>
    </row>
    <row r="223" spans="3:26" ht="13.5"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773"/>
      <c r="P223" s="9"/>
      <c r="Q223" s="773"/>
      <c r="R223" s="9"/>
      <c r="S223" s="773"/>
      <c r="T223" s="9"/>
      <c r="U223" s="773"/>
      <c r="V223" s="9"/>
      <c r="W223" s="773"/>
      <c r="X223" s="9"/>
      <c r="Y223" s="773"/>
      <c r="Z223" s="9"/>
    </row>
    <row r="224" spans="3:26" ht="13.5"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773"/>
      <c r="P224" s="9"/>
      <c r="Q224" s="773"/>
      <c r="R224" s="9"/>
      <c r="S224" s="773"/>
      <c r="T224" s="9"/>
      <c r="U224" s="773"/>
      <c r="V224" s="9"/>
      <c r="W224" s="773"/>
      <c r="X224" s="9"/>
      <c r="Y224" s="773"/>
      <c r="Z224" s="9"/>
    </row>
    <row r="225" spans="3:26" ht="13.5"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773"/>
      <c r="P225" s="9"/>
      <c r="Q225" s="773"/>
      <c r="R225" s="9"/>
      <c r="S225" s="773"/>
      <c r="T225" s="9"/>
      <c r="U225" s="773"/>
      <c r="V225" s="9"/>
      <c r="W225" s="773"/>
      <c r="X225" s="9"/>
      <c r="Y225" s="773"/>
      <c r="Z225" s="9"/>
    </row>
    <row r="226" spans="3:26" ht="13.5"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773"/>
      <c r="P226" s="9"/>
      <c r="Q226" s="773"/>
      <c r="R226" s="9"/>
      <c r="S226" s="773"/>
      <c r="T226" s="9"/>
      <c r="U226" s="773"/>
      <c r="V226" s="9"/>
      <c r="W226" s="773"/>
      <c r="X226" s="9"/>
      <c r="Y226" s="773"/>
      <c r="Z226" s="9"/>
    </row>
    <row r="227" spans="3:26" ht="13.5"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773"/>
      <c r="P227" s="9"/>
      <c r="Q227" s="773"/>
      <c r="R227" s="9"/>
      <c r="S227" s="773"/>
      <c r="T227" s="9"/>
      <c r="U227" s="773"/>
      <c r="V227" s="9"/>
      <c r="W227" s="773"/>
      <c r="X227" s="9"/>
      <c r="Y227" s="773"/>
      <c r="Z227" s="9"/>
    </row>
    <row r="228" spans="3:26" ht="13.5"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773"/>
      <c r="P228" s="9"/>
      <c r="Q228" s="773"/>
      <c r="R228" s="9"/>
      <c r="S228" s="773"/>
      <c r="T228" s="9"/>
      <c r="U228" s="773"/>
      <c r="V228" s="9"/>
      <c r="W228" s="773"/>
      <c r="X228" s="9"/>
      <c r="Y228" s="773"/>
      <c r="Z228" s="9"/>
    </row>
    <row r="229" spans="3:26" ht="13.5"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773"/>
      <c r="P229" s="9"/>
      <c r="Q229" s="773"/>
      <c r="R229" s="9"/>
      <c r="S229" s="773"/>
      <c r="T229" s="9"/>
      <c r="U229" s="773"/>
      <c r="V229" s="9"/>
      <c r="W229" s="773"/>
      <c r="X229" s="9"/>
      <c r="Y229" s="773"/>
      <c r="Z229" s="9"/>
    </row>
    <row r="230" spans="3:26" ht="13.5"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773"/>
      <c r="P230" s="9"/>
      <c r="Q230" s="773"/>
      <c r="R230" s="9"/>
      <c r="S230" s="773"/>
      <c r="T230" s="9"/>
      <c r="U230" s="773"/>
      <c r="V230" s="9"/>
      <c r="W230" s="773"/>
      <c r="X230" s="9"/>
      <c r="Y230" s="773"/>
      <c r="Z230" s="9"/>
    </row>
    <row r="231" spans="3:26" ht="13.5"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773"/>
      <c r="P231" s="9"/>
      <c r="Q231" s="773"/>
      <c r="R231" s="9"/>
      <c r="S231" s="773"/>
      <c r="T231" s="9"/>
      <c r="U231" s="773"/>
      <c r="V231" s="9"/>
      <c r="W231" s="773"/>
      <c r="X231" s="9"/>
      <c r="Y231" s="773"/>
      <c r="Z231" s="9"/>
    </row>
    <row r="232" spans="3:26" ht="13.5"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773"/>
      <c r="P232" s="9"/>
      <c r="Q232" s="773"/>
      <c r="R232" s="9"/>
      <c r="S232" s="773"/>
      <c r="T232" s="9"/>
      <c r="U232" s="773"/>
      <c r="V232" s="9"/>
      <c r="W232" s="773"/>
      <c r="X232" s="9"/>
      <c r="Y232" s="773"/>
      <c r="Z232" s="9"/>
    </row>
    <row r="233" spans="3:26" ht="13.5"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773"/>
      <c r="P233" s="9"/>
      <c r="Q233" s="773"/>
      <c r="R233" s="9"/>
      <c r="S233" s="773"/>
      <c r="T233" s="9"/>
      <c r="U233" s="773"/>
      <c r="V233" s="9"/>
      <c r="W233" s="773"/>
      <c r="X233" s="9"/>
      <c r="Y233" s="773"/>
      <c r="Z233" s="9"/>
    </row>
    <row r="234" spans="3:26" ht="13.5"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773"/>
      <c r="P234" s="9"/>
      <c r="Q234" s="773"/>
      <c r="R234" s="9"/>
      <c r="S234" s="773"/>
      <c r="T234" s="9"/>
      <c r="U234" s="773"/>
      <c r="V234" s="9"/>
      <c r="W234" s="773"/>
      <c r="X234" s="9"/>
      <c r="Y234" s="773"/>
      <c r="Z234" s="9"/>
    </row>
    <row r="235" spans="3:26" ht="13.5"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773"/>
      <c r="P235" s="9"/>
      <c r="Q235" s="773"/>
      <c r="R235" s="9"/>
      <c r="S235" s="773"/>
      <c r="T235" s="9"/>
      <c r="U235" s="773"/>
      <c r="V235" s="9"/>
      <c r="W235" s="773"/>
      <c r="X235" s="9"/>
      <c r="Y235" s="773"/>
      <c r="Z235" s="9"/>
    </row>
    <row r="236" spans="3:26" ht="13.5"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773"/>
      <c r="P236" s="9"/>
      <c r="Q236" s="773"/>
      <c r="R236" s="9"/>
      <c r="S236" s="773"/>
      <c r="T236" s="9"/>
      <c r="U236" s="773"/>
      <c r="V236" s="9"/>
      <c r="W236" s="773"/>
      <c r="X236" s="9"/>
      <c r="Y236" s="773"/>
      <c r="Z236" s="9"/>
    </row>
    <row r="237" spans="3:26" ht="13.5"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773"/>
      <c r="P237" s="9"/>
      <c r="Q237" s="773"/>
      <c r="R237" s="9"/>
      <c r="S237" s="773"/>
      <c r="T237" s="9"/>
      <c r="U237" s="773"/>
      <c r="V237" s="9"/>
      <c r="W237" s="773"/>
      <c r="X237" s="9"/>
      <c r="Y237" s="773"/>
      <c r="Z237" s="9"/>
    </row>
    <row r="238" spans="3:26" ht="13.5"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773"/>
      <c r="P238" s="9"/>
      <c r="Q238" s="773"/>
      <c r="R238" s="9"/>
      <c r="S238" s="773"/>
      <c r="T238" s="9"/>
      <c r="U238" s="773"/>
      <c r="V238" s="9"/>
      <c r="W238" s="773"/>
      <c r="X238" s="9"/>
      <c r="Y238" s="773"/>
      <c r="Z238" s="9"/>
    </row>
    <row r="239" spans="3:26" ht="13.5"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773"/>
      <c r="P239" s="9"/>
      <c r="Q239" s="773"/>
      <c r="R239" s="9"/>
      <c r="S239" s="773"/>
      <c r="T239" s="9"/>
      <c r="U239" s="773"/>
      <c r="V239" s="9"/>
      <c r="W239" s="773"/>
      <c r="X239" s="9"/>
      <c r="Y239" s="773"/>
      <c r="Z239" s="9"/>
    </row>
    <row r="240" spans="3:26" ht="13.5"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773"/>
      <c r="P240" s="9"/>
      <c r="Q240" s="773"/>
      <c r="R240" s="9"/>
      <c r="S240" s="773"/>
      <c r="T240" s="9"/>
      <c r="U240" s="773"/>
      <c r="V240" s="9"/>
      <c r="W240" s="773"/>
      <c r="X240" s="9"/>
      <c r="Y240" s="773"/>
      <c r="Z240" s="9"/>
    </row>
    <row r="241" spans="3:26" ht="13.5"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773"/>
      <c r="P241" s="9"/>
      <c r="Q241" s="773"/>
      <c r="R241" s="9"/>
      <c r="S241" s="773"/>
      <c r="T241" s="9"/>
      <c r="U241" s="773"/>
      <c r="V241" s="9"/>
      <c r="W241" s="773"/>
      <c r="X241" s="9"/>
      <c r="Y241" s="773"/>
      <c r="Z241" s="9"/>
    </row>
    <row r="242" spans="3:26" ht="13.5"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773"/>
      <c r="P242" s="9"/>
      <c r="Q242" s="773"/>
      <c r="R242" s="9"/>
      <c r="S242" s="773"/>
      <c r="T242" s="9"/>
      <c r="U242" s="773"/>
      <c r="V242" s="9"/>
      <c r="W242" s="773"/>
      <c r="X242" s="9"/>
      <c r="Y242" s="773"/>
      <c r="Z242" s="9"/>
    </row>
    <row r="243" spans="3:26" ht="13.5"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773"/>
      <c r="P243" s="9"/>
      <c r="Q243" s="773"/>
      <c r="R243" s="9"/>
      <c r="S243" s="773"/>
      <c r="T243" s="9"/>
      <c r="U243" s="773"/>
      <c r="V243" s="9"/>
      <c r="W243" s="773"/>
      <c r="X243" s="9"/>
      <c r="Y243" s="773"/>
      <c r="Z243" s="9"/>
    </row>
    <row r="244" spans="3:26" ht="13.5"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773"/>
      <c r="P244" s="9"/>
      <c r="Q244" s="773"/>
      <c r="R244" s="9"/>
      <c r="S244" s="773"/>
      <c r="T244" s="9"/>
      <c r="U244" s="773"/>
      <c r="V244" s="9"/>
      <c r="W244" s="773"/>
      <c r="X244" s="9"/>
      <c r="Y244" s="773"/>
      <c r="Z244" s="9"/>
    </row>
    <row r="245" spans="3:26" ht="13.5"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773"/>
      <c r="P245" s="9"/>
      <c r="Q245" s="773"/>
      <c r="R245" s="9"/>
      <c r="S245" s="773"/>
      <c r="T245" s="9"/>
      <c r="U245" s="773"/>
      <c r="V245" s="9"/>
      <c r="W245" s="773"/>
      <c r="X245" s="9"/>
      <c r="Y245" s="773"/>
      <c r="Z245" s="9"/>
    </row>
    <row r="246" spans="3:26" ht="13.5"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773"/>
      <c r="P246" s="9"/>
      <c r="Q246" s="773"/>
      <c r="R246" s="9"/>
      <c r="S246" s="773"/>
      <c r="T246" s="9"/>
      <c r="U246" s="773"/>
      <c r="V246" s="9"/>
      <c r="W246" s="773"/>
      <c r="X246" s="9"/>
      <c r="Y246" s="773"/>
      <c r="Z246" s="9"/>
    </row>
    <row r="247" spans="3:26" ht="13.5"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773"/>
      <c r="P247" s="9"/>
      <c r="Q247" s="773"/>
      <c r="R247" s="9"/>
      <c r="S247" s="773"/>
      <c r="T247" s="9"/>
      <c r="U247" s="773"/>
      <c r="V247" s="9"/>
      <c r="W247" s="773"/>
      <c r="X247" s="9"/>
      <c r="Y247" s="773"/>
      <c r="Z247" s="9"/>
    </row>
    <row r="248" spans="3:26" ht="13.5"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773"/>
      <c r="P248" s="9"/>
      <c r="Q248" s="773"/>
      <c r="R248" s="9"/>
      <c r="S248" s="773"/>
      <c r="T248" s="9"/>
      <c r="U248" s="773"/>
      <c r="V248" s="9"/>
      <c r="W248" s="773"/>
      <c r="X248" s="9"/>
      <c r="Y248" s="773"/>
      <c r="Z248" s="9"/>
    </row>
    <row r="249" spans="3:26" ht="13.5"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773"/>
      <c r="P249" s="9"/>
      <c r="Q249" s="773"/>
      <c r="R249" s="9"/>
      <c r="S249" s="773"/>
      <c r="T249" s="9"/>
      <c r="U249" s="773"/>
      <c r="V249" s="9"/>
      <c r="W249" s="773"/>
      <c r="X249" s="9"/>
      <c r="Y249" s="773"/>
      <c r="Z249" s="9"/>
    </row>
    <row r="250" spans="3:26" ht="13.5"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773"/>
      <c r="P250" s="9"/>
      <c r="Q250" s="773"/>
      <c r="R250" s="9"/>
      <c r="S250" s="773"/>
      <c r="T250" s="9"/>
      <c r="U250" s="773"/>
      <c r="V250" s="9"/>
      <c r="W250" s="773"/>
      <c r="X250" s="9"/>
      <c r="Y250" s="773"/>
      <c r="Z250" s="9"/>
    </row>
    <row r="251" spans="3:26" ht="13.5"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773"/>
      <c r="P251" s="9"/>
      <c r="Q251" s="773"/>
      <c r="R251" s="9"/>
      <c r="S251" s="773"/>
      <c r="T251" s="9"/>
      <c r="U251" s="773"/>
      <c r="V251" s="9"/>
      <c r="W251" s="773"/>
      <c r="X251" s="9"/>
      <c r="Y251" s="773"/>
      <c r="Z251" s="9"/>
    </row>
    <row r="252" spans="3:26" ht="13.5"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773"/>
      <c r="P252" s="9"/>
      <c r="Q252" s="773"/>
      <c r="R252" s="9"/>
      <c r="S252" s="773"/>
      <c r="T252" s="9"/>
      <c r="U252" s="773"/>
      <c r="V252" s="9"/>
      <c r="W252" s="773"/>
      <c r="X252" s="9"/>
      <c r="Y252" s="773"/>
      <c r="Z252" s="9"/>
    </row>
    <row r="253" spans="3:26" ht="13.5"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773"/>
      <c r="P253" s="9"/>
      <c r="Q253" s="773"/>
      <c r="R253" s="9"/>
      <c r="S253" s="773"/>
      <c r="T253" s="9"/>
      <c r="U253" s="773"/>
      <c r="V253" s="9"/>
      <c r="W253" s="773"/>
      <c r="X253" s="9"/>
      <c r="Y253" s="773"/>
      <c r="Z253" s="9"/>
    </row>
    <row r="254" spans="3:26" ht="13.5"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773"/>
      <c r="P254" s="9"/>
      <c r="Q254" s="773"/>
      <c r="R254" s="9"/>
      <c r="S254" s="773"/>
      <c r="T254" s="9"/>
      <c r="U254" s="773"/>
      <c r="V254" s="9"/>
      <c r="W254" s="773"/>
      <c r="X254" s="9"/>
      <c r="Y254" s="773"/>
      <c r="Z254" s="9"/>
    </row>
    <row r="255" spans="3:26" ht="13.5"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773"/>
      <c r="P255" s="9"/>
      <c r="Q255" s="773"/>
      <c r="R255" s="9"/>
      <c r="S255" s="773"/>
      <c r="T255" s="9"/>
      <c r="U255" s="773"/>
      <c r="V255" s="9"/>
      <c r="W255" s="773"/>
      <c r="X255" s="9"/>
      <c r="Y255" s="773"/>
      <c r="Z255" s="9"/>
    </row>
    <row r="256" spans="3:26" ht="13.5"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773"/>
      <c r="P256" s="9"/>
      <c r="Q256" s="773"/>
      <c r="R256" s="9"/>
      <c r="S256" s="773"/>
      <c r="T256" s="9"/>
      <c r="U256" s="773"/>
      <c r="V256" s="9"/>
      <c r="W256" s="773"/>
      <c r="X256" s="9"/>
      <c r="Y256" s="773"/>
      <c r="Z256" s="9"/>
    </row>
    <row r="257" spans="3:26" ht="13.5"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773"/>
      <c r="P257" s="9"/>
      <c r="Q257" s="773"/>
      <c r="R257" s="9"/>
      <c r="S257" s="773"/>
      <c r="T257" s="9"/>
      <c r="U257" s="773"/>
      <c r="V257" s="9"/>
      <c r="W257" s="773"/>
      <c r="X257" s="9"/>
      <c r="Y257" s="773"/>
      <c r="Z257" s="9"/>
    </row>
    <row r="258" spans="3:26" ht="13.5"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773"/>
      <c r="P258" s="9"/>
      <c r="Q258" s="773"/>
      <c r="R258" s="9"/>
      <c r="S258" s="773"/>
      <c r="T258" s="9"/>
      <c r="U258" s="773"/>
      <c r="V258" s="9"/>
      <c r="W258" s="773"/>
      <c r="X258" s="9"/>
      <c r="Y258" s="773"/>
      <c r="Z258" s="9"/>
    </row>
    <row r="259" spans="3:26" ht="13.5"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773"/>
      <c r="P259" s="9"/>
      <c r="Q259" s="773"/>
      <c r="R259" s="9"/>
      <c r="S259" s="773"/>
      <c r="T259" s="9"/>
      <c r="U259" s="773"/>
      <c r="V259" s="9"/>
      <c r="W259" s="773"/>
      <c r="X259" s="9"/>
      <c r="Y259" s="773"/>
      <c r="Z259" s="9"/>
    </row>
    <row r="260" spans="3:26" ht="13.5"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773"/>
      <c r="P260" s="9"/>
      <c r="Q260" s="773"/>
      <c r="R260" s="9"/>
      <c r="S260" s="773"/>
      <c r="T260" s="9"/>
      <c r="U260" s="773"/>
      <c r="V260" s="9"/>
      <c r="W260" s="773"/>
      <c r="X260" s="9"/>
      <c r="Y260" s="773"/>
      <c r="Z260" s="9"/>
    </row>
    <row r="261" spans="3:26" ht="13.5"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773"/>
      <c r="P261" s="9"/>
      <c r="Q261" s="773"/>
      <c r="R261" s="9"/>
      <c r="S261" s="773"/>
      <c r="T261" s="9"/>
      <c r="U261" s="773"/>
      <c r="V261" s="9"/>
      <c r="W261" s="773"/>
      <c r="X261" s="9"/>
      <c r="Y261" s="773"/>
      <c r="Z261" s="9"/>
    </row>
    <row r="262" spans="3:26" ht="13.5"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773"/>
      <c r="P262" s="9"/>
      <c r="Q262" s="773"/>
      <c r="R262" s="9"/>
      <c r="S262" s="773"/>
      <c r="T262" s="9"/>
      <c r="U262" s="773"/>
      <c r="V262" s="9"/>
      <c r="W262" s="773"/>
      <c r="X262" s="9"/>
      <c r="Y262" s="773"/>
      <c r="Z262" s="9"/>
    </row>
    <row r="263" spans="3:26" ht="13.5"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773"/>
      <c r="P263" s="9"/>
      <c r="Q263" s="773"/>
      <c r="R263" s="9"/>
      <c r="S263" s="773"/>
      <c r="T263" s="9"/>
      <c r="U263" s="773"/>
      <c r="V263" s="9"/>
      <c r="W263" s="773"/>
      <c r="X263" s="9"/>
      <c r="Y263" s="773"/>
      <c r="Z263" s="9"/>
    </row>
    <row r="264" spans="3:26" ht="13.5"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773"/>
      <c r="P264" s="9"/>
      <c r="Q264" s="773"/>
      <c r="R264" s="9"/>
      <c r="S264" s="773"/>
      <c r="T264" s="9"/>
      <c r="U264" s="773"/>
      <c r="V264" s="9"/>
      <c r="W264" s="773"/>
      <c r="X264" s="9"/>
      <c r="Y264" s="773"/>
      <c r="Z264" s="9"/>
    </row>
    <row r="265" spans="3:26" ht="13.5"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773"/>
      <c r="P265" s="9"/>
      <c r="Q265" s="773"/>
      <c r="R265" s="9"/>
      <c r="S265" s="773"/>
      <c r="T265" s="9"/>
      <c r="U265" s="773"/>
      <c r="V265" s="9"/>
      <c r="W265" s="773"/>
      <c r="X265" s="9"/>
      <c r="Y265" s="773"/>
      <c r="Z265" s="9"/>
    </row>
    <row r="266" spans="3:26" ht="13.5"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773"/>
      <c r="P266" s="9"/>
      <c r="Q266" s="773"/>
      <c r="R266" s="9"/>
      <c r="S266" s="773"/>
      <c r="T266" s="9"/>
      <c r="U266" s="773"/>
      <c r="V266" s="9"/>
      <c r="W266" s="773"/>
      <c r="X266" s="9"/>
      <c r="Y266" s="773"/>
      <c r="Z266" s="9"/>
    </row>
    <row r="267" spans="3:26" ht="13.5"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773"/>
      <c r="P267" s="9"/>
      <c r="Q267" s="773"/>
      <c r="R267" s="9"/>
      <c r="S267" s="773"/>
      <c r="T267" s="9"/>
      <c r="U267" s="773"/>
      <c r="V267" s="9"/>
      <c r="W267" s="773"/>
      <c r="X267" s="9"/>
      <c r="Y267" s="773"/>
      <c r="Z267" s="9"/>
    </row>
    <row r="268" spans="3:26" ht="13.5"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773"/>
      <c r="P268" s="9"/>
      <c r="Q268" s="773"/>
      <c r="R268" s="9"/>
      <c r="S268" s="773"/>
      <c r="T268" s="9"/>
      <c r="U268" s="773"/>
      <c r="V268" s="9"/>
      <c r="W268" s="773"/>
      <c r="X268" s="9"/>
      <c r="Y268" s="773"/>
      <c r="Z268" s="9"/>
    </row>
    <row r="269" spans="3:26" ht="13.5"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773"/>
      <c r="P269" s="9"/>
      <c r="Q269" s="773"/>
      <c r="R269" s="9"/>
      <c r="S269" s="773"/>
      <c r="T269" s="9"/>
      <c r="U269" s="773"/>
      <c r="V269" s="9"/>
      <c r="W269" s="773"/>
      <c r="X269" s="9"/>
      <c r="Y269" s="773"/>
      <c r="Z269" s="9"/>
    </row>
    <row r="270" spans="3:26" ht="13.5"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773"/>
      <c r="P270" s="9"/>
      <c r="Q270" s="773"/>
      <c r="R270" s="9"/>
      <c r="S270" s="773"/>
      <c r="T270" s="9"/>
      <c r="U270" s="773"/>
      <c r="V270" s="9"/>
      <c r="W270" s="773"/>
      <c r="X270" s="9"/>
      <c r="Y270" s="773"/>
      <c r="Z270" s="9"/>
    </row>
    <row r="271" spans="3:26" ht="13.5"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773"/>
      <c r="P271" s="9"/>
      <c r="Q271" s="773"/>
      <c r="R271" s="9"/>
      <c r="S271" s="773"/>
      <c r="T271" s="9"/>
      <c r="U271" s="773"/>
      <c r="V271" s="9"/>
      <c r="W271" s="773"/>
      <c r="X271" s="9"/>
      <c r="Y271" s="773"/>
      <c r="Z271" s="9"/>
    </row>
    <row r="272" spans="3:26" ht="13.5"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773"/>
      <c r="P272" s="9"/>
      <c r="Q272" s="773"/>
      <c r="R272" s="9"/>
      <c r="S272" s="773"/>
      <c r="T272" s="9"/>
      <c r="U272" s="773"/>
      <c r="V272" s="9"/>
      <c r="W272" s="773"/>
      <c r="X272" s="9"/>
      <c r="Y272" s="773"/>
      <c r="Z272" s="9"/>
    </row>
    <row r="273" spans="3:26" ht="13.5"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773"/>
      <c r="P273" s="9"/>
      <c r="Q273" s="773"/>
      <c r="R273" s="9"/>
      <c r="S273" s="773"/>
      <c r="T273" s="9"/>
      <c r="U273" s="773"/>
      <c r="V273" s="9"/>
      <c r="W273" s="773"/>
      <c r="X273" s="9"/>
      <c r="Y273" s="773"/>
      <c r="Z273" s="9"/>
    </row>
    <row r="274" spans="3:26" ht="13.5"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773"/>
      <c r="P274" s="9"/>
      <c r="Q274" s="773"/>
      <c r="R274" s="9"/>
      <c r="S274" s="773"/>
      <c r="T274" s="9"/>
      <c r="U274" s="773"/>
      <c r="V274" s="9"/>
      <c r="W274" s="773"/>
      <c r="X274" s="9"/>
      <c r="Y274" s="773"/>
      <c r="Z274" s="9"/>
    </row>
    <row r="275" spans="3:26" ht="13.5"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773"/>
      <c r="P275" s="9"/>
      <c r="Q275" s="773"/>
      <c r="R275" s="9"/>
      <c r="S275" s="773"/>
      <c r="T275" s="9"/>
      <c r="U275" s="773"/>
      <c r="V275" s="9"/>
      <c r="W275" s="773"/>
      <c r="X275" s="9"/>
      <c r="Y275" s="773"/>
      <c r="Z275" s="9"/>
    </row>
    <row r="276" spans="3:26" ht="13.5"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773"/>
      <c r="P276" s="9"/>
      <c r="Q276" s="773"/>
      <c r="R276" s="9"/>
      <c r="S276" s="773"/>
      <c r="T276" s="9"/>
      <c r="U276" s="773"/>
      <c r="V276" s="9"/>
      <c r="W276" s="773"/>
      <c r="X276" s="9"/>
      <c r="Y276" s="773"/>
      <c r="Z276" s="9"/>
    </row>
    <row r="277" spans="3:26" ht="13.5"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773"/>
      <c r="P277" s="9"/>
      <c r="Q277" s="773"/>
      <c r="R277" s="9"/>
      <c r="S277" s="773"/>
      <c r="T277" s="9"/>
      <c r="U277" s="773"/>
      <c r="V277" s="9"/>
      <c r="W277" s="773"/>
      <c r="X277" s="9"/>
      <c r="Y277" s="773"/>
      <c r="Z277" s="9"/>
    </row>
    <row r="278" spans="3:26" ht="13.5"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773"/>
      <c r="P278" s="9"/>
      <c r="Q278" s="773"/>
      <c r="R278" s="9"/>
      <c r="S278" s="773"/>
      <c r="T278" s="9"/>
      <c r="U278" s="773"/>
      <c r="V278" s="9"/>
      <c r="W278" s="773"/>
      <c r="X278" s="9"/>
      <c r="Y278" s="773"/>
      <c r="Z278" s="9"/>
    </row>
    <row r="279" spans="3:26" ht="13.5"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773"/>
      <c r="P279" s="9"/>
      <c r="Q279" s="773"/>
      <c r="R279" s="9"/>
      <c r="S279" s="773"/>
      <c r="T279" s="9"/>
      <c r="U279" s="773"/>
      <c r="V279" s="9"/>
      <c r="W279" s="773"/>
      <c r="X279" s="9"/>
      <c r="Y279" s="773"/>
      <c r="Z279" s="9"/>
    </row>
    <row r="280" spans="3:26" ht="13.5"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773"/>
      <c r="P280" s="9"/>
      <c r="Q280" s="773"/>
      <c r="R280" s="9"/>
      <c r="S280" s="773"/>
      <c r="T280" s="9"/>
      <c r="U280" s="773"/>
      <c r="V280" s="9"/>
      <c r="W280" s="773"/>
      <c r="X280" s="9"/>
      <c r="Y280" s="773"/>
      <c r="Z280" s="9"/>
    </row>
    <row r="281" spans="3:26" ht="13.5"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773"/>
      <c r="P281" s="9"/>
      <c r="Q281" s="773"/>
      <c r="R281" s="9"/>
      <c r="S281" s="773"/>
      <c r="T281" s="9"/>
      <c r="U281" s="773"/>
      <c r="V281" s="9"/>
      <c r="W281" s="773"/>
      <c r="X281" s="9"/>
      <c r="Y281" s="773"/>
      <c r="Z281" s="9"/>
    </row>
    <row r="282" spans="3:26" ht="13.5"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773"/>
      <c r="P282" s="9"/>
      <c r="Q282" s="773"/>
      <c r="R282" s="9"/>
      <c r="S282" s="773"/>
      <c r="T282" s="9"/>
      <c r="U282" s="773"/>
      <c r="V282" s="9"/>
      <c r="W282" s="773"/>
      <c r="X282" s="9"/>
      <c r="Y282" s="773"/>
      <c r="Z282" s="9"/>
    </row>
    <row r="283" spans="3:26" ht="13.5"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773"/>
      <c r="P283" s="9"/>
      <c r="Q283" s="773"/>
      <c r="R283" s="9"/>
      <c r="S283" s="773"/>
      <c r="T283" s="9"/>
      <c r="U283" s="773"/>
      <c r="V283" s="9"/>
      <c r="W283" s="773"/>
      <c r="X283" s="9"/>
      <c r="Y283" s="773"/>
      <c r="Z283" s="9"/>
    </row>
    <row r="284" spans="3:26" ht="13.5"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773"/>
      <c r="P284" s="9"/>
      <c r="Q284" s="773"/>
      <c r="R284" s="9"/>
      <c r="S284" s="773"/>
      <c r="T284" s="9"/>
      <c r="U284" s="773"/>
      <c r="V284" s="9"/>
      <c r="W284" s="773"/>
      <c r="X284" s="9"/>
      <c r="Y284" s="773"/>
      <c r="Z284" s="9"/>
    </row>
    <row r="285" spans="3:26" ht="13.5"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773"/>
      <c r="P285" s="9"/>
      <c r="Q285" s="773"/>
      <c r="R285" s="9"/>
      <c r="S285" s="773"/>
      <c r="T285" s="9"/>
      <c r="U285" s="773"/>
      <c r="V285" s="9"/>
      <c r="W285" s="773"/>
      <c r="X285" s="9"/>
      <c r="Y285" s="773"/>
      <c r="Z285" s="9"/>
    </row>
    <row r="286" spans="3:26" ht="13.5"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773"/>
      <c r="P286" s="9"/>
      <c r="Q286" s="773"/>
      <c r="R286" s="9"/>
      <c r="S286" s="773"/>
      <c r="T286" s="9"/>
      <c r="U286" s="773"/>
      <c r="V286" s="9"/>
      <c r="W286" s="773"/>
      <c r="X286" s="9"/>
      <c r="Y286" s="773"/>
      <c r="Z286" s="9"/>
    </row>
    <row r="287" spans="3:26" ht="13.5"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773"/>
      <c r="P287" s="9"/>
      <c r="Q287" s="773"/>
      <c r="R287" s="9"/>
      <c r="S287" s="773"/>
      <c r="T287" s="9"/>
      <c r="U287" s="773"/>
      <c r="V287" s="9"/>
      <c r="W287" s="773"/>
      <c r="X287" s="9"/>
      <c r="Y287" s="773"/>
      <c r="Z287" s="9"/>
    </row>
    <row r="288" spans="3:26" ht="13.5"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773"/>
      <c r="P288" s="9"/>
      <c r="Q288" s="773"/>
      <c r="R288" s="9"/>
      <c r="S288" s="773"/>
      <c r="T288" s="9"/>
      <c r="U288" s="773"/>
      <c r="V288" s="9"/>
      <c r="W288" s="773"/>
      <c r="X288" s="9"/>
      <c r="Y288" s="773"/>
      <c r="Z288" s="9"/>
    </row>
    <row r="289" spans="3:26" ht="13.5"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773"/>
      <c r="P289" s="9"/>
      <c r="Q289" s="773"/>
      <c r="R289" s="9"/>
      <c r="S289" s="773"/>
      <c r="T289" s="9"/>
      <c r="U289" s="773"/>
      <c r="V289" s="9"/>
      <c r="W289" s="773"/>
      <c r="X289" s="9"/>
      <c r="Y289" s="773"/>
      <c r="Z289" s="9"/>
    </row>
    <row r="290" spans="3:26" ht="13.5"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773"/>
      <c r="P290" s="9"/>
      <c r="Q290" s="773"/>
      <c r="R290" s="9"/>
      <c r="S290" s="773"/>
      <c r="T290" s="9"/>
      <c r="U290" s="773"/>
      <c r="V290" s="9"/>
      <c r="W290" s="773"/>
      <c r="X290" s="9"/>
      <c r="Y290" s="773"/>
      <c r="Z290" s="9"/>
    </row>
    <row r="291" spans="3:26" ht="13.5"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773"/>
      <c r="P291" s="9"/>
      <c r="Q291" s="773"/>
      <c r="R291" s="9"/>
      <c r="S291" s="773"/>
      <c r="T291" s="9"/>
      <c r="U291" s="773"/>
      <c r="V291" s="9"/>
      <c r="W291" s="773"/>
      <c r="X291" s="9"/>
      <c r="Y291" s="773"/>
      <c r="Z291" s="9"/>
    </row>
    <row r="292" spans="3:26" ht="13.5"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773"/>
      <c r="P292" s="9"/>
      <c r="Q292" s="773"/>
      <c r="R292" s="9"/>
      <c r="S292" s="773"/>
      <c r="T292" s="9"/>
      <c r="U292" s="773"/>
      <c r="V292" s="9"/>
      <c r="W292" s="773"/>
      <c r="X292" s="9"/>
      <c r="Y292" s="773"/>
      <c r="Z292" s="9"/>
    </row>
    <row r="293" spans="3:26" ht="13.5"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773"/>
      <c r="P293" s="9"/>
      <c r="Q293" s="773"/>
      <c r="R293" s="9"/>
      <c r="S293" s="773"/>
      <c r="T293" s="9"/>
      <c r="U293" s="773"/>
      <c r="V293" s="9"/>
      <c r="W293" s="773"/>
      <c r="X293" s="9"/>
      <c r="Y293" s="773"/>
      <c r="Z293" s="9"/>
    </row>
    <row r="294" spans="3:26" ht="13.5"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773"/>
      <c r="P294" s="9"/>
      <c r="Q294" s="773"/>
      <c r="R294" s="9"/>
      <c r="S294" s="773"/>
      <c r="T294" s="9"/>
      <c r="U294" s="773"/>
      <c r="V294" s="9"/>
      <c r="W294" s="773"/>
      <c r="X294" s="9"/>
      <c r="Y294" s="773"/>
      <c r="Z294" s="9"/>
    </row>
    <row r="295" spans="3:26" ht="13.5"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773"/>
      <c r="P295" s="9"/>
      <c r="Q295" s="773"/>
      <c r="R295" s="9"/>
      <c r="S295" s="773"/>
      <c r="T295" s="9"/>
      <c r="U295" s="773"/>
      <c r="V295" s="9"/>
      <c r="W295" s="773"/>
      <c r="X295" s="9"/>
      <c r="Y295" s="773"/>
      <c r="Z295" s="9"/>
    </row>
    <row r="296" spans="3:26" ht="13.5"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773"/>
      <c r="P296" s="9"/>
      <c r="Q296" s="773"/>
      <c r="R296" s="9"/>
      <c r="S296" s="773"/>
      <c r="T296" s="9"/>
      <c r="U296" s="773"/>
      <c r="V296" s="9"/>
      <c r="W296" s="773"/>
      <c r="X296" s="9"/>
      <c r="Y296" s="773"/>
      <c r="Z296" s="9"/>
    </row>
    <row r="297" spans="3:26" ht="13.5"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773"/>
      <c r="P297" s="9"/>
      <c r="Q297" s="773"/>
      <c r="R297" s="9"/>
      <c r="S297" s="773"/>
      <c r="T297" s="9"/>
      <c r="U297" s="773"/>
      <c r="V297" s="9"/>
      <c r="W297" s="773"/>
      <c r="X297" s="9"/>
      <c r="Y297" s="773"/>
      <c r="Z297" s="9"/>
    </row>
    <row r="298" spans="3:26" ht="13.5"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773"/>
      <c r="P298" s="9"/>
      <c r="Q298" s="773"/>
      <c r="R298" s="9"/>
      <c r="S298" s="773"/>
      <c r="T298" s="9"/>
      <c r="U298" s="773"/>
      <c r="V298" s="9"/>
      <c r="W298" s="773"/>
      <c r="X298" s="9"/>
      <c r="Y298" s="773"/>
      <c r="Z298" s="9"/>
    </row>
    <row r="299" spans="3:26" ht="13.5"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773"/>
      <c r="P299" s="9"/>
      <c r="Q299" s="773"/>
      <c r="R299" s="9"/>
      <c r="S299" s="773"/>
      <c r="T299" s="9"/>
      <c r="U299" s="773"/>
      <c r="V299" s="9"/>
      <c r="W299" s="773"/>
      <c r="X299" s="9"/>
      <c r="Y299" s="773"/>
      <c r="Z299" s="9"/>
    </row>
    <row r="300" spans="3:26" ht="13.5"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773"/>
      <c r="P300" s="9"/>
      <c r="Q300" s="773"/>
      <c r="R300" s="9"/>
      <c r="S300" s="773"/>
      <c r="T300" s="9"/>
      <c r="U300" s="773"/>
      <c r="V300" s="9"/>
      <c r="W300" s="773"/>
      <c r="X300" s="9"/>
      <c r="Y300" s="773"/>
      <c r="Z300" s="9"/>
    </row>
    <row r="301" spans="3:26" ht="13.5"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773"/>
      <c r="P301" s="9"/>
      <c r="Q301" s="773"/>
      <c r="R301" s="9"/>
      <c r="S301" s="773"/>
      <c r="T301" s="9"/>
      <c r="U301" s="773"/>
      <c r="V301" s="9"/>
      <c r="W301" s="773"/>
      <c r="X301" s="9"/>
      <c r="Y301" s="773"/>
      <c r="Z301" s="9"/>
    </row>
    <row r="302" spans="3:26" ht="13.5"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773"/>
      <c r="P302" s="9"/>
      <c r="Q302" s="773"/>
      <c r="R302" s="9"/>
      <c r="S302" s="773"/>
      <c r="T302" s="9"/>
      <c r="U302" s="773"/>
      <c r="V302" s="9"/>
      <c r="W302" s="773"/>
      <c r="X302" s="9"/>
      <c r="Y302" s="773"/>
      <c r="Z302" s="9"/>
    </row>
    <row r="303" spans="3:26" ht="13.5"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773"/>
      <c r="P303" s="9"/>
      <c r="Q303" s="773"/>
      <c r="R303" s="9"/>
      <c r="S303" s="773"/>
      <c r="T303" s="9"/>
      <c r="U303" s="773"/>
      <c r="V303" s="9"/>
      <c r="W303" s="773"/>
      <c r="X303" s="9"/>
      <c r="Y303" s="773"/>
      <c r="Z303" s="9"/>
    </row>
    <row r="304" spans="3:26" ht="13.5"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773"/>
      <c r="P304" s="9"/>
      <c r="Q304" s="773"/>
      <c r="R304" s="9"/>
      <c r="S304" s="773"/>
      <c r="T304" s="9"/>
      <c r="U304" s="773"/>
      <c r="V304" s="9"/>
      <c r="W304" s="773"/>
      <c r="X304" s="9"/>
      <c r="Y304" s="773"/>
      <c r="Z304" s="9"/>
    </row>
    <row r="305" spans="3:26" ht="13.5"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773"/>
      <c r="P305" s="9"/>
      <c r="Q305" s="773"/>
      <c r="R305" s="9"/>
      <c r="S305" s="773"/>
      <c r="T305" s="9"/>
      <c r="U305" s="773"/>
      <c r="V305" s="9"/>
      <c r="W305" s="773"/>
      <c r="X305" s="9"/>
      <c r="Y305" s="773"/>
      <c r="Z305" s="9"/>
    </row>
    <row r="306" spans="3:26" ht="13.5"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773"/>
      <c r="P306" s="9"/>
      <c r="Q306" s="773"/>
      <c r="R306" s="9"/>
      <c r="S306" s="773"/>
      <c r="T306" s="9"/>
      <c r="U306" s="773"/>
      <c r="V306" s="9"/>
      <c r="W306" s="773"/>
      <c r="X306" s="9"/>
      <c r="Y306" s="773"/>
      <c r="Z306" s="9"/>
    </row>
    <row r="307" spans="3:26" ht="13.5"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773"/>
      <c r="P307" s="9"/>
      <c r="Q307" s="773"/>
      <c r="R307" s="9"/>
      <c r="S307" s="773"/>
      <c r="T307" s="9"/>
      <c r="U307" s="773"/>
      <c r="V307" s="9"/>
      <c r="W307" s="773"/>
      <c r="X307" s="9"/>
      <c r="Y307" s="773"/>
      <c r="Z307" s="9"/>
    </row>
    <row r="308" spans="3:26" ht="13.5"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773"/>
      <c r="P308" s="9"/>
      <c r="Q308" s="773"/>
      <c r="R308" s="9"/>
      <c r="S308" s="773"/>
      <c r="T308" s="9"/>
      <c r="U308" s="773"/>
      <c r="V308" s="9"/>
      <c r="W308" s="773"/>
      <c r="X308" s="9"/>
      <c r="Y308" s="773"/>
      <c r="Z308" s="9"/>
    </row>
    <row r="309" spans="3:26" ht="13.5"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773"/>
      <c r="P309" s="9"/>
      <c r="Q309" s="773"/>
      <c r="R309" s="9"/>
      <c r="S309" s="773"/>
      <c r="T309" s="9"/>
      <c r="U309" s="773"/>
      <c r="V309" s="9"/>
      <c r="W309" s="773"/>
      <c r="X309" s="9"/>
      <c r="Y309" s="773"/>
      <c r="Z309" s="9"/>
    </row>
    <row r="310" spans="3:26" ht="13.5"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773"/>
      <c r="P310" s="9"/>
      <c r="Q310" s="773"/>
      <c r="R310" s="9"/>
      <c r="S310" s="773"/>
      <c r="T310" s="9"/>
      <c r="U310" s="773"/>
      <c r="V310" s="9"/>
      <c r="W310" s="773"/>
      <c r="X310" s="9"/>
      <c r="Y310" s="773"/>
      <c r="Z310" s="9"/>
    </row>
    <row r="311" spans="3:26" ht="13.5"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773"/>
      <c r="P311" s="9"/>
      <c r="Q311" s="773"/>
      <c r="R311" s="9"/>
      <c r="S311" s="773"/>
      <c r="T311" s="9"/>
      <c r="U311" s="773"/>
      <c r="V311" s="9"/>
      <c r="W311" s="773"/>
      <c r="X311" s="9"/>
      <c r="Y311" s="773"/>
      <c r="Z311" s="9"/>
    </row>
    <row r="312" spans="3:26" ht="13.5"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773"/>
      <c r="P312" s="9"/>
      <c r="Q312" s="773"/>
      <c r="R312" s="9"/>
      <c r="S312" s="773"/>
      <c r="T312" s="9"/>
      <c r="U312" s="773"/>
      <c r="V312" s="9"/>
      <c r="W312" s="773"/>
      <c r="X312" s="9"/>
      <c r="Y312" s="773"/>
      <c r="Z312" s="9"/>
    </row>
    <row r="313" spans="3:26" ht="13.5"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773"/>
      <c r="P313" s="9"/>
      <c r="Q313" s="773"/>
      <c r="R313" s="9"/>
      <c r="S313" s="773"/>
      <c r="T313" s="9"/>
      <c r="U313" s="773"/>
      <c r="V313" s="9"/>
      <c r="W313" s="773"/>
      <c r="X313" s="9"/>
      <c r="Y313" s="773"/>
      <c r="Z313" s="9"/>
    </row>
    <row r="314" spans="3:26" ht="13.5"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773"/>
      <c r="P314" s="9"/>
      <c r="Q314" s="773"/>
      <c r="R314" s="9"/>
      <c r="S314" s="773"/>
      <c r="T314" s="9"/>
      <c r="U314" s="773"/>
      <c r="V314" s="9"/>
      <c r="W314" s="773"/>
      <c r="X314" s="9"/>
      <c r="Y314" s="773"/>
      <c r="Z314" s="9"/>
    </row>
    <row r="315" spans="3:26" ht="13.5"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773"/>
      <c r="P315" s="9"/>
      <c r="Q315" s="773"/>
      <c r="R315" s="9"/>
      <c r="S315" s="773"/>
      <c r="T315" s="9"/>
      <c r="U315" s="773"/>
      <c r="V315" s="9"/>
      <c r="W315" s="773"/>
      <c r="X315" s="9"/>
      <c r="Y315" s="773"/>
      <c r="Z315" s="9"/>
    </row>
    <row r="316" spans="3:26" ht="13.5"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773"/>
      <c r="P316" s="9"/>
      <c r="Q316" s="773"/>
      <c r="R316" s="9"/>
      <c r="S316" s="773"/>
      <c r="T316" s="9"/>
      <c r="U316" s="773"/>
      <c r="V316" s="9"/>
      <c r="W316" s="773"/>
      <c r="X316" s="9"/>
      <c r="Y316" s="773"/>
      <c r="Z316" s="9"/>
    </row>
    <row r="317" spans="3:26" ht="13.5"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773"/>
      <c r="P317" s="9"/>
      <c r="Q317" s="773"/>
      <c r="R317" s="9"/>
      <c r="S317" s="773"/>
      <c r="T317" s="9"/>
      <c r="U317" s="773"/>
      <c r="V317" s="9"/>
      <c r="W317" s="773"/>
      <c r="X317" s="9"/>
      <c r="Y317" s="773"/>
      <c r="Z317" s="9"/>
    </row>
    <row r="318" spans="3:26" ht="13.5"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773"/>
      <c r="P318" s="9"/>
      <c r="Q318" s="773"/>
      <c r="R318" s="9"/>
      <c r="S318" s="773"/>
      <c r="T318" s="9"/>
      <c r="U318" s="773"/>
      <c r="V318" s="9"/>
      <c r="W318" s="773"/>
      <c r="X318" s="9"/>
      <c r="Y318" s="773"/>
      <c r="Z318" s="9"/>
    </row>
    <row r="319" spans="3:26" ht="13.5"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773"/>
      <c r="P319" s="9"/>
      <c r="Q319" s="773"/>
      <c r="R319" s="9"/>
      <c r="S319" s="773"/>
      <c r="T319" s="9"/>
      <c r="U319" s="773"/>
      <c r="V319" s="9"/>
      <c r="W319" s="773"/>
      <c r="X319" s="9"/>
      <c r="Y319" s="773"/>
      <c r="Z319" s="9"/>
    </row>
    <row r="320" spans="3:26" ht="13.5"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773"/>
      <c r="P320" s="9"/>
      <c r="Q320" s="773"/>
      <c r="R320" s="9"/>
      <c r="S320" s="773"/>
      <c r="T320" s="9"/>
      <c r="U320" s="773"/>
      <c r="V320" s="9"/>
      <c r="W320" s="773"/>
      <c r="X320" s="9"/>
      <c r="Y320" s="773"/>
      <c r="Z320" s="9"/>
    </row>
    <row r="321" spans="3:26" ht="13.5"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773"/>
      <c r="P321" s="9"/>
      <c r="Q321" s="773"/>
      <c r="R321" s="9"/>
      <c r="S321" s="773"/>
      <c r="T321" s="9"/>
      <c r="U321" s="773"/>
      <c r="V321" s="9"/>
      <c r="W321" s="773"/>
      <c r="X321" s="9"/>
      <c r="Y321" s="773"/>
      <c r="Z321" s="9"/>
    </row>
    <row r="322" spans="3:26" ht="13.5"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773"/>
      <c r="P322" s="9"/>
      <c r="Q322" s="773"/>
      <c r="R322" s="9"/>
      <c r="S322" s="773"/>
      <c r="T322" s="9"/>
      <c r="U322" s="773"/>
      <c r="V322" s="9"/>
      <c r="W322" s="773"/>
      <c r="X322" s="9"/>
      <c r="Y322" s="773"/>
      <c r="Z322" s="9"/>
    </row>
    <row r="323" spans="3:26" ht="13.5"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773"/>
      <c r="P323" s="9"/>
      <c r="Q323" s="773"/>
      <c r="R323" s="9"/>
      <c r="S323" s="773"/>
      <c r="T323" s="9"/>
      <c r="U323" s="773"/>
      <c r="V323" s="9"/>
      <c r="W323" s="773"/>
      <c r="X323" s="9"/>
      <c r="Y323" s="773"/>
      <c r="Z323" s="9"/>
    </row>
    <row r="324" spans="3:26" ht="13.5"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773"/>
      <c r="P324" s="9"/>
      <c r="Q324" s="773"/>
      <c r="R324" s="9"/>
      <c r="S324" s="773"/>
      <c r="T324" s="9"/>
      <c r="U324" s="773"/>
      <c r="V324" s="9"/>
      <c r="W324" s="773"/>
      <c r="X324" s="9"/>
      <c r="Y324" s="773"/>
      <c r="Z324" s="9"/>
    </row>
    <row r="325" spans="3:26" ht="13.5"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773"/>
      <c r="P325" s="9"/>
      <c r="Q325" s="773"/>
      <c r="R325" s="9"/>
      <c r="S325" s="773"/>
      <c r="T325" s="9"/>
      <c r="U325" s="773"/>
      <c r="V325" s="9"/>
      <c r="W325" s="773"/>
      <c r="X325" s="9"/>
      <c r="Y325" s="773"/>
      <c r="Z325" s="9"/>
    </row>
    <row r="326" spans="3:26" ht="13.5"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773"/>
      <c r="P326" s="9"/>
      <c r="Q326" s="773"/>
      <c r="R326" s="9"/>
      <c r="S326" s="773"/>
      <c r="T326" s="9"/>
      <c r="U326" s="773"/>
      <c r="V326" s="9"/>
      <c r="W326" s="773"/>
      <c r="X326" s="9"/>
      <c r="Y326" s="773"/>
      <c r="Z326" s="9"/>
    </row>
    <row r="327" spans="3:26" ht="13.5"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773"/>
      <c r="P327" s="9"/>
      <c r="Q327" s="773"/>
      <c r="R327" s="9"/>
      <c r="S327" s="773"/>
      <c r="T327" s="9"/>
      <c r="U327" s="773"/>
      <c r="V327" s="9"/>
      <c r="W327" s="773"/>
      <c r="X327" s="9"/>
      <c r="Y327" s="773"/>
      <c r="Z327" s="9"/>
    </row>
    <row r="328" spans="3:26" ht="13.5"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773"/>
      <c r="P328" s="9"/>
      <c r="Q328" s="773"/>
      <c r="R328" s="9"/>
      <c r="S328" s="773"/>
      <c r="T328" s="9"/>
      <c r="U328" s="773"/>
      <c r="V328" s="9"/>
      <c r="W328" s="773"/>
      <c r="X328" s="9"/>
      <c r="Y328" s="773"/>
      <c r="Z328" s="9"/>
    </row>
    <row r="329" spans="3:26" ht="13.5"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773"/>
      <c r="P329" s="9"/>
      <c r="Q329" s="773"/>
      <c r="R329" s="9"/>
      <c r="S329" s="773"/>
      <c r="T329" s="9"/>
      <c r="U329" s="773"/>
      <c r="V329" s="9"/>
      <c r="W329" s="773"/>
      <c r="X329" s="9"/>
      <c r="Y329" s="773"/>
      <c r="Z329" s="9"/>
    </row>
    <row r="330" spans="3:26" ht="13.5"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773"/>
      <c r="P330" s="9"/>
      <c r="Q330" s="773"/>
      <c r="R330" s="9"/>
      <c r="S330" s="773"/>
      <c r="T330" s="9"/>
      <c r="U330" s="773"/>
      <c r="V330" s="9"/>
      <c r="W330" s="773"/>
      <c r="X330" s="9"/>
      <c r="Y330" s="773"/>
      <c r="Z330" s="9"/>
    </row>
    <row r="331" spans="3:26" ht="13.5"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773"/>
      <c r="P331" s="9"/>
      <c r="Q331" s="773"/>
      <c r="R331" s="9"/>
      <c r="S331" s="773"/>
      <c r="T331" s="9"/>
      <c r="U331" s="773"/>
      <c r="V331" s="9"/>
      <c r="W331" s="773"/>
      <c r="X331" s="9"/>
      <c r="Y331" s="773"/>
      <c r="Z331" s="9"/>
    </row>
    <row r="332" spans="3:26" ht="13.5"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773"/>
      <c r="P332" s="9"/>
      <c r="Q332" s="773"/>
      <c r="R332" s="9"/>
      <c r="S332" s="773"/>
      <c r="T332" s="9"/>
      <c r="U332" s="773"/>
      <c r="V332" s="9"/>
      <c r="W332" s="773"/>
      <c r="X332" s="9"/>
      <c r="Y332" s="773"/>
      <c r="Z332" s="9"/>
    </row>
    <row r="333" spans="3:26" ht="13.5"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773"/>
      <c r="P333" s="9"/>
      <c r="Q333" s="773"/>
      <c r="R333" s="9"/>
      <c r="S333" s="773"/>
      <c r="T333" s="9"/>
      <c r="U333" s="773"/>
      <c r="V333" s="9"/>
      <c r="W333" s="773"/>
      <c r="X333" s="9"/>
      <c r="Y333" s="773"/>
      <c r="Z333" s="9"/>
    </row>
    <row r="334" spans="3:26" ht="13.5"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773"/>
      <c r="P334" s="9"/>
      <c r="Q334" s="773"/>
      <c r="R334" s="9"/>
      <c r="S334" s="773"/>
      <c r="T334" s="9"/>
      <c r="U334" s="773"/>
      <c r="V334" s="9"/>
      <c r="W334" s="773"/>
      <c r="X334" s="9"/>
      <c r="Y334" s="773"/>
      <c r="Z334" s="9"/>
    </row>
    <row r="335" spans="3:26" ht="13.5"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773"/>
      <c r="P335" s="9"/>
      <c r="Q335" s="773"/>
      <c r="R335" s="9"/>
      <c r="S335" s="773"/>
      <c r="T335" s="9"/>
      <c r="U335" s="773"/>
      <c r="V335" s="9"/>
      <c r="W335" s="773"/>
      <c r="X335" s="9"/>
      <c r="Y335" s="773"/>
      <c r="Z335" s="9"/>
    </row>
    <row r="336" spans="3:26" ht="13.5"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773"/>
      <c r="P336" s="9"/>
      <c r="Q336" s="773"/>
      <c r="R336" s="9"/>
      <c r="S336" s="773"/>
      <c r="T336" s="9"/>
      <c r="U336" s="773"/>
      <c r="V336" s="9"/>
      <c r="W336" s="773"/>
      <c r="X336" s="9"/>
      <c r="Y336" s="773"/>
      <c r="Z336" s="9"/>
    </row>
    <row r="337" spans="3:26" ht="13.5"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773"/>
      <c r="P337" s="9"/>
      <c r="Q337" s="773"/>
      <c r="R337" s="9"/>
      <c r="S337" s="773"/>
      <c r="T337" s="9"/>
      <c r="U337" s="773"/>
      <c r="V337" s="9"/>
      <c r="W337" s="773"/>
      <c r="X337" s="9"/>
      <c r="Y337" s="773"/>
      <c r="Z337" s="9"/>
    </row>
    <row r="338" spans="3:26" ht="13.5"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773"/>
      <c r="P338" s="9"/>
      <c r="Q338" s="773"/>
      <c r="R338" s="9"/>
      <c r="S338" s="773"/>
      <c r="T338" s="9"/>
      <c r="U338" s="773"/>
      <c r="V338" s="9"/>
      <c r="W338" s="773"/>
      <c r="X338" s="9"/>
      <c r="Y338" s="773"/>
      <c r="Z338" s="9"/>
    </row>
    <row r="339" spans="3:26" ht="13.5"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773"/>
      <c r="P339" s="9"/>
      <c r="Q339" s="773"/>
      <c r="R339" s="9"/>
      <c r="S339" s="773"/>
      <c r="T339" s="9"/>
      <c r="U339" s="773"/>
      <c r="V339" s="9"/>
      <c r="W339" s="773"/>
      <c r="X339" s="9"/>
      <c r="Y339" s="773"/>
      <c r="Z339" s="9"/>
    </row>
    <row r="340" spans="3:26" ht="13.5"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773"/>
      <c r="P340" s="9"/>
      <c r="Q340" s="773"/>
      <c r="R340" s="9"/>
      <c r="S340" s="773"/>
      <c r="T340" s="9"/>
      <c r="U340" s="773"/>
      <c r="V340" s="9"/>
      <c r="W340" s="773"/>
      <c r="X340" s="9"/>
      <c r="Y340" s="773"/>
      <c r="Z340" s="9"/>
    </row>
    <row r="341" spans="3:26" ht="13.5"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773"/>
      <c r="P341" s="9"/>
      <c r="Q341" s="773"/>
      <c r="R341" s="9"/>
      <c r="S341" s="773"/>
      <c r="T341" s="9"/>
      <c r="U341" s="773"/>
      <c r="V341" s="9"/>
      <c r="W341" s="773"/>
      <c r="X341" s="9"/>
      <c r="Y341" s="773"/>
      <c r="Z341" s="9"/>
    </row>
    <row r="342" spans="3:26" ht="13.5"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773"/>
      <c r="P342" s="9"/>
      <c r="Q342" s="773"/>
      <c r="R342" s="9"/>
      <c r="S342" s="773"/>
      <c r="T342" s="9"/>
      <c r="U342" s="773"/>
      <c r="V342" s="9"/>
      <c r="W342" s="773"/>
      <c r="X342" s="9"/>
      <c r="Y342" s="773"/>
      <c r="Z342" s="9"/>
    </row>
    <row r="343" spans="3:26" ht="13.5"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773"/>
      <c r="P343" s="9"/>
      <c r="Q343" s="773"/>
      <c r="R343" s="9"/>
      <c r="S343" s="773"/>
      <c r="T343" s="9"/>
      <c r="U343" s="773"/>
      <c r="V343" s="9"/>
      <c r="W343" s="773"/>
      <c r="X343" s="9"/>
      <c r="Y343" s="773"/>
      <c r="Z343" s="9"/>
    </row>
    <row r="344" spans="3:26" ht="13.5"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773"/>
      <c r="P344" s="9"/>
      <c r="Q344" s="773"/>
      <c r="R344" s="9"/>
      <c r="S344" s="773"/>
      <c r="T344" s="9"/>
      <c r="U344" s="773"/>
      <c r="V344" s="9"/>
      <c r="W344" s="773"/>
      <c r="X344" s="9"/>
      <c r="Y344" s="773"/>
      <c r="Z344" s="9"/>
    </row>
    <row r="345" spans="3:26" ht="13.5"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773"/>
      <c r="P345" s="9"/>
      <c r="Q345" s="773"/>
      <c r="R345" s="9"/>
      <c r="S345" s="773"/>
      <c r="T345" s="9"/>
      <c r="U345" s="773"/>
      <c r="V345" s="9"/>
      <c r="W345" s="773"/>
      <c r="X345" s="9"/>
      <c r="Y345" s="773"/>
      <c r="Z345" s="9"/>
    </row>
    <row r="346" spans="3:26" ht="13.5"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773"/>
      <c r="P346" s="9"/>
      <c r="Q346" s="773"/>
      <c r="R346" s="9"/>
      <c r="S346" s="773"/>
      <c r="T346" s="9"/>
      <c r="U346" s="773"/>
      <c r="V346" s="9"/>
      <c r="W346" s="773"/>
      <c r="X346" s="9"/>
      <c r="Y346" s="773"/>
      <c r="Z346" s="9"/>
    </row>
    <row r="347" spans="3:26" ht="13.5"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773"/>
      <c r="P347" s="9"/>
      <c r="Q347" s="773"/>
      <c r="R347" s="9"/>
      <c r="S347" s="773"/>
      <c r="T347" s="9"/>
      <c r="U347" s="773"/>
      <c r="V347" s="9"/>
      <c r="W347" s="773"/>
      <c r="X347" s="9"/>
      <c r="Y347" s="773"/>
      <c r="Z347" s="9"/>
    </row>
    <row r="348" spans="3:26" ht="13.5"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773"/>
      <c r="P348" s="9"/>
      <c r="Q348" s="773"/>
      <c r="R348" s="9"/>
      <c r="S348" s="773"/>
      <c r="T348" s="9"/>
      <c r="U348" s="773"/>
      <c r="V348" s="9"/>
      <c r="W348" s="773"/>
      <c r="X348" s="9"/>
      <c r="Y348" s="773"/>
      <c r="Z348" s="9"/>
    </row>
    <row r="349" spans="3:26" ht="13.5"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773"/>
      <c r="P349" s="9"/>
      <c r="Q349" s="773"/>
      <c r="R349" s="9"/>
      <c r="S349" s="773"/>
      <c r="T349" s="9"/>
      <c r="U349" s="773"/>
      <c r="V349" s="9"/>
      <c r="W349" s="773"/>
      <c r="X349" s="9"/>
      <c r="Y349" s="773"/>
      <c r="Z349" s="9"/>
    </row>
    <row r="350" spans="3:26" ht="13.5"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773"/>
      <c r="P350" s="9"/>
      <c r="Q350" s="773"/>
      <c r="R350" s="9"/>
      <c r="S350" s="773"/>
      <c r="T350" s="9"/>
      <c r="U350" s="773"/>
      <c r="V350" s="9"/>
      <c r="W350" s="773"/>
      <c r="X350" s="9"/>
      <c r="Y350" s="773"/>
      <c r="Z350" s="9"/>
    </row>
    <row r="351" spans="3:26" ht="13.5"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773"/>
      <c r="P351" s="9"/>
      <c r="Q351" s="773"/>
      <c r="R351" s="9"/>
      <c r="S351" s="773"/>
      <c r="T351" s="9"/>
      <c r="U351" s="773"/>
      <c r="V351" s="9"/>
      <c r="W351" s="773"/>
      <c r="X351" s="9"/>
      <c r="Y351" s="773"/>
      <c r="Z351" s="9"/>
    </row>
    <row r="352" spans="3:26" ht="13.5"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773"/>
      <c r="P352" s="9"/>
      <c r="Q352" s="773"/>
      <c r="R352" s="9"/>
      <c r="S352" s="773"/>
      <c r="T352" s="9"/>
      <c r="U352" s="773"/>
      <c r="V352" s="9"/>
      <c r="W352" s="773"/>
      <c r="X352" s="9"/>
      <c r="Y352" s="773"/>
      <c r="Z352" s="9"/>
    </row>
    <row r="353" spans="3:26" ht="13.5"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773"/>
      <c r="P353" s="9"/>
      <c r="Q353" s="773"/>
      <c r="R353" s="9"/>
      <c r="S353" s="773"/>
      <c r="T353" s="9"/>
      <c r="U353" s="773"/>
      <c r="V353" s="9"/>
      <c r="W353" s="773"/>
      <c r="X353" s="9"/>
      <c r="Y353" s="773"/>
      <c r="Z353" s="9"/>
    </row>
    <row r="354" spans="3:26" ht="13.5"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773"/>
      <c r="P354" s="9"/>
      <c r="Q354" s="773"/>
      <c r="R354" s="9"/>
      <c r="S354" s="773"/>
      <c r="T354" s="9"/>
      <c r="U354" s="773"/>
      <c r="V354" s="9"/>
      <c r="W354" s="773"/>
      <c r="X354" s="9"/>
      <c r="Y354" s="773"/>
      <c r="Z354" s="9"/>
    </row>
    <row r="355" spans="3:26" ht="13.5"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773"/>
      <c r="P355" s="9"/>
      <c r="Q355" s="773"/>
      <c r="R355" s="9"/>
      <c r="S355" s="773"/>
      <c r="T355" s="9"/>
      <c r="U355" s="773"/>
      <c r="V355" s="9"/>
      <c r="W355" s="773"/>
      <c r="X355" s="9"/>
      <c r="Y355" s="773"/>
      <c r="Z355" s="9"/>
    </row>
    <row r="356" spans="3:26" ht="13.5"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773"/>
      <c r="P356" s="9"/>
      <c r="Q356" s="773"/>
      <c r="R356" s="9"/>
      <c r="S356" s="773"/>
      <c r="T356" s="9"/>
      <c r="U356" s="773"/>
      <c r="V356" s="9"/>
      <c r="W356" s="773"/>
      <c r="X356" s="9"/>
      <c r="Y356" s="773"/>
      <c r="Z356" s="9"/>
    </row>
    <row r="357" spans="3:26" ht="13.5"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773"/>
      <c r="P357" s="9"/>
      <c r="Q357" s="773"/>
      <c r="R357" s="9"/>
      <c r="S357" s="773"/>
      <c r="T357" s="9"/>
      <c r="U357" s="773"/>
      <c r="V357" s="9"/>
      <c r="W357" s="773"/>
      <c r="X357" s="9"/>
      <c r="Y357" s="773"/>
      <c r="Z357" s="9"/>
    </row>
    <row r="358" spans="3:26" ht="13.5"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773"/>
      <c r="P358" s="9"/>
      <c r="Q358" s="773"/>
      <c r="R358" s="9"/>
      <c r="S358" s="773"/>
      <c r="T358" s="9"/>
      <c r="U358" s="773"/>
      <c r="V358" s="9"/>
      <c r="W358" s="773"/>
      <c r="X358" s="9"/>
      <c r="Y358" s="773"/>
      <c r="Z358" s="9"/>
    </row>
    <row r="359" spans="3:26" ht="13.5"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773"/>
      <c r="P359" s="9"/>
      <c r="Q359" s="773"/>
      <c r="R359" s="9"/>
      <c r="S359" s="773"/>
      <c r="T359" s="9"/>
      <c r="U359" s="773"/>
      <c r="V359" s="9"/>
      <c r="W359" s="773"/>
      <c r="X359" s="9"/>
      <c r="Y359" s="773"/>
      <c r="Z359" s="9"/>
    </row>
    <row r="360" spans="3:26" ht="13.5"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773"/>
      <c r="P360" s="9"/>
      <c r="Q360" s="773"/>
      <c r="R360" s="9"/>
      <c r="S360" s="773"/>
      <c r="T360" s="9"/>
      <c r="U360" s="773"/>
      <c r="V360" s="9"/>
      <c r="W360" s="773"/>
      <c r="X360" s="9"/>
      <c r="Y360" s="773"/>
      <c r="Z360" s="9"/>
    </row>
    <row r="361" spans="3:26" ht="13.5"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773"/>
      <c r="P361" s="9"/>
      <c r="Q361" s="773"/>
      <c r="R361" s="9"/>
      <c r="S361" s="773"/>
      <c r="T361" s="9"/>
      <c r="U361" s="773"/>
      <c r="V361" s="9"/>
      <c r="W361" s="773"/>
      <c r="X361" s="9"/>
      <c r="Y361" s="773"/>
      <c r="Z361" s="9"/>
    </row>
    <row r="362" spans="3:26" ht="13.5"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773"/>
      <c r="P362" s="9"/>
      <c r="Q362" s="773"/>
      <c r="R362" s="9"/>
      <c r="S362" s="773"/>
      <c r="T362" s="9"/>
      <c r="U362" s="773"/>
      <c r="V362" s="9"/>
      <c r="W362" s="773"/>
      <c r="X362" s="9"/>
      <c r="Y362" s="773"/>
      <c r="Z362" s="9"/>
    </row>
    <row r="363" spans="3:26" ht="13.5"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773"/>
      <c r="P363" s="9"/>
      <c r="Q363" s="773"/>
      <c r="R363" s="9"/>
      <c r="S363" s="773"/>
      <c r="T363" s="9"/>
      <c r="U363" s="773"/>
      <c r="V363" s="9"/>
      <c r="W363" s="773"/>
      <c r="X363" s="9"/>
      <c r="Y363" s="773"/>
      <c r="Z363" s="9"/>
    </row>
    <row r="364" spans="3:26" ht="13.5"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773"/>
      <c r="P364" s="9"/>
      <c r="Q364" s="773"/>
      <c r="R364" s="9"/>
      <c r="S364" s="773"/>
      <c r="T364" s="9"/>
      <c r="U364" s="773"/>
      <c r="V364" s="9"/>
      <c r="W364" s="773"/>
      <c r="X364" s="9"/>
      <c r="Y364" s="773"/>
      <c r="Z364" s="9"/>
    </row>
    <row r="365" spans="3:26" ht="13.5"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773"/>
      <c r="P365" s="9"/>
      <c r="Q365" s="773"/>
      <c r="R365" s="9"/>
      <c r="S365" s="773"/>
      <c r="T365" s="9"/>
      <c r="U365" s="773"/>
      <c r="V365" s="9"/>
      <c r="W365" s="773"/>
      <c r="X365" s="9"/>
      <c r="Y365" s="773"/>
      <c r="Z365" s="9"/>
    </row>
    <row r="366" spans="3:26" ht="13.5"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773"/>
      <c r="P366" s="9"/>
      <c r="Q366" s="773"/>
      <c r="R366" s="9"/>
      <c r="S366" s="773"/>
      <c r="T366" s="9"/>
      <c r="U366" s="773"/>
      <c r="V366" s="9"/>
      <c r="W366" s="773"/>
      <c r="X366" s="9"/>
      <c r="Y366" s="773"/>
      <c r="Z366" s="9"/>
    </row>
    <row r="367" spans="3:26" ht="13.5"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773"/>
      <c r="P367" s="9"/>
      <c r="Q367" s="773"/>
      <c r="R367" s="9"/>
      <c r="S367" s="773"/>
      <c r="T367" s="9"/>
      <c r="U367" s="773"/>
      <c r="V367" s="9"/>
      <c r="W367" s="773"/>
      <c r="X367" s="9"/>
      <c r="Y367" s="773"/>
      <c r="Z367" s="9"/>
    </row>
    <row r="368" spans="3:26" ht="13.5"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773"/>
      <c r="P368" s="9"/>
      <c r="Q368" s="773"/>
      <c r="R368" s="9"/>
      <c r="S368" s="773"/>
      <c r="T368" s="9"/>
      <c r="U368" s="773"/>
      <c r="V368" s="9"/>
      <c r="W368" s="773"/>
      <c r="X368" s="9"/>
      <c r="Y368" s="773"/>
      <c r="Z368" s="9"/>
    </row>
    <row r="369" spans="3:26" ht="13.5"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773"/>
      <c r="P369" s="9"/>
      <c r="Q369" s="773"/>
      <c r="R369" s="9"/>
      <c r="S369" s="773"/>
      <c r="T369" s="9"/>
      <c r="U369" s="773"/>
      <c r="V369" s="9"/>
      <c r="W369" s="773"/>
      <c r="X369" s="9"/>
      <c r="Y369" s="773"/>
      <c r="Z369" s="9"/>
    </row>
    <row r="370" spans="3:26" ht="13.5"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773"/>
      <c r="P370" s="9"/>
      <c r="Q370" s="773"/>
      <c r="R370" s="9"/>
      <c r="S370" s="773"/>
      <c r="T370" s="9"/>
      <c r="U370" s="773"/>
      <c r="V370" s="9"/>
      <c r="W370" s="773"/>
      <c r="X370" s="9"/>
      <c r="Y370" s="773"/>
      <c r="Z370" s="9"/>
    </row>
    <row r="371" spans="3:26" ht="13.5"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773"/>
      <c r="P371" s="9"/>
      <c r="Q371" s="773"/>
      <c r="R371" s="9"/>
      <c r="S371" s="773"/>
      <c r="T371" s="9"/>
      <c r="U371" s="773"/>
      <c r="V371" s="9"/>
      <c r="W371" s="773"/>
      <c r="X371" s="9"/>
      <c r="Y371" s="773"/>
      <c r="Z371" s="9"/>
    </row>
    <row r="372" spans="3:26" ht="13.5"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773"/>
      <c r="P372" s="9"/>
      <c r="Q372" s="773"/>
      <c r="R372" s="9"/>
      <c r="S372" s="773"/>
      <c r="T372" s="9"/>
      <c r="U372" s="773"/>
      <c r="V372" s="9"/>
      <c r="W372" s="773"/>
      <c r="X372" s="9"/>
      <c r="Y372" s="773"/>
      <c r="Z372" s="9"/>
    </row>
    <row r="373" spans="3:26" ht="13.5"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773"/>
      <c r="P373" s="9"/>
      <c r="Q373" s="773"/>
      <c r="R373" s="9"/>
      <c r="S373" s="773"/>
      <c r="T373" s="9"/>
      <c r="U373" s="773"/>
      <c r="V373" s="9"/>
      <c r="W373" s="773"/>
      <c r="X373" s="9"/>
      <c r="Y373" s="773"/>
      <c r="Z373" s="9"/>
    </row>
    <row r="374" spans="3:26" ht="13.5"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773"/>
      <c r="P374" s="9"/>
      <c r="Q374" s="773"/>
      <c r="R374" s="9"/>
      <c r="S374" s="773"/>
      <c r="T374" s="9"/>
      <c r="U374" s="773"/>
      <c r="V374" s="9"/>
      <c r="W374" s="773"/>
      <c r="X374" s="9"/>
      <c r="Y374" s="773"/>
      <c r="Z374" s="9"/>
    </row>
    <row r="375" spans="3:26" ht="13.5"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773"/>
      <c r="P375" s="9"/>
      <c r="Q375" s="773"/>
      <c r="R375" s="9"/>
      <c r="S375" s="773"/>
      <c r="T375" s="9"/>
      <c r="U375" s="773"/>
      <c r="V375" s="9"/>
      <c r="W375" s="773"/>
      <c r="X375" s="9"/>
      <c r="Y375" s="773"/>
      <c r="Z375" s="9"/>
    </row>
    <row r="376" spans="3:26" ht="13.5"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773"/>
      <c r="P376" s="9"/>
      <c r="Q376" s="773"/>
      <c r="R376" s="9"/>
      <c r="S376" s="773"/>
      <c r="T376" s="9"/>
      <c r="U376" s="773"/>
      <c r="V376" s="9"/>
      <c r="W376" s="773"/>
      <c r="X376" s="9"/>
      <c r="Y376" s="773"/>
      <c r="Z376" s="9"/>
    </row>
    <row r="377" spans="3:26" ht="13.5"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773"/>
      <c r="P377" s="9"/>
      <c r="Q377" s="773"/>
      <c r="R377" s="9"/>
      <c r="S377" s="773"/>
      <c r="T377" s="9"/>
      <c r="U377" s="773"/>
      <c r="V377" s="9"/>
      <c r="W377" s="773"/>
      <c r="X377" s="9"/>
      <c r="Y377" s="773"/>
      <c r="Z377" s="9"/>
    </row>
    <row r="378" spans="3:26" ht="13.5"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773"/>
      <c r="P378" s="9"/>
      <c r="Q378" s="773"/>
      <c r="R378" s="9"/>
      <c r="S378" s="773"/>
      <c r="T378" s="9"/>
      <c r="U378" s="773"/>
      <c r="V378" s="9"/>
      <c r="W378" s="773"/>
      <c r="X378" s="9"/>
      <c r="Y378" s="773"/>
      <c r="Z378" s="9"/>
    </row>
    <row r="379" spans="3:26" ht="13.5"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773"/>
      <c r="P379" s="9"/>
      <c r="Q379" s="773"/>
      <c r="R379" s="9"/>
      <c r="S379" s="773"/>
      <c r="T379" s="9"/>
      <c r="U379" s="773"/>
      <c r="V379" s="9"/>
      <c r="W379" s="773"/>
      <c r="X379" s="9"/>
      <c r="Y379" s="773"/>
      <c r="Z379" s="9"/>
    </row>
    <row r="380" spans="3:26" ht="13.5"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773"/>
      <c r="P380" s="9"/>
      <c r="Q380" s="773"/>
      <c r="R380" s="9"/>
      <c r="S380" s="773"/>
      <c r="T380" s="9"/>
      <c r="U380" s="773"/>
      <c r="V380" s="9"/>
      <c r="W380" s="773"/>
      <c r="X380" s="9"/>
      <c r="Y380" s="773"/>
      <c r="Z380" s="9"/>
    </row>
    <row r="381" spans="3:26" ht="13.5"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773"/>
      <c r="P381" s="9"/>
      <c r="Q381" s="773"/>
      <c r="R381" s="9"/>
      <c r="S381" s="773"/>
      <c r="T381" s="9"/>
      <c r="U381" s="773"/>
      <c r="V381" s="9"/>
      <c r="W381" s="773"/>
      <c r="X381" s="9"/>
      <c r="Y381" s="773"/>
      <c r="Z381" s="9"/>
    </row>
    <row r="382" spans="3:26" ht="13.5"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773"/>
      <c r="P382" s="9"/>
      <c r="Q382" s="773"/>
      <c r="R382" s="9"/>
      <c r="S382" s="773"/>
      <c r="T382" s="9"/>
      <c r="U382" s="773"/>
      <c r="V382" s="9"/>
      <c r="W382" s="773"/>
      <c r="X382" s="9"/>
      <c r="Y382" s="773"/>
      <c r="Z382" s="9"/>
    </row>
    <row r="383" spans="3:26" ht="13.5"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773"/>
      <c r="P383" s="9"/>
      <c r="Q383" s="773"/>
      <c r="R383" s="9"/>
      <c r="S383" s="773"/>
      <c r="T383" s="9"/>
      <c r="U383" s="773"/>
      <c r="V383" s="9"/>
      <c r="W383" s="773"/>
      <c r="X383" s="9"/>
      <c r="Y383" s="773"/>
      <c r="Z383" s="9"/>
    </row>
    <row r="384" spans="3:26" ht="13.5"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773"/>
      <c r="P384" s="9"/>
      <c r="Q384" s="773"/>
      <c r="R384" s="9"/>
      <c r="S384" s="773"/>
      <c r="T384" s="9"/>
      <c r="U384" s="773"/>
      <c r="V384" s="9"/>
      <c r="W384" s="773"/>
      <c r="X384" s="9"/>
      <c r="Y384" s="773"/>
      <c r="Z384" s="9"/>
    </row>
    <row r="385" spans="3:26" ht="13.5"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773"/>
      <c r="P385" s="9"/>
      <c r="Q385" s="773"/>
      <c r="R385" s="9"/>
      <c r="S385" s="773"/>
      <c r="T385" s="9"/>
      <c r="U385" s="773"/>
      <c r="V385" s="9"/>
      <c r="W385" s="773"/>
      <c r="X385" s="9"/>
      <c r="Y385" s="773"/>
      <c r="Z385" s="9"/>
    </row>
    <row r="386" spans="3:26" ht="13.5"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773"/>
      <c r="P386" s="9"/>
      <c r="Q386" s="773"/>
      <c r="R386" s="9"/>
      <c r="S386" s="773"/>
      <c r="T386" s="9"/>
      <c r="U386" s="773"/>
      <c r="V386" s="9"/>
      <c r="W386" s="773"/>
      <c r="X386" s="9"/>
      <c r="Y386" s="773"/>
      <c r="Z386" s="9"/>
    </row>
    <row r="387" spans="3:26" ht="13.5"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773"/>
      <c r="P387" s="9"/>
      <c r="Q387" s="773"/>
      <c r="R387" s="9"/>
      <c r="S387" s="773"/>
      <c r="T387" s="9"/>
      <c r="U387" s="773"/>
      <c r="V387" s="9"/>
      <c r="W387" s="773"/>
      <c r="X387" s="9"/>
      <c r="Y387" s="773"/>
      <c r="Z387" s="9"/>
    </row>
    <row r="388" spans="3:26" ht="13.5"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773"/>
      <c r="P388" s="9"/>
      <c r="Q388" s="773"/>
      <c r="R388" s="9"/>
      <c r="S388" s="773"/>
      <c r="T388" s="9"/>
      <c r="U388" s="773"/>
      <c r="V388" s="9"/>
      <c r="W388" s="773"/>
      <c r="X388" s="9"/>
      <c r="Y388" s="773"/>
      <c r="Z388" s="9"/>
    </row>
    <row r="389" spans="3:26" ht="13.5"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773"/>
      <c r="P389" s="9"/>
      <c r="Q389" s="773"/>
      <c r="R389" s="9"/>
      <c r="S389" s="773"/>
      <c r="T389" s="9"/>
      <c r="U389" s="773"/>
      <c r="V389" s="9"/>
      <c r="W389" s="773"/>
      <c r="X389" s="9"/>
      <c r="Y389" s="773"/>
      <c r="Z389" s="9"/>
    </row>
    <row r="390" spans="3:26" ht="13.5"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773"/>
      <c r="P390" s="9"/>
      <c r="Q390" s="773"/>
      <c r="R390" s="9"/>
      <c r="S390" s="773"/>
      <c r="T390" s="9"/>
      <c r="U390" s="773"/>
      <c r="V390" s="9"/>
      <c r="W390" s="773"/>
      <c r="X390" s="9"/>
      <c r="Y390" s="773"/>
      <c r="Z390" s="9"/>
    </row>
    <row r="391" spans="3:26" ht="13.5"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773"/>
      <c r="P391" s="9"/>
      <c r="Q391" s="773"/>
      <c r="R391" s="9"/>
      <c r="S391" s="773"/>
      <c r="T391" s="9"/>
      <c r="U391" s="773"/>
      <c r="V391" s="9"/>
      <c r="W391" s="773"/>
      <c r="X391" s="9"/>
      <c r="Y391" s="773"/>
      <c r="Z391" s="9"/>
    </row>
    <row r="392" spans="3:26" ht="13.5"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773"/>
      <c r="P392" s="9"/>
      <c r="Q392" s="773"/>
      <c r="R392" s="9"/>
      <c r="S392" s="773"/>
      <c r="T392" s="9"/>
      <c r="U392" s="773"/>
      <c r="V392" s="9"/>
      <c r="W392" s="773"/>
      <c r="X392" s="9"/>
      <c r="Y392" s="773"/>
      <c r="Z392" s="9"/>
    </row>
    <row r="393" spans="3:26" ht="13.5"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773"/>
      <c r="P393" s="9"/>
      <c r="Q393" s="773"/>
      <c r="R393" s="9"/>
      <c r="S393" s="773"/>
      <c r="T393" s="9"/>
      <c r="U393" s="773"/>
      <c r="V393" s="9"/>
      <c r="W393" s="773"/>
      <c r="X393" s="9"/>
      <c r="Y393" s="773"/>
      <c r="Z393" s="9"/>
    </row>
    <row r="394" spans="3:26" ht="13.5"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773"/>
      <c r="P394" s="9"/>
      <c r="Q394" s="773"/>
      <c r="R394" s="9"/>
      <c r="S394" s="773"/>
      <c r="T394" s="9"/>
      <c r="U394" s="773"/>
      <c r="V394" s="9"/>
      <c r="W394" s="773"/>
      <c r="X394" s="9"/>
      <c r="Y394" s="773"/>
      <c r="Z394" s="9"/>
    </row>
    <row r="395" spans="3:26" ht="13.5"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773"/>
      <c r="P395" s="9"/>
      <c r="Q395" s="773"/>
      <c r="R395" s="9"/>
      <c r="S395" s="773"/>
      <c r="T395" s="9"/>
      <c r="U395" s="773"/>
      <c r="V395" s="9"/>
      <c r="W395" s="773"/>
      <c r="X395" s="9"/>
      <c r="Y395" s="773"/>
      <c r="Z395" s="9"/>
    </row>
    <row r="396" spans="3:26" ht="13.5"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773"/>
      <c r="P396" s="9"/>
      <c r="Q396" s="773"/>
      <c r="R396" s="9"/>
      <c r="S396" s="773"/>
      <c r="T396" s="9"/>
      <c r="U396" s="773"/>
      <c r="V396" s="9"/>
      <c r="W396" s="773"/>
      <c r="X396" s="9"/>
      <c r="Y396" s="773"/>
      <c r="Z396" s="9"/>
    </row>
    <row r="397" spans="3:26" ht="13.5"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773"/>
      <c r="P397" s="9"/>
      <c r="Q397" s="773"/>
      <c r="R397" s="9"/>
      <c r="S397" s="773"/>
      <c r="T397" s="9"/>
      <c r="U397" s="773"/>
      <c r="V397" s="9"/>
      <c r="W397" s="773"/>
      <c r="X397" s="9"/>
      <c r="Y397" s="773"/>
      <c r="Z397" s="9"/>
    </row>
    <row r="398" spans="3:26" ht="13.5"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773"/>
      <c r="P398" s="9"/>
      <c r="Q398" s="773"/>
      <c r="R398" s="9"/>
      <c r="S398" s="773"/>
      <c r="T398" s="9"/>
      <c r="U398" s="773"/>
      <c r="V398" s="9"/>
      <c r="W398" s="773"/>
      <c r="X398" s="9"/>
      <c r="Y398" s="773"/>
      <c r="Z398" s="9"/>
    </row>
    <row r="399" spans="3:26" ht="13.5"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773"/>
      <c r="P399" s="9"/>
      <c r="Q399" s="773"/>
      <c r="R399" s="9"/>
      <c r="S399" s="773"/>
      <c r="T399" s="9"/>
      <c r="U399" s="773"/>
      <c r="V399" s="9"/>
      <c r="W399" s="773"/>
      <c r="X399" s="9"/>
      <c r="Y399" s="773"/>
      <c r="Z399" s="9"/>
    </row>
    <row r="400" spans="3:26" ht="13.5"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773"/>
      <c r="P400" s="9"/>
      <c r="Q400" s="773"/>
      <c r="R400" s="9"/>
      <c r="S400" s="773"/>
      <c r="T400" s="9"/>
      <c r="U400" s="773"/>
      <c r="V400" s="9"/>
      <c r="W400" s="773"/>
      <c r="X400" s="9"/>
      <c r="Y400" s="773"/>
      <c r="Z400" s="9"/>
    </row>
    <row r="401" spans="3:26" ht="13.5"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773"/>
      <c r="P401" s="9"/>
      <c r="Q401" s="773"/>
      <c r="R401" s="9"/>
      <c r="S401" s="773"/>
      <c r="T401" s="9"/>
      <c r="U401" s="773"/>
      <c r="V401" s="9"/>
      <c r="W401" s="773"/>
      <c r="X401" s="9"/>
      <c r="Y401" s="773"/>
      <c r="Z401" s="9"/>
    </row>
    <row r="402" spans="3:26" ht="13.5"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773"/>
      <c r="P402" s="9"/>
      <c r="Q402" s="773"/>
      <c r="R402" s="9"/>
      <c r="S402" s="773"/>
      <c r="T402" s="9"/>
      <c r="U402" s="773"/>
      <c r="V402" s="9"/>
      <c r="W402" s="773"/>
      <c r="X402" s="9"/>
      <c r="Y402" s="773"/>
      <c r="Z402" s="9"/>
    </row>
    <row r="403" spans="3:26" ht="13.5"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773"/>
      <c r="P403" s="9"/>
      <c r="Q403" s="773"/>
      <c r="R403" s="9"/>
      <c r="S403" s="773"/>
      <c r="T403" s="9"/>
      <c r="U403" s="773"/>
      <c r="V403" s="9"/>
      <c r="W403" s="773"/>
      <c r="X403" s="9"/>
      <c r="Y403" s="773"/>
      <c r="Z403" s="9"/>
    </row>
    <row r="404" spans="3:26" ht="13.5"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773"/>
      <c r="P404" s="9"/>
      <c r="Q404" s="773"/>
      <c r="R404" s="9"/>
      <c r="S404" s="773"/>
      <c r="T404" s="9"/>
      <c r="U404" s="773"/>
      <c r="V404" s="9"/>
      <c r="W404" s="773"/>
      <c r="X404" s="9"/>
      <c r="Y404" s="773"/>
      <c r="Z404" s="9"/>
    </row>
    <row r="405" spans="3:26" ht="13.5"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773"/>
      <c r="P405" s="9"/>
      <c r="Q405" s="773"/>
      <c r="R405" s="9"/>
      <c r="S405" s="773"/>
      <c r="T405" s="9"/>
      <c r="U405" s="773"/>
      <c r="V405" s="9"/>
      <c r="W405" s="773"/>
      <c r="X405" s="9"/>
      <c r="Y405" s="773"/>
      <c r="Z405" s="9"/>
    </row>
    <row r="406" spans="3:26" ht="13.5"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773"/>
      <c r="P406" s="9"/>
      <c r="Q406" s="773"/>
      <c r="R406" s="9"/>
      <c r="S406" s="773"/>
      <c r="T406" s="9"/>
      <c r="U406" s="773"/>
      <c r="V406" s="9"/>
      <c r="W406" s="773"/>
      <c r="X406" s="9"/>
      <c r="Y406" s="773"/>
      <c r="Z406" s="9"/>
    </row>
    <row r="407" spans="3:26" ht="13.5"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773"/>
      <c r="P407" s="9"/>
      <c r="Q407" s="773"/>
      <c r="R407" s="9"/>
      <c r="S407" s="773"/>
      <c r="T407" s="9"/>
      <c r="U407" s="773"/>
      <c r="V407" s="9"/>
      <c r="W407" s="773"/>
      <c r="X407" s="9"/>
      <c r="Y407" s="773"/>
      <c r="Z407" s="9"/>
    </row>
    <row r="408" spans="3:26" ht="13.5"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773"/>
      <c r="P408" s="9"/>
      <c r="Q408" s="773"/>
      <c r="R408" s="9"/>
      <c r="S408" s="773"/>
      <c r="T408" s="9"/>
      <c r="U408" s="773"/>
      <c r="V408" s="9"/>
      <c r="W408" s="773"/>
      <c r="X408" s="9"/>
      <c r="Y408" s="773"/>
      <c r="Z408" s="9"/>
    </row>
    <row r="409" spans="3:26" ht="13.5"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773"/>
      <c r="P409" s="9"/>
      <c r="Q409" s="773"/>
      <c r="R409" s="9"/>
      <c r="S409" s="773"/>
      <c r="T409" s="9"/>
      <c r="U409" s="773"/>
      <c r="V409" s="9"/>
      <c r="W409" s="773"/>
      <c r="X409" s="9"/>
      <c r="Y409" s="773"/>
      <c r="Z409" s="9"/>
    </row>
    <row r="410" spans="3:26" ht="13.5"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773"/>
      <c r="P410" s="9"/>
      <c r="Q410" s="773"/>
      <c r="R410" s="9"/>
      <c r="S410" s="773"/>
      <c r="T410" s="9"/>
      <c r="U410" s="773"/>
      <c r="V410" s="9"/>
      <c r="W410" s="773"/>
      <c r="X410" s="9"/>
      <c r="Y410" s="773"/>
      <c r="Z410" s="9"/>
    </row>
    <row r="411" spans="3:26" ht="13.5"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773"/>
      <c r="P411" s="9"/>
      <c r="Q411" s="773"/>
      <c r="R411" s="9"/>
      <c r="S411" s="773"/>
      <c r="T411" s="9"/>
      <c r="U411" s="773"/>
      <c r="V411" s="9"/>
      <c r="W411" s="773"/>
      <c r="X411" s="9"/>
      <c r="Y411" s="773"/>
      <c r="Z411" s="9"/>
    </row>
    <row r="412" spans="3:26" ht="13.5"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773"/>
      <c r="P412" s="9"/>
      <c r="Q412" s="773"/>
      <c r="R412" s="9"/>
      <c r="S412" s="773"/>
      <c r="T412" s="9"/>
      <c r="U412" s="773"/>
      <c r="V412" s="9"/>
      <c r="W412" s="773"/>
      <c r="X412" s="9"/>
      <c r="Y412" s="773"/>
      <c r="Z412" s="9"/>
    </row>
    <row r="413" spans="3:26" ht="13.5"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773"/>
      <c r="P413" s="9"/>
      <c r="Q413" s="773"/>
      <c r="R413" s="9"/>
      <c r="S413" s="773"/>
      <c r="T413" s="9"/>
      <c r="U413" s="773"/>
      <c r="V413" s="9"/>
      <c r="W413" s="773"/>
      <c r="X413" s="9"/>
      <c r="Y413" s="773"/>
      <c r="Z413" s="9"/>
    </row>
    <row r="414" spans="3:26" ht="13.5"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773"/>
      <c r="P414" s="9"/>
      <c r="Q414" s="773"/>
      <c r="R414" s="9"/>
      <c r="S414" s="773"/>
      <c r="T414" s="9"/>
      <c r="U414" s="773"/>
      <c r="V414" s="9"/>
      <c r="W414" s="773"/>
      <c r="X414" s="9"/>
      <c r="Y414" s="773"/>
      <c r="Z414" s="9"/>
    </row>
    <row r="415" spans="3:26" ht="13.5"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773"/>
      <c r="P415" s="9"/>
      <c r="Q415" s="773"/>
      <c r="R415" s="9"/>
      <c r="S415" s="773"/>
      <c r="T415" s="9"/>
      <c r="U415" s="773"/>
      <c r="V415" s="9"/>
      <c r="W415" s="773"/>
      <c r="X415" s="9"/>
      <c r="Y415" s="773"/>
      <c r="Z415" s="9"/>
    </row>
    <row r="416" spans="3:26" ht="13.5"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773"/>
      <c r="P416" s="9"/>
      <c r="Q416" s="773"/>
      <c r="R416" s="9"/>
      <c r="S416" s="773"/>
      <c r="T416" s="9"/>
      <c r="U416" s="773"/>
      <c r="V416" s="9"/>
      <c r="W416" s="773"/>
      <c r="X416" s="9"/>
      <c r="Y416" s="773"/>
      <c r="Z416" s="9"/>
    </row>
    <row r="417" spans="3:26" ht="13.5"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773"/>
      <c r="P417" s="9"/>
      <c r="Q417" s="773"/>
      <c r="R417" s="9"/>
      <c r="S417" s="773"/>
      <c r="T417" s="9"/>
      <c r="U417" s="773"/>
      <c r="V417" s="9"/>
      <c r="W417" s="773"/>
      <c r="X417" s="9"/>
      <c r="Y417" s="773"/>
      <c r="Z417" s="9"/>
    </row>
    <row r="418" spans="3:26" ht="13.5"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773"/>
      <c r="P418" s="9"/>
      <c r="Q418" s="773"/>
      <c r="R418" s="9"/>
      <c r="S418" s="773"/>
      <c r="T418" s="9"/>
      <c r="U418" s="773"/>
      <c r="V418" s="9"/>
      <c r="W418" s="773"/>
      <c r="X418" s="9"/>
      <c r="Y418" s="773"/>
      <c r="Z418" s="9"/>
    </row>
    <row r="419" spans="3:26" ht="13.5"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773"/>
      <c r="P419" s="9"/>
      <c r="Q419" s="773"/>
      <c r="R419" s="9"/>
      <c r="S419" s="773"/>
      <c r="T419" s="9"/>
      <c r="U419" s="773"/>
      <c r="V419" s="9"/>
      <c r="W419" s="773"/>
      <c r="X419" s="9"/>
      <c r="Y419" s="773"/>
      <c r="Z419" s="9"/>
    </row>
    <row r="420" spans="3:26" ht="13.5"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773"/>
      <c r="P420" s="9"/>
      <c r="Q420" s="773"/>
      <c r="R420" s="9"/>
      <c r="S420" s="773"/>
      <c r="T420" s="9"/>
      <c r="U420" s="773"/>
      <c r="V420" s="9"/>
      <c r="W420" s="773"/>
      <c r="X420" s="9"/>
      <c r="Y420" s="773"/>
      <c r="Z420" s="9"/>
    </row>
    <row r="421" spans="3:26" ht="13.5"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773"/>
      <c r="P421" s="9"/>
      <c r="Q421" s="773"/>
      <c r="R421" s="9"/>
      <c r="S421" s="773"/>
      <c r="T421" s="9"/>
      <c r="U421" s="773"/>
      <c r="V421" s="9"/>
      <c r="W421" s="773"/>
      <c r="X421" s="9"/>
      <c r="Y421" s="773"/>
      <c r="Z421" s="9"/>
    </row>
    <row r="422" spans="3:26" ht="13.5"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773"/>
      <c r="P422" s="9"/>
      <c r="Q422" s="773"/>
      <c r="R422" s="9"/>
      <c r="S422" s="773"/>
      <c r="T422" s="9"/>
      <c r="U422" s="773"/>
      <c r="V422" s="9"/>
      <c r="W422" s="773"/>
      <c r="X422" s="9"/>
      <c r="Y422" s="773"/>
      <c r="Z422" s="9"/>
    </row>
    <row r="423" spans="3:26" ht="13.5"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773"/>
      <c r="P423" s="9"/>
      <c r="Q423" s="773"/>
      <c r="R423" s="9"/>
      <c r="S423" s="773"/>
      <c r="T423" s="9"/>
      <c r="U423" s="773"/>
      <c r="V423" s="9"/>
      <c r="W423" s="773"/>
      <c r="X423" s="9"/>
      <c r="Y423" s="773"/>
      <c r="Z423" s="9"/>
    </row>
    <row r="424" spans="3:26" ht="13.5"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773"/>
      <c r="P424" s="9"/>
      <c r="Q424" s="773"/>
      <c r="R424" s="9"/>
      <c r="S424" s="773"/>
      <c r="T424" s="9"/>
      <c r="U424" s="773"/>
      <c r="V424" s="9"/>
      <c r="W424" s="773"/>
      <c r="X424" s="9"/>
      <c r="Y424" s="773"/>
      <c r="Z424" s="9"/>
    </row>
    <row r="425" spans="3:26" ht="13.5"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773"/>
      <c r="P425" s="9"/>
      <c r="Q425" s="773"/>
      <c r="R425" s="9"/>
      <c r="S425" s="773"/>
      <c r="T425" s="9"/>
      <c r="U425" s="773"/>
      <c r="V425" s="9"/>
      <c r="W425" s="773"/>
      <c r="X425" s="9"/>
      <c r="Y425" s="773"/>
      <c r="Z425" s="9"/>
    </row>
    <row r="426" spans="3:26" ht="13.5"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773"/>
      <c r="P426" s="9"/>
      <c r="Q426" s="773"/>
      <c r="R426" s="9"/>
      <c r="S426" s="773"/>
      <c r="T426" s="9"/>
      <c r="U426" s="773"/>
      <c r="V426" s="9"/>
      <c r="W426" s="773"/>
      <c r="X426" s="9"/>
      <c r="Y426" s="773"/>
      <c r="Z426" s="9"/>
    </row>
    <row r="427" spans="3:26" ht="13.5"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773"/>
      <c r="P427" s="9"/>
      <c r="Q427" s="773"/>
      <c r="R427" s="9"/>
      <c r="S427" s="773"/>
      <c r="T427" s="9"/>
      <c r="U427" s="773"/>
      <c r="V427" s="9"/>
      <c r="W427" s="773"/>
      <c r="X427" s="9"/>
      <c r="Y427" s="773"/>
      <c r="Z427" s="9"/>
    </row>
    <row r="428" spans="3:26" ht="13.5"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773"/>
      <c r="P428" s="9"/>
      <c r="Q428" s="773"/>
      <c r="R428" s="9"/>
      <c r="S428" s="773"/>
      <c r="T428" s="9"/>
      <c r="U428" s="773"/>
      <c r="V428" s="9"/>
      <c r="W428" s="773"/>
      <c r="X428" s="9"/>
      <c r="Y428" s="773"/>
      <c r="Z428" s="9"/>
    </row>
    <row r="429" spans="3:26" ht="13.5"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773"/>
      <c r="P429" s="9"/>
      <c r="Q429" s="773"/>
      <c r="R429" s="9"/>
      <c r="S429" s="773"/>
      <c r="T429" s="9"/>
      <c r="U429" s="773"/>
      <c r="V429" s="9"/>
      <c r="W429" s="773"/>
      <c r="X429" s="9"/>
      <c r="Y429" s="773"/>
      <c r="Z429" s="9"/>
    </row>
    <row r="430" spans="3:26" ht="13.5"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773"/>
      <c r="P430" s="9"/>
      <c r="Q430" s="773"/>
      <c r="R430" s="9"/>
      <c r="S430" s="773"/>
      <c r="T430" s="9"/>
      <c r="U430" s="773"/>
      <c r="V430" s="9"/>
      <c r="W430" s="773"/>
      <c r="X430" s="9"/>
      <c r="Y430" s="773"/>
      <c r="Z430" s="9"/>
    </row>
    <row r="431" spans="3:26" ht="13.5"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773"/>
      <c r="P431" s="9"/>
      <c r="Q431" s="773"/>
      <c r="R431" s="9"/>
      <c r="S431" s="773"/>
      <c r="T431" s="9"/>
      <c r="U431" s="773"/>
      <c r="V431" s="9"/>
      <c r="W431" s="773"/>
      <c r="X431" s="9"/>
      <c r="Y431" s="773"/>
      <c r="Z431" s="9"/>
    </row>
    <row r="432" spans="3:26" ht="13.5"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773"/>
      <c r="P432" s="9"/>
      <c r="Q432" s="773"/>
      <c r="R432" s="9"/>
      <c r="S432" s="773"/>
      <c r="T432" s="9"/>
      <c r="U432" s="773"/>
      <c r="V432" s="9"/>
      <c r="W432" s="773"/>
      <c r="X432" s="9"/>
      <c r="Y432" s="773"/>
      <c r="Z432" s="9"/>
    </row>
    <row r="433" spans="3:26" ht="13.5"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773"/>
      <c r="P433" s="9"/>
      <c r="Q433" s="773"/>
      <c r="R433" s="9"/>
      <c r="S433" s="773"/>
      <c r="T433" s="9"/>
      <c r="U433" s="773"/>
      <c r="V433" s="9"/>
      <c r="W433" s="773"/>
      <c r="X433" s="9"/>
      <c r="Y433" s="773"/>
      <c r="Z433" s="9"/>
    </row>
    <row r="434" spans="3:26" ht="13.5"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773"/>
      <c r="P434" s="9"/>
      <c r="Q434" s="773"/>
      <c r="R434" s="9"/>
      <c r="S434" s="773"/>
      <c r="T434" s="9"/>
      <c r="U434" s="773"/>
      <c r="V434" s="9"/>
      <c r="W434" s="773"/>
      <c r="X434" s="9"/>
      <c r="Y434" s="773"/>
      <c r="Z434" s="9"/>
    </row>
    <row r="435" spans="3:26" ht="13.5"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773"/>
      <c r="P435" s="9"/>
      <c r="Q435" s="773"/>
      <c r="R435" s="9"/>
      <c r="S435" s="773"/>
      <c r="T435" s="9"/>
      <c r="U435" s="773"/>
      <c r="V435" s="9"/>
      <c r="W435" s="773"/>
      <c r="X435" s="9"/>
      <c r="Y435" s="773"/>
      <c r="Z435" s="9"/>
    </row>
    <row r="436" spans="3:26" ht="13.5"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773"/>
      <c r="P436" s="9"/>
      <c r="Q436" s="773"/>
      <c r="R436" s="9"/>
      <c r="S436" s="773"/>
      <c r="T436" s="9"/>
      <c r="U436" s="773"/>
      <c r="V436" s="9"/>
      <c r="W436" s="773"/>
      <c r="X436" s="9"/>
      <c r="Y436" s="773"/>
      <c r="Z436" s="9"/>
    </row>
    <row r="437" spans="3:26" ht="13.5"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773"/>
      <c r="P437" s="9"/>
      <c r="Q437" s="773"/>
      <c r="R437" s="9"/>
      <c r="S437" s="773"/>
      <c r="T437" s="9"/>
      <c r="U437" s="773"/>
      <c r="V437" s="9"/>
      <c r="W437" s="773"/>
      <c r="X437" s="9"/>
      <c r="Y437" s="773"/>
      <c r="Z437" s="9"/>
    </row>
    <row r="438" spans="3:26" ht="13.5"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773"/>
      <c r="P438" s="9"/>
      <c r="Q438" s="773"/>
      <c r="R438" s="9"/>
      <c r="S438" s="773"/>
      <c r="T438" s="9"/>
      <c r="U438" s="773"/>
      <c r="V438" s="9"/>
      <c r="W438" s="773"/>
      <c r="X438" s="9"/>
      <c r="Y438" s="773"/>
      <c r="Z438" s="9"/>
    </row>
    <row r="439" spans="3:26" ht="13.5"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773"/>
      <c r="P439" s="9"/>
      <c r="Q439" s="773"/>
      <c r="R439" s="9"/>
      <c r="S439" s="773"/>
      <c r="T439" s="9"/>
      <c r="U439" s="773"/>
      <c r="V439" s="9"/>
      <c r="W439" s="773"/>
      <c r="X439" s="9"/>
      <c r="Y439" s="773"/>
      <c r="Z439" s="9"/>
    </row>
    <row r="440" spans="3:26" ht="13.5"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773"/>
      <c r="P440" s="9"/>
      <c r="Q440" s="773"/>
      <c r="R440" s="9"/>
      <c r="S440" s="773"/>
      <c r="T440" s="9"/>
      <c r="U440" s="773"/>
      <c r="V440" s="9"/>
      <c r="W440" s="773"/>
      <c r="X440" s="9"/>
      <c r="Y440" s="773"/>
      <c r="Z440" s="9"/>
    </row>
    <row r="441" spans="3:26" ht="13.5"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773"/>
      <c r="P441" s="9"/>
      <c r="Q441" s="773"/>
      <c r="R441" s="9"/>
      <c r="S441" s="773"/>
      <c r="T441" s="9"/>
      <c r="U441" s="773"/>
      <c r="V441" s="9"/>
      <c r="W441" s="773"/>
      <c r="X441" s="9"/>
      <c r="Y441" s="773"/>
      <c r="Z441" s="9"/>
    </row>
    <row r="442" spans="3:26" ht="13.5"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773"/>
      <c r="P442" s="9"/>
      <c r="Q442" s="773"/>
      <c r="R442" s="9"/>
      <c r="S442" s="773"/>
      <c r="T442" s="9"/>
      <c r="U442" s="773"/>
      <c r="V442" s="9"/>
      <c r="W442" s="773"/>
      <c r="X442" s="9"/>
      <c r="Y442" s="773"/>
      <c r="Z442" s="9"/>
    </row>
    <row r="443" spans="3:26" ht="13.5"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773"/>
      <c r="P443" s="9"/>
      <c r="Q443" s="773"/>
      <c r="R443" s="9"/>
      <c r="S443" s="773"/>
      <c r="T443" s="9"/>
      <c r="U443" s="773"/>
      <c r="V443" s="9"/>
      <c r="W443" s="773"/>
      <c r="X443" s="9"/>
      <c r="Y443" s="773"/>
      <c r="Z443" s="9"/>
    </row>
    <row r="444" spans="3:26" ht="13.5"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773"/>
      <c r="P444" s="9"/>
      <c r="Q444" s="773"/>
      <c r="R444" s="9"/>
      <c r="S444" s="773"/>
      <c r="T444" s="9"/>
      <c r="U444" s="773"/>
      <c r="V444" s="9"/>
      <c r="W444" s="773"/>
      <c r="X444" s="9"/>
      <c r="Y444" s="773"/>
      <c r="Z444" s="9"/>
    </row>
    <row r="445" spans="3:26" ht="13.5"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773"/>
      <c r="P445" s="9"/>
      <c r="Q445" s="773"/>
      <c r="R445" s="9"/>
      <c r="S445" s="773"/>
      <c r="T445" s="9"/>
      <c r="U445" s="773"/>
      <c r="V445" s="9"/>
      <c r="W445" s="773"/>
      <c r="X445" s="9"/>
      <c r="Y445" s="773"/>
      <c r="Z445" s="9"/>
    </row>
    <row r="446" spans="3:26" ht="13.5"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773"/>
      <c r="P446" s="9"/>
      <c r="Q446" s="773"/>
      <c r="R446" s="9"/>
      <c r="S446" s="773"/>
      <c r="T446" s="9"/>
      <c r="U446" s="773"/>
      <c r="V446" s="9"/>
      <c r="W446" s="773"/>
      <c r="X446" s="9"/>
      <c r="Y446" s="773"/>
      <c r="Z446" s="9"/>
    </row>
    <row r="447" spans="3:26" ht="13.5"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773"/>
      <c r="P447" s="9"/>
      <c r="Q447" s="773"/>
      <c r="R447" s="9"/>
      <c r="S447" s="773"/>
      <c r="T447" s="9"/>
      <c r="U447" s="773"/>
      <c r="V447" s="9"/>
      <c r="W447" s="773"/>
      <c r="X447" s="9"/>
      <c r="Y447" s="773"/>
      <c r="Z447" s="9"/>
    </row>
    <row r="448" spans="3:26" ht="13.5"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773"/>
      <c r="P448" s="9"/>
      <c r="Q448" s="773"/>
      <c r="R448" s="9"/>
      <c r="S448" s="773"/>
      <c r="T448" s="9"/>
      <c r="U448" s="773"/>
      <c r="V448" s="9"/>
      <c r="W448" s="773"/>
      <c r="X448" s="9"/>
      <c r="Y448" s="773"/>
      <c r="Z448" s="9"/>
    </row>
    <row r="449" spans="3:26" ht="13.5"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773"/>
      <c r="P449" s="9"/>
      <c r="Q449" s="773"/>
      <c r="R449" s="9"/>
      <c r="S449" s="773"/>
      <c r="T449" s="9"/>
      <c r="U449" s="773"/>
      <c r="V449" s="9"/>
      <c r="W449" s="773"/>
      <c r="X449" s="9"/>
      <c r="Y449" s="773"/>
      <c r="Z449" s="9"/>
    </row>
    <row r="450" spans="3:26" ht="13.5"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773"/>
      <c r="P450" s="9"/>
      <c r="Q450" s="773"/>
      <c r="R450" s="9"/>
      <c r="S450" s="773"/>
      <c r="T450" s="9"/>
      <c r="U450" s="773"/>
      <c r="V450" s="9"/>
      <c r="W450" s="773"/>
      <c r="X450" s="9"/>
      <c r="Y450" s="773"/>
      <c r="Z450" s="9"/>
    </row>
    <row r="451" spans="3:26" ht="13.5"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773"/>
      <c r="P451" s="9"/>
      <c r="Q451" s="773"/>
      <c r="R451" s="9"/>
      <c r="S451" s="773"/>
      <c r="T451" s="9"/>
      <c r="U451" s="773"/>
      <c r="V451" s="9"/>
      <c r="W451" s="773"/>
      <c r="X451" s="9"/>
      <c r="Y451" s="773"/>
      <c r="Z451" s="9"/>
    </row>
    <row r="452" spans="3:26" ht="13.5"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773"/>
      <c r="P452" s="9"/>
      <c r="Q452" s="773"/>
      <c r="R452" s="9"/>
      <c r="S452" s="773"/>
      <c r="T452" s="9"/>
      <c r="U452" s="773"/>
      <c r="V452" s="9"/>
      <c r="W452" s="773"/>
      <c r="X452" s="9"/>
      <c r="Y452" s="773"/>
      <c r="Z452" s="9"/>
    </row>
    <row r="453" spans="3:26" ht="13.5"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773"/>
      <c r="P453" s="9"/>
      <c r="Q453" s="773"/>
      <c r="R453" s="9"/>
      <c r="S453" s="773"/>
      <c r="T453" s="9"/>
      <c r="U453" s="773"/>
      <c r="V453" s="9"/>
      <c r="W453" s="773"/>
      <c r="X453" s="9"/>
      <c r="Y453" s="773"/>
      <c r="Z453" s="9"/>
    </row>
    <row r="454" spans="3:26" ht="13.5"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773"/>
      <c r="P454" s="9"/>
      <c r="Q454" s="773"/>
      <c r="R454" s="9"/>
      <c r="S454" s="773"/>
      <c r="T454" s="9"/>
      <c r="U454" s="773"/>
      <c r="V454" s="9"/>
      <c r="W454" s="773"/>
      <c r="X454" s="9"/>
      <c r="Y454" s="773"/>
      <c r="Z454" s="9"/>
    </row>
    <row r="455" spans="3:26" ht="13.5"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773"/>
      <c r="P455" s="9"/>
      <c r="Q455" s="773"/>
      <c r="R455" s="9"/>
      <c r="S455" s="773"/>
      <c r="T455" s="9"/>
      <c r="U455" s="773"/>
      <c r="V455" s="9"/>
      <c r="W455" s="773"/>
      <c r="X455" s="9"/>
      <c r="Y455" s="773"/>
      <c r="Z455" s="9"/>
    </row>
    <row r="456" spans="3:26" ht="13.5"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773"/>
      <c r="P456" s="9"/>
      <c r="Q456" s="773"/>
      <c r="R456" s="9"/>
      <c r="S456" s="773"/>
      <c r="T456" s="9"/>
      <c r="U456" s="773"/>
      <c r="V456" s="9"/>
      <c r="W456" s="773"/>
      <c r="X456" s="9"/>
      <c r="Y456" s="773"/>
      <c r="Z456" s="9"/>
    </row>
    <row r="457" spans="3:26" ht="13.5"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773"/>
      <c r="P457" s="9"/>
      <c r="Q457" s="773"/>
      <c r="R457" s="9"/>
      <c r="S457" s="773"/>
      <c r="T457" s="9"/>
      <c r="U457" s="773"/>
      <c r="V457" s="9"/>
      <c r="W457" s="773"/>
      <c r="X457" s="9"/>
      <c r="Y457" s="773"/>
      <c r="Z457" s="9"/>
    </row>
    <row r="458" spans="3:26" ht="13.5"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773"/>
      <c r="P458" s="9"/>
      <c r="Q458" s="773"/>
      <c r="R458" s="9"/>
      <c r="S458" s="773"/>
      <c r="T458" s="9"/>
      <c r="U458" s="773"/>
      <c r="V458" s="9"/>
      <c r="W458" s="773"/>
      <c r="X458" s="9"/>
      <c r="Y458" s="773"/>
      <c r="Z458" s="9"/>
    </row>
    <row r="459" spans="3:26" ht="13.5"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773"/>
      <c r="P459" s="9"/>
      <c r="Q459" s="773"/>
      <c r="R459" s="9"/>
      <c r="S459" s="773"/>
      <c r="T459" s="9"/>
      <c r="U459" s="773"/>
      <c r="V459" s="9"/>
      <c r="W459" s="773"/>
      <c r="X459" s="9"/>
      <c r="Y459" s="773"/>
      <c r="Z459" s="9"/>
    </row>
    <row r="460" spans="3:26" ht="13.5"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773"/>
      <c r="P460" s="9"/>
      <c r="Q460" s="773"/>
      <c r="R460" s="9"/>
      <c r="S460" s="773"/>
      <c r="T460" s="9"/>
      <c r="U460" s="773"/>
      <c r="V460" s="9"/>
      <c r="W460" s="773"/>
      <c r="X460" s="9"/>
      <c r="Y460" s="773"/>
      <c r="Z460" s="9"/>
    </row>
    <row r="461" spans="3:26" ht="13.5"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773"/>
      <c r="P461" s="9"/>
      <c r="Q461" s="773"/>
      <c r="R461" s="9"/>
      <c r="S461" s="773"/>
      <c r="T461" s="9"/>
      <c r="U461" s="773"/>
      <c r="V461" s="9"/>
      <c r="W461" s="773"/>
      <c r="X461" s="9"/>
      <c r="Y461" s="773"/>
      <c r="Z461" s="9"/>
    </row>
    <row r="462" spans="3:26" ht="13.5"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773"/>
      <c r="P462" s="9"/>
      <c r="Q462" s="773"/>
      <c r="R462" s="9"/>
      <c r="S462" s="773"/>
      <c r="T462" s="9"/>
      <c r="U462" s="773"/>
      <c r="V462" s="9"/>
      <c r="W462" s="773"/>
      <c r="X462" s="9"/>
      <c r="Y462" s="773"/>
      <c r="Z462" s="9"/>
    </row>
    <row r="463" spans="3:26" ht="13.5"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773"/>
      <c r="P463" s="9"/>
      <c r="Q463" s="773"/>
      <c r="R463" s="9"/>
      <c r="S463" s="773"/>
      <c r="T463" s="9"/>
      <c r="U463" s="773"/>
      <c r="V463" s="9"/>
      <c r="W463" s="773"/>
      <c r="X463" s="9"/>
      <c r="Y463" s="773"/>
      <c r="Z463" s="9"/>
    </row>
    <row r="464" spans="3:26" ht="13.5"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773"/>
      <c r="P464" s="9"/>
      <c r="Q464" s="773"/>
      <c r="R464" s="9"/>
      <c r="S464" s="773"/>
      <c r="T464" s="9"/>
      <c r="U464" s="773"/>
      <c r="V464" s="9"/>
      <c r="W464" s="773"/>
      <c r="X464" s="9"/>
      <c r="Y464" s="773"/>
      <c r="Z464" s="9"/>
    </row>
    <row r="465" spans="3:26" ht="13.5"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773"/>
      <c r="P465" s="9"/>
      <c r="Q465" s="773"/>
      <c r="R465" s="9"/>
      <c r="S465" s="773"/>
      <c r="T465" s="9"/>
      <c r="U465" s="773"/>
      <c r="V465" s="9"/>
      <c r="W465" s="773"/>
      <c r="X465" s="9"/>
      <c r="Y465" s="773"/>
      <c r="Z465" s="9"/>
    </row>
    <row r="466" spans="3:26" ht="13.5"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773"/>
      <c r="P466" s="9"/>
      <c r="Q466" s="773"/>
      <c r="R466" s="9"/>
      <c r="S466" s="773"/>
      <c r="T466" s="9"/>
      <c r="U466" s="773"/>
      <c r="V466" s="9"/>
      <c r="W466" s="773"/>
      <c r="X466" s="9"/>
      <c r="Y466" s="773"/>
      <c r="Z466" s="9"/>
    </row>
    <row r="467" spans="3:26" ht="13.5"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773"/>
      <c r="P467" s="9"/>
      <c r="Q467" s="773"/>
      <c r="R467" s="9"/>
      <c r="S467" s="773"/>
      <c r="T467" s="9"/>
      <c r="U467" s="773"/>
      <c r="V467" s="9"/>
      <c r="W467" s="773"/>
      <c r="X467" s="9"/>
      <c r="Y467" s="773"/>
      <c r="Z467" s="9"/>
    </row>
    <row r="468" spans="3:26" ht="13.5"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773"/>
      <c r="P468" s="9"/>
      <c r="Q468" s="773"/>
      <c r="R468" s="9"/>
      <c r="S468" s="773"/>
      <c r="T468" s="9"/>
      <c r="U468" s="773"/>
      <c r="V468" s="9"/>
      <c r="W468" s="773"/>
      <c r="X468" s="9"/>
      <c r="Y468" s="773"/>
      <c r="Z468" s="9"/>
    </row>
    <row r="469" spans="3:26" ht="13.5"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773"/>
      <c r="P469" s="9"/>
      <c r="Q469" s="773"/>
      <c r="R469" s="9"/>
      <c r="S469" s="773"/>
      <c r="T469" s="9"/>
      <c r="U469" s="773"/>
      <c r="V469" s="9"/>
      <c r="W469" s="773"/>
      <c r="X469" s="9"/>
      <c r="Y469" s="773"/>
      <c r="Z469" s="9"/>
    </row>
    <row r="470" spans="3:26" ht="13.5"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773"/>
      <c r="P470" s="9"/>
      <c r="Q470" s="773"/>
      <c r="R470" s="9"/>
      <c r="S470" s="773"/>
      <c r="T470" s="9"/>
      <c r="U470" s="773"/>
      <c r="V470" s="9"/>
      <c r="W470" s="773"/>
      <c r="X470" s="9"/>
      <c r="Y470" s="773"/>
      <c r="Z470" s="9"/>
    </row>
    <row r="471" spans="3:26" ht="13.5"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773"/>
      <c r="P471" s="9"/>
      <c r="Q471" s="773"/>
      <c r="R471" s="9"/>
      <c r="S471" s="773"/>
      <c r="T471" s="9"/>
      <c r="U471" s="773"/>
      <c r="V471" s="9"/>
      <c r="W471" s="773"/>
      <c r="X471" s="9"/>
      <c r="Y471" s="773"/>
      <c r="Z471" s="9"/>
    </row>
    <row r="472" spans="3:26" ht="13.5"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773"/>
      <c r="P472" s="9"/>
      <c r="Q472" s="773"/>
      <c r="R472" s="9"/>
      <c r="S472" s="773"/>
      <c r="T472" s="9"/>
      <c r="U472" s="773"/>
      <c r="V472" s="9"/>
      <c r="W472" s="773"/>
      <c r="X472" s="9"/>
      <c r="Y472" s="773"/>
      <c r="Z472" s="9"/>
    </row>
    <row r="473" spans="3:26" ht="13.5"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773"/>
      <c r="P473" s="9"/>
      <c r="Q473" s="773"/>
      <c r="R473" s="9"/>
      <c r="S473" s="773"/>
      <c r="T473" s="9"/>
      <c r="U473" s="773"/>
      <c r="V473" s="9"/>
      <c r="W473" s="773"/>
      <c r="X473" s="9"/>
      <c r="Y473" s="773"/>
      <c r="Z473" s="9"/>
    </row>
    <row r="474" spans="3:26" ht="13.5"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773"/>
      <c r="P474" s="9"/>
      <c r="Q474" s="773"/>
      <c r="R474" s="9"/>
      <c r="S474" s="773"/>
      <c r="T474" s="9"/>
      <c r="U474" s="773"/>
      <c r="V474" s="9"/>
      <c r="W474" s="773"/>
      <c r="X474" s="9"/>
      <c r="Y474" s="773"/>
      <c r="Z474" s="9"/>
    </row>
    <row r="475" spans="3:26" ht="13.5"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773"/>
      <c r="P475" s="9"/>
      <c r="Q475" s="773"/>
      <c r="R475" s="9"/>
      <c r="S475" s="773"/>
      <c r="T475" s="9"/>
      <c r="U475" s="773"/>
      <c r="V475" s="9"/>
      <c r="W475" s="773"/>
      <c r="X475" s="9"/>
      <c r="Y475" s="773"/>
      <c r="Z475" s="9"/>
    </row>
    <row r="476" spans="3:26" ht="13.5"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773"/>
      <c r="P476" s="9"/>
      <c r="Q476" s="773"/>
      <c r="R476" s="9"/>
      <c r="S476" s="773"/>
      <c r="T476" s="9"/>
      <c r="U476" s="773"/>
      <c r="V476" s="9"/>
      <c r="W476" s="773"/>
      <c r="X476" s="9"/>
      <c r="Y476" s="773"/>
      <c r="Z476" s="9"/>
    </row>
    <row r="477" spans="3:26" ht="13.5"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773"/>
      <c r="P477" s="9"/>
      <c r="Q477" s="773"/>
      <c r="R477" s="9"/>
      <c r="S477" s="773"/>
      <c r="T477" s="9"/>
      <c r="U477" s="773"/>
      <c r="V477" s="9"/>
      <c r="W477" s="773"/>
      <c r="X477" s="9"/>
      <c r="Y477" s="773"/>
      <c r="Z477" s="9"/>
    </row>
    <row r="478" spans="3:26" ht="13.5"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773"/>
      <c r="P478" s="9"/>
      <c r="Q478" s="773"/>
      <c r="R478" s="9"/>
      <c r="S478" s="773"/>
      <c r="T478" s="9"/>
      <c r="U478" s="773"/>
      <c r="V478" s="9"/>
      <c r="W478" s="773"/>
      <c r="X478" s="9"/>
      <c r="Y478" s="773"/>
      <c r="Z478" s="9"/>
    </row>
    <row r="479" spans="3:26" ht="13.5"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773"/>
      <c r="P479" s="9"/>
      <c r="Q479" s="773"/>
      <c r="R479" s="9"/>
      <c r="S479" s="773"/>
      <c r="T479" s="9"/>
      <c r="U479" s="773"/>
      <c r="V479" s="9"/>
      <c r="W479" s="773"/>
      <c r="X479" s="9"/>
      <c r="Y479" s="773"/>
      <c r="Z479" s="9"/>
    </row>
    <row r="480" spans="3:26" ht="13.5"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773"/>
      <c r="P480" s="9"/>
      <c r="Q480" s="773"/>
      <c r="R480" s="9"/>
      <c r="S480" s="773"/>
      <c r="T480" s="9"/>
      <c r="U480" s="773"/>
      <c r="V480" s="9"/>
      <c r="W480" s="773"/>
      <c r="X480" s="9"/>
      <c r="Y480" s="773"/>
      <c r="Z480" s="9"/>
    </row>
    <row r="481" spans="3:26" ht="13.5"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773"/>
      <c r="P481" s="9"/>
      <c r="Q481" s="773"/>
      <c r="R481" s="9"/>
      <c r="S481" s="773"/>
      <c r="T481" s="9"/>
      <c r="U481" s="773"/>
      <c r="V481" s="9"/>
      <c r="W481" s="773"/>
      <c r="X481" s="9"/>
      <c r="Y481" s="773"/>
      <c r="Z481" s="9"/>
    </row>
    <row r="482" spans="3:26" ht="13.5"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773"/>
      <c r="P482" s="9"/>
      <c r="Q482" s="773"/>
      <c r="R482" s="9"/>
      <c r="S482" s="773"/>
      <c r="T482" s="9"/>
      <c r="U482" s="773"/>
      <c r="V482" s="9"/>
      <c r="W482" s="773"/>
      <c r="X482" s="9"/>
      <c r="Y482" s="773"/>
      <c r="Z482" s="9"/>
    </row>
    <row r="483" spans="3:26" ht="13.5"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773"/>
      <c r="P483" s="9"/>
      <c r="Q483" s="773"/>
      <c r="R483" s="9"/>
      <c r="S483" s="773"/>
      <c r="T483" s="9"/>
      <c r="U483" s="773"/>
      <c r="V483" s="9"/>
      <c r="W483" s="773"/>
      <c r="X483" s="9"/>
      <c r="Y483" s="773"/>
      <c r="Z483" s="9"/>
    </row>
    <row r="484" spans="3:26" ht="13.5"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773"/>
      <c r="P484" s="9"/>
      <c r="Q484" s="773"/>
      <c r="R484" s="9"/>
      <c r="S484" s="773"/>
      <c r="T484" s="9"/>
      <c r="U484" s="773"/>
      <c r="V484" s="9"/>
      <c r="W484" s="773"/>
      <c r="X484" s="9"/>
      <c r="Y484" s="773"/>
      <c r="Z484" s="9"/>
    </row>
    <row r="485" spans="3:26" ht="13.5"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773"/>
      <c r="P485" s="9"/>
      <c r="Q485" s="773"/>
      <c r="R485" s="9"/>
      <c r="S485" s="773"/>
      <c r="T485" s="9"/>
      <c r="U485" s="773"/>
      <c r="V485" s="9"/>
      <c r="W485" s="773"/>
      <c r="X485" s="9"/>
      <c r="Y485" s="773"/>
      <c r="Z485" s="9"/>
    </row>
    <row r="486" spans="3:26" ht="13.5"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773"/>
      <c r="P486" s="9"/>
      <c r="Q486" s="773"/>
      <c r="R486" s="9"/>
      <c r="S486" s="773"/>
      <c r="T486" s="9"/>
      <c r="U486" s="773"/>
      <c r="V486" s="9"/>
      <c r="W486" s="773"/>
      <c r="X486" s="9"/>
      <c r="Y486" s="773"/>
      <c r="Z486" s="9"/>
    </row>
    <row r="487" spans="3:26" ht="13.5"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773"/>
      <c r="P487" s="9"/>
      <c r="Q487" s="773"/>
      <c r="R487" s="9"/>
      <c r="S487" s="773"/>
      <c r="T487" s="9"/>
      <c r="U487" s="773"/>
      <c r="V487" s="9"/>
      <c r="W487" s="773"/>
      <c r="X487" s="9"/>
      <c r="Y487" s="773"/>
      <c r="Z487" s="9"/>
    </row>
    <row r="488" spans="3:26" ht="13.5"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773"/>
      <c r="P488" s="9"/>
      <c r="Q488" s="773"/>
      <c r="R488" s="9"/>
      <c r="S488" s="773"/>
      <c r="T488" s="9"/>
      <c r="U488" s="773"/>
      <c r="V488" s="9"/>
      <c r="W488" s="773"/>
      <c r="X488" s="9"/>
      <c r="Y488" s="773"/>
      <c r="Z488" s="9"/>
    </row>
    <row r="489" spans="3:26" ht="13.5"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773"/>
      <c r="P489" s="9"/>
      <c r="Q489" s="773"/>
      <c r="R489" s="9"/>
      <c r="S489" s="773"/>
      <c r="T489" s="9"/>
      <c r="U489" s="773"/>
      <c r="V489" s="9"/>
      <c r="W489" s="773"/>
      <c r="X489" s="9"/>
      <c r="Y489" s="773"/>
      <c r="Z489" s="9"/>
    </row>
    <row r="490" spans="3:26" ht="13.5"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773"/>
      <c r="P490" s="9"/>
      <c r="Q490" s="773"/>
      <c r="R490" s="9"/>
      <c r="S490" s="773"/>
      <c r="T490" s="9"/>
      <c r="U490" s="773"/>
      <c r="V490" s="9"/>
      <c r="W490" s="773"/>
      <c r="X490" s="9"/>
      <c r="Y490" s="773"/>
      <c r="Z490" s="9"/>
    </row>
    <row r="491" spans="3:26" ht="13.5"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773"/>
      <c r="P491" s="9"/>
      <c r="Q491" s="773"/>
      <c r="R491" s="9"/>
      <c r="S491" s="773"/>
      <c r="T491" s="9"/>
      <c r="U491" s="773"/>
      <c r="V491" s="9"/>
      <c r="W491" s="773"/>
      <c r="X491" s="9"/>
      <c r="Y491" s="773"/>
      <c r="Z491" s="9"/>
    </row>
    <row r="492" spans="3:26" ht="13.5"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773"/>
      <c r="P492" s="9"/>
      <c r="Q492" s="773"/>
      <c r="R492" s="9"/>
      <c r="S492" s="773"/>
      <c r="T492" s="9"/>
      <c r="U492" s="773"/>
      <c r="V492" s="9"/>
      <c r="W492" s="773"/>
      <c r="X492" s="9"/>
      <c r="Y492" s="773"/>
      <c r="Z492" s="9"/>
    </row>
    <row r="493" spans="3:26" ht="13.5"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773"/>
      <c r="P493" s="9"/>
      <c r="Q493" s="773"/>
      <c r="R493" s="9"/>
      <c r="S493" s="773"/>
      <c r="T493" s="9"/>
      <c r="U493" s="773"/>
      <c r="V493" s="9"/>
      <c r="W493" s="773"/>
      <c r="X493" s="9"/>
      <c r="Y493" s="773"/>
      <c r="Z493" s="9"/>
    </row>
    <row r="494" spans="3:26" ht="13.5"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773"/>
      <c r="P494" s="9"/>
      <c r="Q494" s="773"/>
      <c r="R494" s="9"/>
      <c r="S494" s="773"/>
      <c r="T494" s="9"/>
      <c r="U494" s="773"/>
      <c r="V494" s="9"/>
      <c r="W494" s="773"/>
      <c r="X494" s="9"/>
      <c r="Y494" s="773"/>
      <c r="Z494" s="9"/>
    </row>
    <row r="495" spans="3:26" ht="13.5"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773"/>
      <c r="P495" s="9"/>
      <c r="Q495" s="773"/>
      <c r="R495" s="9"/>
      <c r="S495" s="773"/>
      <c r="T495" s="9"/>
      <c r="U495" s="773"/>
      <c r="V495" s="9"/>
      <c r="W495" s="773"/>
      <c r="X495" s="9"/>
      <c r="Y495" s="773"/>
      <c r="Z495" s="9"/>
    </row>
    <row r="496" spans="3:26" ht="13.5"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773"/>
      <c r="P496" s="9"/>
      <c r="Q496" s="773"/>
      <c r="R496" s="9"/>
      <c r="S496" s="773"/>
      <c r="T496" s="9"/>
      <c r="U496" s="773"/>
      <c r="V496" s="9"/>
      <c r="W496" s="773"/>
      <c r="X496" s="9"/>
      <c r="Y496" s="773"/>
      <c r="Z496" s="9"/>
    </row>
    <row r="497" spans="3:26" ht="13.5"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773"/>
      <c r="P497" s="9"/>
      <c r="Q497" s="773"/>
      <c r="R497" s="9"/>
      <c r="S497" s="773"/>
      <c r="T497" s="9"/>
      <c r="U497" s="773"/>
      <c r="V497" s="9"/>
      <c r="W497" s="773"/>
      <c r="X497" s="9"/>
      <c r="Y497" s="773"/>
      <c r="Z497" s="9"/>
    </row>
    <row r="498" spans="3:26" ht="13.5"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773"/>
      <c r="P498" s="9"/>
      <c r="Q498" s="773"/>
      <c r="R498" s="9"/>
      <c r="S498" s="773"/>
      <c r="T498" s="9"/>
      <c r="U498" s="773"/>
      <c r="V498" s="9"/>
      <c r="W498" s="773"/>
      <c r="X498" s="9"/>
      <c r="Y498" s="773"/>
      <c r="Z498" s="9"/>
    </row>
    <row r="499" spans="3:26" ht="13.5"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773"/>
      <c r="P499" s="9"/>
      <c r="Q499" s="773"/>
      <c r="R499" s="9"/>
      <c r="S499" s="773"/>
      <c r="T499" s="9"/>
      <c r="U499" s="773"/>
      <c r="V499" s="9"/>
      <c r="W499" s="773"/>
      <c r="X499" s="9"/>
      <c r="Y499" s="773"/>
      <c r="Z499" s="9"/>
    </row>
    <row r="500" spans="3:26" ht="13.5"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773"/>
      <c r="P500" s="9"/>
      <c r="Q500" s="773"/>
      <c r="R500" s="9"/>
      <c r="S500" s="773"/>
      <c r="T500" s="9"/>
      <c r="U500" s="773"/>
      <c r="V500" s="9"/>
      <c r="W500" s="773"/>
      <c r="X500" s="9"/>
      <c r="Y500" s="773"/>
      <c r="Z500" s="9"/>
    </row>
    <row r="501" spans="3:26" ht="13.5"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773"/>
      <c r="P501" s="9"/>
      <c r="Q501" s="773"/>
      <c r="R501" s="9"/>
      <c r="S501" s="773"/>
      <c r="T501" s="9"/>
      <c r="U501" s="773"/>
      <c r="V501" s="9"/>
      <c r="W501" s="773"/>
      <c r="X501" s="9"/>
      <c r="Y501" s="773"/>
      <c r="Z501" s="9"/>
    </row>
    <row r="502" spans="3:26" ht="13.5"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773"/>
      <c r="P502" s="9"/>
      <c r="Q502" s="773"/>
      <c r="R502" s="9"/>
      <c r="S502" s="773"/>
      <c r="T502" s="9"/>
      <c r="U502" s="773"/>
      <c r="V502" s="9"/>
      <c r="W502" s="773"/>
      <c r="X502" s="9"/>
      <c r="Y502" s="773"/>
      <c r="Z502" s="9"/>
    </row>
    <row r="503" spans="3:26" ht="13.5"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773"/>
      <c r="P503" s="9"/>
      <c r="Q503" s="773"/>
      <c r="R503" s="9"/>
      <c r="S503" s="773"/>
      <c r="T503" s="9"/>
      <c r="U503" s="773"/>
      <c r="V503" s="9"/>
      <c r="W503" s="773"/>
      <c r="X503" s="9"/>
      <c r="Y503" s="773"/>
      <c r="Z503" s="9"/>
    </row>
    <row r="504" spans="3:26" ht="13.5"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773"/>
      <c r="P504" s="9"/>
      <c r="Q504" s="773"/>
      <c r="R504" s="9"/>
      <c r="S504" s="773"/>
      <c r="T504" s="9"/>
      <c r="U504" s="773"/>
      <c r="V504" s="9"/>
      <c r="W504" s="773"/>
      <c r="X504" s="9"/>
      <c r="Y504" s="773"/>
      <c r="Z504" s="9"/>
    </row>
    <row r="505" spans="3:26" ht="13.5"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773"/>
      <c r="P505" s="9"/>
      <c r="Q505" s="773"/>
      <c r="R505" s="9"/>
      <c r="S505" s="773"/>
      <c r="T505" s="9"/>
      <c r="U505" s="773"/>
      <c r="V505" s="9"/>
      <c r="W505" s="773"/>
      <c r="X505" s="9"/>
      <c r="Y505" s="773"/>
      <c r="Z505" s="9"/>
    </row>
    <row r="506" spans="3:26" ht="13.5"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773"/>
      <c r="P506" s="9"/>
      <c r="Q506" s="773"/>
      <c r="R506" s="9"/>
      <c r="S506" s="773"/>
      <c r="T506" s="9"/>
      <c r="U506" s="773"/>
      <c r="V506" s="9"/>
      <c r="W506" s="773"/>
      <c r="X506" s="9"/>
      <c r="Y506" s="773"/>
      <c r="Z506" s="9"/>
    </row>
    <row r="507" spans="3:26" ht="13.5"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773"/>
      <c r="P507" s="9"/>
      <c r="Q507" s="773"/>
      <c r="R507" s="9"/>
      <c r="S507" s="773"/>
      <c r="T507" s="9"/>
      <c r="U507" s="773"/>
      <c r="V507" s="9"/>
      <c r="W507" s="773"/>
      <c r="X507" s="9"/>
      <c r="Y507" s="773"/>
      <c r="Z507" s="9"/>
    </row>
    <row r="508" spans="3:26" ht="13.5"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773"/>
      <c r="P508" s="9"/>
      <c r="Q508" s="773"/>
      <c r="R508" s="9"/>
      <c r="S508" s="773"/>
      <c r="T508" s="9"/>
      <c r="U508" s="773"/>
      <c r="V508" s="9"/>
      <c r="W508" s="773"/>
      <c r="X508" s="9"/>
      <c r="Y508" s="773"/>
      <c r="Z508" s="9"/>
    </row>
    <row r="509" spans="3:26" ht="13.5"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773"/>
      <c r="P509" s="9"/>
      <c r="Q509" s="773"/>
      <c r="R509" s="9"/>
      <c r="S509" s="773"/>
      <c r="T509" s="9"/>
      <c r="U509" s="773"/>
      <c r="V509" s="9"/>
      <c r="W509" s="773"/>
      <c r="X509" s="9"/>
      <c r="Y509" s="773"/>
      <c r="Z509" s="9"/>
    </row>
    <row r="510" spans="3:26" ht="13.5"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773"/>
      <c r="P510" s="9"/>
      <c r="Q510" s="773"/>
      <c r="R510" s="9"/>
      <c r="S510" s="773"/>
      <c r="T510" s="9"/>
      <c r="U510" s="773"/>
      <c r="V510" s="9"/>
      <c r="W510" s="773"/>
      <c r="X510" s="9"/>
      <c r="Y510" s="773"/>
      <c r="Z510" s="9"/>
    </row>
    <row r="511" spans="3:26" ht="13.5"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773"/>
      <c r="P511" s="9"/>
      <c r="Q511" s="773"/>
      <c r="R511" s="9"/>
      <c r="S511" s="773"/>
      <c r="T511" s="9"/>
      <c r="U511" s="773"/>
      <c r="V511" s="9"/>
      <c r="W511" s="773"/>
      <c r="X511" s="9"/>
      <c r="Y511" s="773"/>
      <c r="Z511" s="9"/>
    </row>
    <row r="512" spans="3:26" ht="13.5"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773"/>
      <c r="P512" s="9"/>
      <c r="Q512" s="773"/>
      <c r="R512" s="9"/>
      <c r="S512" s="773"/>
      <c r="T512" s="9"/>
      <c r="U512" s="773"/>
      <c r="V512" s="9"/>
      <c r="W512" s="773"/>
      <c r="X512" s="9"/>
      <c r="Y512" s="773"/>
      <c r="Z512" s="9"/>
    </row>
    <row r="513" spans="3:26" ht="13.5"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773"/>
      <c r="P513" s="9"/>
      <c r="Q513" s="773"/>
      <c r="R513" s="9"/>
      <c r="S513" s="773"/>
      <c r="T513" s="9"/>
      <c r="U513" s="773"/>
      <c r="V513" s="9"/>
      <c r="W513" s="773"/>
      <c r="X513" s="9"/>
      <c r="Y513" s="773"/>
      <c r="Z513" s="9"/>
    </row>
    <row r="514" spans="3:26" ht="13.5"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773"/>
      <c r="P514" s="9"/>
      <c r="Q514" s="773"/>
      <c r="R514" s="9"/>
      <c r="S514" s="773"/>
      <c r="T514" s="9"/>
      <c r="U514" s="773"/>
      <c r="V514" s="9"/>
      <c r="W514" s="773"/>
      <c r="X514" s="9"/>
      <c r="Y514" s="773"/>
      <c r="Z514" s="9"/>
    </row>
    <row r="515" spans="3:26" ht="13.5"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773"/>
      <c r="P515" s="9"/>
      <c r="Q515" s="773"/>
      <c r="R515" s="9"/>
      <c r="S515" s="773"/>
      <c r="T515" s="9"/>
      <c r="U515" s="773"/>
      <c r="V515" s="9"/>
      <c r="W515" s="773"/>
      <c r="X515" s="9"/>
      <c r="Y515" s="773"/>
      <c r="Z515" s="9"/>
    </row>
    <row r="516" spans="3:26" ht="13.5"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773"/>
      <c r="P516" s="9"/>
      <c r="Q516" s="773"/>
      <c r="R516" s="9"/>
      <c r="S516" s="773"/>
      <c r="T516" s="9"/>
      <c r="U516" s="773"/>
      <c r="V516" s="9"/>
      <c r="W516" s="773"/>
      <c r="X516" s="9"/>
      <c r="Y516" s="773"/>
      <c r="Z516" s="9"/>
    </row>
    <row r="517" spans="3:26" ht="13.5"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773"/>
      <c r="P517" s="9"/>
      <c r="Q517" s="773"/>
      <c r="R517" s="9"/>
      <c r="S517" s="773"/>
      <c r="T517" s="9"/>
      <c r="U517" s="773"/>
      <c r="V517" s="9"/>
      <c r="W517" s="773"/>
      <c r="X517" s="9"/>
      <c r="Y517" s="773"/>
      <c r="Z517" s="9"/>
    </row>
    <row r="518" spans="3:26" ht="13.5"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773"/>
      <c r="P518" s="9"/>
      <c r="Q518" s="773"/>
      <c r="R518" s="9"/>
      <c r="S518" s="773"/>
      <c r="T518" s="9"/>
      <c r="U518" s="773"/>
      <c r="V518" s="9"/>
      <c r="W518" s="773"/>
      <c r="X518" s="9"/>
      <c r="Y518" s="773"/>
      <c r="Z518" s="9"/>
    </row>
    <row r="519" spans="3:26" ht="13.5"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773"/>
      <c r="P519" s="9"/>
      <c r="Q519" s="773"/>
      <c r="R519" s="9"/>
      <c r="S519" s="773"/>
      <c r="T519" s="9"/>
      <c r="U519" s="773"/>
      <c r="V519" s="9"/>
      <c r="W519" s="773"/>
      <c r="X519" s="9"/>
      <c r="Y519" s="773"/>
      <c r="Z519" s="9"/>
    </row>
    <row r="520" spans="3:26" ht="13.5"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773"/>
      <c r="P520" s="9"/>
      <c r="Q520" s="773"/>
      <c r="R520" s="9"/>
      <c r="S520" s="773"/>
      <c r="T520" s="9"/>
      <c r="U520" s="773"/>
      <c r="V520" s="9"/>
      <c r="W520" s="773"/>
      <c r="X520" s="9"/>
      <c r="Y520" s="773"/>
      <c r="Z520" s="9"/>
    </row>
    <row r="521" spans="3:26" ht="13.5"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773"/>
      <c r="P521" s="9"/>
      <c r="Q521" s="773"/>
      <c r="R521" s="9"/>
      <c r="S521" s="773"/>
      <c r="T521" s="9"/>
      <c r="U521" s="773"/>
      <c r="V521" s="9"/>
      <c r="W521" s="773"/>
      <c r="X521" s="9"/>
      <c r="Y521" s="773"/>
      <c r="Z521" s="9"/>
    </row>
    <row r="522" spans="3:26" ht="13.5"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773"/>
      <c r="P522" s="9"/>
      <c r="Q522" s="773"/>
      <c r="R522" s="9"/>
      <c r="S522" s="773"/>
      <c r="T522" s="9"/>
      <c r="U522" s="773"/>
      <c r="V522" s="9"/>
      <c r="W522" s="773"/>
      <c r="X522" s="9"/>
      <c r="Y522" s="773"/>
      <c r="Z522" s="9"/>
    </row>
    <row r="523" spans="3:26" ht="13.5"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773"/>
      <c r="P523" s="9"/>
      <c r="Q523" s="773"/>
      <c r="R523" s="9"/>
      <c r="S523" s="773"/>
      <c r="T523" s="9"/>
      <c r="U523" s="773"/>
      <c r="V523" s="9"/>
      <c r="W523" s="773"/>
      <c r="X523" s="9"/>
      <c r="Y523" s="773"/>
      <c r="Z523" s="9"/>
    </row>
    <row r="524" spans="3:26" ht="13.5"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773"/>
      <c r="P524" s="9"/>
      <c r="Q524" s="773"/>
      <c r="R524" s="9"/>
      <c r="S524" s="773"/>
      <c r="T524" s="9"/>
      <c r="U524" s="773"/>
      <c r="V524" s="9"/>
      <c r="W524" s="773"/>
      <c r="X524" s="9"/>
      <c r="Y524" s="773"/>
      <c r="Z524" s="9"/>
    </row>
    <row r="525" spans="3:26" ht="13.5"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773"/>
      <c r="P525" s="9"/>
      <c r="Q525" s="773"/>
      <c r="R525" s="9"/>
      <c r="S525" s="773"/>
      <c r="T525" s="9"/>
      <c r="U525" s="773"/>
      <c r="V525" s="9"/>
      <c r="W525" s="773"/>
      <c r="X525" s="9"/>
      <c r="Y525" s="773"/>
      <c r="Z525" s="9"/>
    </row>
    <row r="526" spans="3:26" ht="13.5"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773"/>
      <c r="P526" s="9"/>
      <c r="Q526" s="773"/>
      <c r="R526" s="9"/>
      <c r="S526" s="773"/>
      <c r="T526" s="9"/>
      <c r="U526" s="773"/>
      <c r="V526" s="9"/>
      <c r="W526" s="773"/>
      <c r="X526" s="9"/>
      <c r="Y526" s="773"/>
      <c r="Z526" s="9"/>
    </row>
    <row r="527" spans="3:26" ht="13.5"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773"/>
      <c r="P527" s="9"/>
      <c r="Q527" s="773"/>
      <c r="R527" s="9"/>
      <c r="S527" s="773"/>
      <c r="T527" s="9"/>
      <c r="U527" s="773"/>
      <c r="V527" s="9"/>
      <c r="W527" s="773"/>
      <c r="X527" s="9"/>
      <c r="Y527" s="773"/>
      <c r="Z527" s="9"/>
    </row>
    <row r="528" spans="3:26" ht="13.5"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773"/>
      <c r="P528" s="9"/>
      <c r="Q528" s="773"/>
      <c r="R528" s="9"/>
      <c r="S528" s="773"/>
      <c r="T528" s="9"/>
      <c r="U528" s="773"/>
      <c r="V528" s="9"/>
      <c r="W528" s="773"/>
      <c r="X528" s="9"/>
      <c r="Y528" s="773"/>
      <c r="Z528" s="9"/>
    </row>
    <row r="529" spans="3:26" ht="13.5"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773"/>
      <c r="P529" s="9"/>
      <c r="Q529" s="773"/>
      <c r="R529" s="9"/>
      <c r="S529" s="773"/>
      <c r="T529" s="9"/>
      <c r="U529" s="773"/>
      <c r="V529" s="9"/>
      <c r="W529" s="773"/>
      <c r="X529" s="9"/>
      <c r="Y529" s="773"/>
      <c r="Z529" s="9"/>
    </row>
    <row r="530" spans="3:26" ht="13.5"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773"/>
      <c r="P530" s="9"/>
      <c r="Q530" s="773"/>
      <c r="R530" s="9"/>
      <c r="S530" s="773"/>
      <c r="T530" s="9"/>
      <c r="U530" s="773"/>
      <c r="V530" s="9"/>
      <c r="W530" s="773"/>
      <c r="X530" s="9"/>
      <c r="Y530" s="773"/>
      <c r="Z530" s="9"/>
    </row>
    <row r="531" spans="3:26" ht="13.5"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773"/>
      <c r="P531" s="9"/>
      <c r="Q531" s="773"/>
      <c r="R531" s="9"/>
      <c r="S531" s="773"/>
      <c r="T531" s="9"/>
      <c r="U531" s="773"/>
      <c r="V531" s="9"/>
      <c r="W531" s="773"/>
      <c r="X531" s="9"/>
      <c r="Y531" s="773"/>
      <c r="Z531" s="9"/>
    </row>
    <row r="532" spans="3:26" ht="13.5"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773"/>
      <c r="P532" s="9"/>
      <c r="Q532" s="773"/>
      <c r="R532" s="9"/>
      <c r="S532" s="773"/>
      <c r="T532" s="9"/>
      <c r="U532" s="773"/>
      <c r="V532" s="9"/>
      <c r="W532" s="773"/>
      <c r="X532" s="9"/>
      <c r="Y532" s="773"/>
      <c r="Z532" s="9"/>
    </row>
    <row r="533" spans="3:26" ht="13.5"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773"/>
      <c r="P533" s="9"/>
      <c r="Q533" s="773"/>
      <c r="R533" s="9"/>
      <c r="S533" s="773"/>
      <c r="T533" s="9"/>
      <c r="U533" s="773"/>
      <c r="V533" s="9"/>
      <c r="W533" s="773"/>
      <c r="X533" s="9"/>
      <c r="Y533" s="773"/>
      <c r="Z533" s="9"/>
    </row>
    <row r="534" spans="3:26" ht="13.5"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773"/>
      <c r="P534" s="9"/>
      <c r="Q534" s="773"/>
      <c r="R534" s="9"/>
      <c r="S534" s="773"/>
      <c r="T534" s="9"/>
      <c r="U534" s="773"/>
      <c r="V534" s="9"/>
      <c r="W534" s="773"/>
      <c r="X534" s="9"/>
      <c r="Y534" s="773"/>
      <c r="Z534" s="9"/>
    </row>
  </sheetData>
  <sheetProtection/>
  <protectedRanges>
    <protectedRange sqref="AB8:AC13 AB15:AC17 AB19:AC19 AB21:AC26 AB28:AC33" name="範囲6"/>
    <protectedRange sqref="P21:P26 P28:P33" name="範囲1"/>
    <protectedRange sqref="D36 P8:P13 P15:P17 P19 P21:P26 P28:P33 R28:R33 R21:R26 R19 R15:R17 R8:R13 T8:T13 T15:T17 T19 T21:T26 T28:T33" name="範囲2"/>
    <protectedRange sqref="D36 P8:P13 P15:P17 P19 P21:P26 P28:P33 R8:R13 R15:R17 R19:R26 R28:R33 T8:T13 T15:T17 T19 T21:T26 T28:T33" name="範囲3"/>
    <protectedRange sqref="V8:V13 V15:V17 V19 V21:V26 V28:V33 X28:X33 X21:X26 X19 X15:X17 X8:X13 Z8:Z13 Z15:Z17 Z19 Z21:Z26 Z28:Z33" name="範囲4"/>
    <protectedRange sqref="D8:N13 D15:N17 D19:N19 D21:N26 D28:N33" name="範囲5"/>
    <protectedRange sqref="C36" name="範囲3_2"/>
    <protectedRange sqref="C8:C13 C15:C17 C19 C21:C26 C28:C33" name="範囲5_2"/>
  </protectedRanges>
  <mergeCells count="37">
    <mergeCell ref="A37:B37"/>
    <mergeCell ref="A15:A18"/>
    <mergeCell ref="A19:A20"/>
    <mergeCell ref="A21:A27"/>
    <mergeCell ref="A28:A34"/>
    <mergeCell ref="A36:B36"/>
    <mergeCell ref="A35:B35"/>
    <mergeCell ref="E2:M2"/>
    <mergeCell ref="A8:A14"/>
    <mergeCell ref="A2:A6"/>
    <mergeCell ref="B2:B6"/>
    <mergeCell ref="C2:C6"/>
    <mergeCell ref="G5:G6"/>
    <mergeCell ref="E5:E6"/>
    <mergeCell ref="F5:F6"/>
    <mergeCell ref="L5:L6"/>
    <mergeCell ref="D2:D6"/>
    <mergeCell ref="T5:U5"/>
    <mergeCell ref="V5:W5"/>
    <mergeCell ref="E3:I3"/>
    <mergeCell ref="J3:M3"/>
    <mergeCell ref="F4:G4"/>
    <mergeCell ref="H4:I4"/>
    <mergeCell ref="H5:H6"/>
    <mergeCell ref="I5:I6"/>
    <mergeCell ref="J5:J6"/>
    <mergeCell ref="K5:K6"/>
    <mergeCell ref="Y1:AC1"/>
    <mergeCell ref="N2:AA3"/>
    <mergeCell ref="M5:M6"/>
    <mergeCell ref="X5:Y5"/>
    <mergeCell ref="Z5:AA5"/>
    <mergeCell ref="P5:Q5"/>
    <mergeCell ref="AB2:AC4"/>
    <mergeCell ref="R5:S5"/>
    <mergeCell ref="P4:AA4"/>
    <mergeCell ref="N4:O5"/>
  </mergeCells>
  <printOptions horizontalCentered="1"/>
  <pageMargins left="0.5905511811023623" right="0.5905511811023623" top="0.5905511811023623" bottom="0.5905511811023623" header="0.3937007874015748" footer="0.3937007874015748"/>
  <pageSetup fitToHeight="2" horizontalDpi="600" verticalDpi="600" orientation="landscape" paperSize="9" r:id="rId1"/>
  <headerFooter alignWithMargins="0">
    <oddFooter>&amp;C&amp;"ＭＳ Ｐ明朝,標準"&amp;10&amp;A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Y548"/>
  <sheetViews>
    <sheetView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1" sqref="A1:L1"/>
    </sheetView>
  </sheetViews>
  <sheetFormatPr defaultColWidth="9.00390625" defaultRowHeight="13.5"/>
  <cols>
    <col min="1" max="1" width="11.625" style="38" bestFit="1" customWidth="1"/>
    <col min="2" max="2" width="6.375" style="1" bestFit="1" customWidth="1"/>
    <col min="3" max="3" width="5.125" style="1" customWidth="1"/>
    <col min="4" max="4" width="5.125" style="78" customWidth="1"/>
    <col min="5" max="5" width="5.125" style="1" customWidth="1"/>
    <col min="6" max="6" width="5.125" style="78" customWidth="1"/>
    <col min="7" max="7" width="5.125" style="1" customWidth="1"/>
    <col min="8" max="8" width="5.125" style="78" customWidth="1"/>
    <col min="9" max="9" width="5.125" style="1" customWidth="1"/>
    <col min="10" max="10" width="5.125" style="78" customWidth="1"/>
    <col min="11" max="11" width="5.125" style="1" customWidth="1"/>
    <col min="12" max="16" width="5.125" style="78" customWidth="1"/>
    <col min="17" max="17" width="5.125" style="1" customWidth="1"/>
    <col min="18" max="18" width="5.125" style="78" customWidth="1"/>
    <col min="19" max="19" width="5.125" style="1" customWidth="1"/>
    <col min="20" max="20" width="5.125" style="78" customWidth="1"/>
    <col min="21" max="21" width="5.625" style="9" customWidth="1"/>
    <col min="22" max="22" width="5.625" style="115" customWidth="1"/>
    <col min="23" max="24" width="5.00390625" style="9" customWidth="1"/>
    <col min="25" max="16384" width="9.00390625" style="1" customWidth="1"/>
  </cols>
  <sheetData>
    <row r="1" spans="1:23" ht="14.25">
      <c r="A1" s="1624" t="s">
        <v>369</v>
      </c>
      <c r="B1" s="1624"/>
      <c r="C1" s="1624"/>
      <c r="D1" s="1624"/>
      <c r="E1" s="1624"/>
      <c r="F1" s="1624"/>
      <c r="G1" s="1624"/>
      <c r="H1" s="1624"/>
      <c r="I1" s="1624"/>
      <c r="J1" s="1624"/>
      <c r="K1" s="1624"/>
      <c r="L1" s="1624"/>
      <c r="M1" s="43"/>
      <c r="N1" s="43"/>
      <c r="O1" s="43"/>
      <c r="P1" s="43"/>
      <c r="Q1" s="43"/>
      <c r="R1" s="116"/>
      <c r="S1" s="43"/>
      <c r="T1" s="116"/>
      <c r="U1" s="52"/>
      <c r="V1" s="117"/>
      <c r="W1" s="52"/>
    </row>
    <row r="2" spans="1:24" ht="15" thickBo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116"/>
      <c r="S2" s="43"/>
      <c r="T2" s="1612" t="s">
        <v>395</v>
      </c>
      <c r="U2" s="1612"/>
      <c r="V2" s="1612"/>
      <c r="W2" s="1612"/>
      <c r="X2" s="1612"/>
    </row>
    <row r="3" spans="1:25" ht="15" customHeight="1" hidden="1" thickBot="1">
      <c r="A3" s="43"/>
      <c r="B3" s="1609" t="s">
        <v>380</v>
      </c>
      <c r="C3" s="1610"/>
      <c r="D3" s="1610"/>
      <c r="E3" s="1610"/>
      <c r="F3" s="1610"/>
      <c r="G3" s="1610"/>
      <c r="H3" s="1610"/>
      <c r="I3" s="1610"/>
      <c r="J3" s="1610"/>
      <c r="K3" s="1610"/>
      <c r="L3" s="1610"/>
      <c r="M3" s="1610"/>
      <c r="N3" s="1610"/>
      <c r="O3" s="1610"/>
      <c r="P3" s="1610"/>
      <c r="Q3" s="1610"/>
      <c r="R3" s="1610"/>
      <c r="S3" s="1610"/>
      <c r="T3" s="1611"/>
      <c r="U3" s="1647" t="s">
        <v>381</v>
      </c>
      <c r="V3" s="1648"/>
      <c r="W3" s="1648"/>
      <c r="X3" s="1649"/>
      <c r="Y3" s="908"/>
    </row>
    <row r="4" spans="1:25" s="49" customFormat="1" ht="26.25" customHeight="1">
      <c r="A4" s="1629" t="s">
        <v>201</v>
      </c>
      <c r="B4" s="1632" t="s">
        <v>151</v>
      </c>
      <c r="C4" s="1620" t="s">
        <v>223</v>
      </c>
      <c r="D4" s="1621"/>
      <c r="E4" s="1627"/>
      <c r="F4" s="1628"/>
      <c r="G4" s="1620" t="s">
        <v>152</v>
      </c>
      <c r="H4" s="1621"/>
      <c r="I4" s="1627"/>
      <c r="J4" s="1628"/>
      <c r="K4" s="1620" t="s">
        <v>224</v>
      </c>
      <c r="L4" s="1621"/>
      <c r="M4" s="1622" t="s">
        <v>377</v>
      </c>
      <c r="N4" s="1623"/>
      <c r="O4" s="1651" t="s">
        <v>378</v>
      </c>
      <c r="P4" s="1652"/>
      <c r="Q4" s="1622" t="s">
        <v>379</v>
      </c>
      <c r="R4" s="1623"/>
      <c r="S4" s="1620" t="s">
        <v>230</v>
      </c>
      <c r="T4" s="1628"/>
      <c r="U4" s="1622" t="s">
        <v>388</v>
      </c>
      <c r="V4" s="1646"/>
      <c r="W4" s="1625" t="s">
        <v>374</v>
      </c>
      <c r="X4" s="1626"/>
      <c r="Y4" s="221"/>
    </row>
    <row r="5" spans="1:24" s="53" customFormat="1" ht="12" customHeight="1">
      <c r="A5" s="1630"/>
      <c r="B5" s="1633"/>
      <c r="C5" s="1636" t="s">
        <v>158</v>
      </c>
      <c r="D5" s="1644" t="s">
        <v>231</v>
      </c>
      <c r="E5" s="1638" t="s">
        <v>229</v>
      </c>
      <c r="F5" s="1638" t="s">
        <v>292</v>
      </c>
      <c r="G5" s="1640" t="s">
        <v>158</v>
      </c>
      <c r="H5" s="1644" t="s">
        <v>231</v>
      </c>
      <c r="I5" s="1545" t="s">
        <v>210</v>
      </c>
      <c r="J5" s="1650" t="s">
        <v>292</v>
      </c>
      <c r="K5" s="1613" t="s">
        <v>158</v>
      </c>
      <c r="L5" s="1653" t="s">
        <v>231</v>
      </c>
      <c r="M5" s="1613" t="s">
        <v>158</v>
      </c>
      <c r="N5" s="1616" t="s">
        <v>231</v>
      </c>
      <c r="O5" s="1618" t="s">
        <v>158</v>
      </c>
      <c r="P5" s="1644" t="s">
        <v>231</v>
      </c>
      <c r="Q5" s="1613" t="s">
        <v>158</v>
      </c>
      <c r="R5" s="1616" t="s">
        <v>231</v>
      </c>
      <c r="S5" s="1613" t="s">
        <v>158</v>
      </c>
      <c r="T5" s="1616" t="s">
        <v>231</v>
      </c>
      <c r="U5" s="1613" t="s">
        <v>158</v>
      </c>
      <c r="V5" s="1616" t="s">
        <v>231</v>
      </c>
      <c r="W5" s="1613" t="s">
        <v>158</v>
      </c>
      <c r="X5" s="1616" t="s">
        <v>231</v>
      </c>
    </row>
    <row r="6" spans="1:24" s="49" customFormat="1" ht="51.75" customHeight="1" thickBot="1">
      <c r="A6" s="1631"/>
      <c r="B6" s="1634"/>
      <c r="C6" s="1637"/>
      <c r="D6" s="1645"/>
      <c r="E6" s="1639"/>
      <c r="F6" s="1643"/>
      <c r="G6" s="1641"/>
      <c r="H6" s="1645"/>
      <c r="I6" s="1642"/>
      <c r="J6" s="1643"/>
      <c r="K6" s="1615"/>
      <c r="L6" s="1654"/>
      <c r="M6" s="1615"/>
      <c r="N6" s="1617"/>
      <c r="O6" s="1619"/>
      <c r="P6" s="1645"/>
      <c r="Q6" s="1615"/>
      <c r="R6" s="1617"/>
      <c r="S6" s="1615"/>
      <c r="T6" s="1617"/>
      <c r="U6" s="1615"/>
      <c r="V6" s="1617"/>
      <c r="W6" s="1614"/>
      <c r="X6" s="1635"/>
    </row>
    <row r="7" spans="1:24" s="41" customFormat="1" ht="13.5" customHeight="1">
      <c r="A7" s="909"/>
      <c r="B7" s="913" t="s">
        <v>47</v>
      </c>
      <c r="C7" s="180" t="s">
        <v>160</v>
      </c>
      <c r="D7" s="181" t="s">
        <v>310</v>
      </c>
      <c r="E7" s="182" t="s">
        <v>160</v>
      </c>
      <c r="F7" s="183" t="s">
        <v>310</v>
      </c>
      <c r="G7" s="180" t="s">
        <v>160</v>
      </c>
      <c r="H7" s="181" t="s">
        <v>310</v>
      </c>
      <c r="I7" s="182" t="s">
        <v>160</v>
      </c>
      <c r="J7" s="183" t="s">
        <v>310</v>
      </c>
      <c r="K7" s="180" t="s">
        <v>47</v>
      </c>
      <c r="L7" s="595" t="s">
        <v>310</v>
      </c>
      <c r="M7" s="180" t="s">
        <v>47</v>
      </c>
      <c r="N7" s="596" t="s">
        <v>310</v>
      </c>
      <c r="O7" s="182" t="s">
        <v>47</v>
      </c>
      <c r="P7" s="184" t="s">
        <v>310</v>
      </c>
      <c r="Q7" s="180" t="s">
        <v>160</v>
      </c>
      <c r="R7" s="185" t="s">
        <v>310</v>
      </c>
      <c r="S7" s="180" t="s">
        <v>160</v>
      </c>
      <c r="T7" s="185" t="s">
        <v>310</v>
      </c>
      <c r="U7" s="180" t="s">
        <v>160</v>
      </c>
      <c r="V7" s="185" t="s">
        <v>339</v>
      </c>
      <c r="W7" s="180" t="s">
        <v>160</v>
      </c>
      <c r="X7" s="185" t="s">
        <v>310</v>
      </c>
    </row>
    <row r="8" spans="1:24" s="11" customFormat="1" ht="26.25" customHeight="1">
      <c r="A8" s="910" t="s">
        <v>198</v>
      </c>
      <c r="B8" s="914">
        <f>'-54-'!D10</f>
        <v>294</v>
      </c>
      <c r="C8" s="102">
        <f>'-54-'!L10</f>
        <v>294</v>
      </c>
      <c r="D8" s="1302">
        <f>C8/B8*100</f>
        <v>100</v>
      </c>
      <c r="E8" s="103">
        <f>'-54-'!M10</f>
        <v>0</v>
      </c>
      <c r="F8" s="1303">
        <f>E8/C8*100</f>
        <v>0</v>
      </c>
      <c r="G8" s="102">
        <f>'-54-'!N10</f>
        <v>294</v>
      </c>
      <c r="H8" s="1302">
        <f>G8/B8*100</f>
        <v>100</v>
      </c>
      <c r="I8" s="103">
        <f>'-54-'!O10</f>
        <v>1</v>
      </c>
      <c r="J8" s="1303">
        <f>I8/G8*100</f>
        <v>0.3401360544217687</v>
      </c>
      <c r="K8" s="102">
        <f>'-54-'!P10</f>
        <v>294</v>
      </c>
      <c r="L8" s="1304">
        <f>K8/B8*100</f>
        <v>100</v>
      </c>
      <c r="M8" s="102">
        <f>'-54-'!Q10</f>
        <v>294</v>
      </c>
      <c r="N8" s="1303">
        <f>M8/B8*100</f>
        <v>100</v>
      </c>
      <c r="O8" s="102">
        <f>'-54-'!R10</f>
        <v>294</v>
      </c>
      <c r="P8" s="1304">
        <f>O8/B8*100</f>
        <v>100</v>
      </c>
      <c r="Q8" s="102">
        <f>'-54-'!S10</f>
        <v>294</v>
      </c>
      <c r="R8" s="1303">
        <f aca="true" t="shared" si="0" ref="R8:R20">Q8/B8*100</f>
        <v>100</v>
      </c>
      <c r="S8" s="102">
        <f>'-54-'!T10</f>
        <v>294</v>
      </c>
      <c r="T8" s="1303">
        <f>S8/B8*100</f>
        <v>100</v>
      </c>
      <c r="U8" s="102">
        <f>'-54-'!U10</f>
        <v>294</v>
      </c>
      <c r="V8" s="1303">
        <f>U8/B8*100</f>
        <v>100</v>
      </c>
      <c r="W8" s="102">
        <f>'-56-'!L10</f>
        <v>302</v>
      </c>
      <c r="X8" s="1303">
        <f>W8/B8*100</f>
        <v>102.72108843537416</v>
      </c>
    </row>
    <row r="9" spans="1:24" s="11" customFormat="1" ht="26.25" customHeight="1">
      <c r="A9" s="910" t="s">
        <v>202</v>
      </c>
      <c r="B9" s="915">
        <f>'-54-'!D14</f>
        <v>647</v>
      </c>
      <c r="C9" s="106">
        <f>'-54-'!L14</f>
        <v>647</v>
      </c>
      <c r="D9" s="1302">
        <f aca="true" t="shared" si="1" ref="D9:D20">C9/B9*100</f>
        <v>100</v>
      </c>
      <c r="E9" s="1305">
        <f>'-54-'!M14</f>
        <v>0</v>
      </c>
      <c r="F9" s="1303">
        <f aca="true" t="shared" si="2" ref="F9:F20">E9/C9*100</f>
        <v>0</v>
      </c>
      <c r="G9" s="106">
        <f>'-54-'!N14</f>
        <v>647</v>
      </c>
      <c r="H9" s="1302">
        <f aca="true" t="shared" si="3" ref="H9:H20">G9/B9*100</f>
        <v>100</v>
      </c>
      <c r="I9" s="1305">
        <f>'-54-'!O14</f>
        <v>1</v>
      </c>
      <c r="J9" s="1303">
        <f aca="true" t="shared" si="4" ref="J9:J20">I9/G9*100</f>
        <v>0.1545595054095827</v>
      </c>
      <c r="K9" s="106">
        <f>'-54-'!P14</f>
        <v>646</v>
      </c>
      <c r="L9" s="1304">
        <f aca="true" t="shared" si="5" ref="L9:L20">K9/B9*100</f>
        <v>99.84544049459042</v>
      </c>
      <c r="M9" s="102">
        <f>'-54-'!Q14</f>
        <v>646</v>
      </c>
      <c r="N9" s="1303">
        <f aca="true" t="shared" si="6" ref="N9:N20">M9/B9*100</f>
        <v>99.84544049459042</v>
      </c>
      <c r="O9" s="102">
        <f>'-54-'!R14</f>
        <v>647</v>
      </c>
      <c r="P9" s="1304">
        <f aca="true" t="shared" si="7" ref="P9:P20">O9/B9*100</f>
        <v>100</v>
      </c>
      <c r="Q9" s="106">
        <f>'-54-'!S14</f>
        <v>645</v>
      </c>
      <c r="R9" s="1303">
        <f t="shared" si="0"/>
        <v>99.69088098918083</v>
      </c>
      <c r="S9" s="106">
        <f>'-54-'!T14</f>
        <v>646</v>
      </c>
      <c r="T9" s="1303">
        <f aca="true" t="shared" si="8" ref="T9:T20">S9/B9*100</f>
        <v>99.84544049459042</v>
      </c>
      <c r="U9" s="106">
        <f>'-54-'!U14</f>
        <v>647</v>
      </c>
      <c r="V9" s="1303">
        <f aca="true" t="shared" si="9" ref="V9:V20">U9/B9*100</f>
        <v>100</v>
      </c>
      <c r="W9" s="106">
        <f>'-56-'!L14</f>
        <v>619</v>
      </c>
      <c r="X9" s="1303">
        <f aca="true" t="shared" si="10" ref="X9:X20">W9/B9*100</f>
        <v>95.6723338485317</v>
      </c>
    </row>
    <row r="10" spans="1:24" s="11" customFormat="1" ht="26.25" customHeight="1">
      <c r="A10" s="910" t="s">
        <v>91</v>
      </c>
      <c r="B10" s="915">
        <f>'-54-'!D19</f>
        <v>517</v>
      </c>
      <c r="C10" s="106">
        <f>'-54-'!L19</f>
        <v>517</v>
      </c>
      <c r="D10" s="1302">
        <f t="shared" si="1"/>
        <v>100</v>
      </c>
      <c r="E10" s="1305">
        <f>'-54-'!M19</f>
        <v>1</v>
      </c>
      <c r="F10" s="1303">
        <f t="shared" si="2"/>
        <v>0.19342359767891684</v>
      </c>
      <c r="G10" s="106">
        <f>'-54-'!N19</f>
        <v>517</v>
      </c>
      <c r="H10" s="1302">
        <f t="shared" si="3"/>
        <v>100</v>
      </c>
      <c r="I10" s="1305">
        <f>'-54-'!O19</f>
        <v>1</v>
      </c>
      <c r="J10" s="1303">
        <f t="shared" si="4"/>
        <v>0.19342359767891684</v>
      </c>
      <c r="K10" s="106">
        <f>'-54-'!P19</f>
        <v>517</v>
      </c>
      <c r="L10" s="1304">
        <f t="shared" si="5"/>
        <v>100</v>
      </c>
      <c r="M10" s="102">
        <f>'-54-'!Q19</f>
        <v>517</v>
      </c>
      <c r="N10" s="1303">
        <f t="shared" si="6"/>
        <v>100</v>
      </c>
      <c r="O10" s="102">
        <f>'-54-'!R19</f>
        <v>517</v>
      </c>
      <c r="P10" s="1304">
        <f t="shared" si="7"/>
        <v>100</v>
      </c>
      <c r="Q10" s="106">
        <f>'-54-'!S19</f>
        <v>512</v>
      </c>
      <c r="R10" s="1303">
        <f t="shared" si="0"/>
        <v>99.03288201160542</v>
      </c>
      <c r="S10" s="106">
        <f>'-54-'!T19</f>
        <v>517</v>
      </c>
      <c r="T10" s="1303">
        <f t="shared" si="8"/>
        <v>100</v>
      </c>
      <c r="U10" s="106">
        <f>'-54-'!U19</f>
        <v>516</v>
      </c>
      <c r="V10" s="1303">
        <f t="shared" si="9"/>
        <v>99.80657640232108</v>
      </c>
      <c r="W10" s="106">
        <f>'-56-'!L19</f>
        <v>517</v>
      </c>
      <c r="X10" s="1303">
        <f t="shared" si="10"/>
        <v>100</v>
      </c>
    </row>
    <row r="11" spans="1:24" s="11" customFormat="1" ht="26.25" customHeight="1">
      <c r="A11" s="910" t="s">
        <v>161</v>
      </c>
      <c r="B11" s="914">
        <f>'-54-'!D22</f>
        <v>996</v>
      </c>
      <c r="C11" s="102">
        <f>'-54-'!L22</f>
        <v>995</v>
      </c>
      <c r="D11" s="1302">
        <f t="shared" si="1"/>
        <v>99.8995983935743</v>
      </c>
      <c r="E11" s="103">
        <f>'-54-'!M22</f>
        <v>2</v>
      </c>
      <c r="F11" s="1303">
        <f t="shared" si="2"/>
        <v>0.20100502512562815</v>
      </c>
      <c r="G11" s="102">
        <f>'-54-'!N22</f>
        <v>995</v>
      </c>
      <c r="H11" s="1302">
        <f t="shared" si="3"/>
        <v>99.8995983935743</v>
      </c>
      <c r="I11" s="103">
        <f>'-54-'!O22</f>
        <v>2</v>
      </c>
      <c r="J11" s="1303">
        <f t="shared" si="4"/>
        <v>0.20100502512562815</v>
      </c>
      <c r="K11" s="102">
        <f>'-54-'!P22</f>
        <v>996</v>
      </c>
      <c r="L11" s="1304">
        <f t="shared" si="5"/>
        <v>100</v>
      </c>
      <c r="M11" s="102">
        <f>'-54-'!Q22</f>
        <v>996</v>
      </c>
      <c r="N11" s="1303">
        <f t="shared" si="6"/>
        <v>100</v>
      </c>
      <c r="O11" s="102">
        <f>'-54-'!R22</f>
        <v>996</v>
      </c>
      <c r="P11" s="1304">
        <f t="shared" si="7"/>
        <v>100</v>
      </c>
      <c r="Q11" s="102">
        <f>'-54-'!S22</f>
        <v>992</v>
      </c>
      <c r="R11" s="1303">
        <f t="shared" si="0"/>
        <v>99.59839357429718</v>
      </c>
      <c r="S11" s="102">
        <f>'-54-'!T22</f>
        <v>996</v>
      </c>
      <c r="T11" s="1303">
        <f t="shared" si="8"/>
        <v>100</v>
      </c>
      <c r="U11" s="102">
        <f>'-54-'!U22</f>
        <v>996</v>
      </c>
      <c r="V11" s="1303">
        <f t="shared" si="9"/>
        <v>100</v>
      </c>
      <c r="W11" s="102">
        <f>'-56-'!L22</f>
        <v>1085</v>
      </c>
      <c r="X11" s="1303">
        <f t="shared" si="10"/>
        <v>108.93574297188755</v>
      </c>
    </row>
    <row r="12" spans="1:24" s="11" customFormat="1" ht="26.25" customHeight="1">
      <c r="A12" s="910" t="s">
        <v>162</v>
      </c>
      <c r="B12" s="914">
        <f>'-54-'!D26</f>
        <v>733</v>
      </c>
      <c r="C12" s="102">
        <f>'-54-'!L26</f>
        <v>731</v>
      </c>
      <c r="D12" s="1302">
        <f t="shared" si="1"/>
        <v>99.72714870395635</v>
      </c>
      <c r="E12" s="103">
        <f>'-54-'!M26</f>
        <v>2</v>
      </c>
      <c r="F12" s="1303">
        <f t="shared" si="2"/>
        <v>0.27359781121751026</v>
      </c>
      <c r="G12" s="102">
        <f>'-54-'!N26</f>
        <v>730</v>
      </c>
      <c r="H12" s="1302">
        <f t="shared" si="3"/>
        <v>99.59072305593452</v>
      </c>
      <c r="I12" s="103">
        <f>'-54-'!O26</f>
        <v>1</v>
      </c>
      <c r="J12" s="1303">
        <f t="shared" si="4"/>
        <v>0.136986301369863</v>
      </c>
      <c r="K12" s="102">
        <f>'-54-'!P26</f>
        <v>733</v>
      </c>
      <c r="L12" s="1304">
        <f t="shared" si="5"/>
        <v>100</v>
      </c>
      <c r="M12" s="102">
        <f>'-54-'!Q26</f>
        <v>728</v>
      </c>
      <c r="N12" s="1303">
        <f t="shared" si="6"/>
        <v>99.31787175989086</v>
      </c>
      <c r="O12" s="102">
        <f>'-54-'!R26</f>
        <v>733</v>
      </c>
      <c r="P12" s="1304">
        <f t="shared" si="7"/>
        <v>100</v>
      </c>
      <c r="Q12" s="102">
        <f>'-54-'!S26</f>
        <v>732</v>
      </c>
      <c r="R12" s="1303">
        <f>Q12/B12*100</f>
        <v>99.86357435197817</v>
      </c>
      <c r="S12" s="102">
        <f>'-54-'!T26</f>
        <v>733</v>
      </c>
      <c r="T12" s="1303">
        <f t="shared" si="8"/>
        <v>100</v>
      </c>
      <c r="U12" s="102">
        <f>'-54-'!U26</f>
        <v>733</v>
      </c>
      <c r="V12" s="1303">
        <f t="shared" si="9"/>
        <v>100</v>
      </c>
      <c r="W12" s="102">
        <f>'-56-'!L26</f>
        <v>730</v>
      </c>
      <c r="X12" s="1303">
        <f t="shared" si="10"/>
        <v>99.59072305593452</v>
      </c>
    </row>
    <row r="13" spans="1:24" s="11" customFormat="1" ht="26.25" customHeight="1">
      <c r="A13" s="910" t="s">
        <v>163</v>
      </c>
      <c r="B13" s="914">
        <f>'-54-'!D28</f>
        <v>234</v>
      </c>
      <c r="C13" s="102">
        <f>'-54-'!L28</f>
        <v>221</v>
      </c>
      <c r="D13" s="1302">
        <f t="shared" si="1"/>
        <v>94.44444444444444</v>
      </c>
      <c r="E13" s="103">
        <f>'-54-'!M28</f>
        <v>0</v>
      </c>
      <c r="F13" s="1303">
        <f t="shared" si="2"/>
        <v>0</v>
      </c>
      <c r="G13" s="102">
        <f>'-54-'!N28</f>
        <v>234</v>
      </c>
      <c r="H13" s="1302">
        <f t="shared" si="3"/>
        <v>100</v>
      </c>
      <c r="I13" s="103">
        <f>'-54-'!O28</f>
        <v>0</v>
      </c>
      <c r="J13" s="1303">
        <f t="shared" si="4"/>
        <v>0</v>
      </c>
      <c r="K13" s="102">
        <f>'-54-'!P28</f>
        <v>234</v>
      </c>
      <c r="L13" s="1304">
        <f t="shared" si="5"/>
        <v>100</v>
      </c>
      <c r="M13" s="102">
        <f>'-54-'!Q28</f>
        <v>234</v>
      </c>
      <c r="N13" s="1303">
        <f t="shared" si="6"/>
        <v>100</v>
      </c>
      <c r="O13" s="102">
        <f>'-54-'!R28</f>
        <v>234</v>
      </c>
      <c r="P13" s="1304">
        <f t="shared" si="7"/>
        <v>100</v>
      </c>
      <c r="Q13" s="102">
        <f>'-54-'!S28</f>
        <v>229</v>
      </c>
      <c r="R13" s="1303">
        <f t="shared" si="0"/>
        <v>97.86324786324786</v>
      </c>
      <c r="S13" s="102">
        <f>'-54-'!T28</f>
        <v>234</v>
      </c>
      <c r="T13" s="1303">
        <f t="shared" si="8"/>
        <v>100</v>
      </c>
      <c r="U13" s="102">
        <f>'-54-'!U28</f>
        <v>233</v>
      </c>
      <c r="V13" s="1303">
        <f t="shared" si="9"/>
        <v>99.57264957264957</v>
      </c>
      <c r="W13" s="102">
        <f>'-56-'!L28</f>
        <v>203</v>
      </c>
      <c r="X13" s="1303">
        <f t="shared" si="10"/>
        <v>86.75213675213675</v>
      </c>
    </row>
    <row r="14" spans="1:25" s="11" customFormat="1" ht="26.25" customHeight="1">
      <c r="A14" s="910" t="s">
        <v>27</v>
      </c>
      <c r="B14" s="914">
        <f>'-54-'!D32</f>
        <v>1892</v>
      </c>
      <c r="C14" s="102">
        <f>'-54-'!L32</f>
        <v>1888</v>
      </c>
      <c r="D14" s="1302">
        <f t="shared" si="1"/>
        <v>99.78858350951374</v>
      </c>
      <c r="E14" s="103">
        <f>'-54-'!M32</f>
        <v>7</v>
      </c>
      <c r="F14" s="1303">
        <f t="shared" si="2"/>
        <v>0.3707627118644068</v>
      </c>
      <c r="G14" s="102">
        <f>'-54-'!N32</f>
        <v>1890</v>
      </c>
      <c r="H14" s="1302">
        <f t="shared" si="3"/>
        <v>99.89429175475686</v>
      </c>
      <c r="I14" s="103">
        <f>'-54-'!O32</f>
        <v>7</v>
      </c>
      <c r="J14" s="1303">
        <f t="shared" si="4"/>
        <v>0.3703703703703704</v>
      </c>
      <c r="K14" s="102">
        <f>'-54-'!P32</f>
        <v>1890</v>
      </c>
      <c r="L14" s="1304">
        <f t="shared" si="5"/>
        <v>99.89429175475686</v>
      </c>
      <c r="M14" s="102">
        <f>'-54-'!Q32</f>
        <v>1886</v>
      </c>
      <c r="N14" s="1303">
        <f t="shared" si="6"/>
        <v>99.6828752642706</v>
      </c>
      <c r="O14" s="102">
        <f>'-54-'!R32</f>
        <v>1889</v>
      </c>
      <c r="P14" s="1304">
        <f t="shared" si="7"/>
        <v>99.84143763213531</v>
      </c>
      <c r="Q14" s="102">
        <f>'-54-'!S32</f>
        <v>1885</v>
      </c>
      <c r="R14" s="1303">
        <f t="shared" si="0"/>
        <v>99.63002114164905</v>
      </c>
      <c r="S14" s="102">
        <f>'-54-'!T32</f>
        <v>1888</v>
      </c>
      <c r="T14" s="1303">
        <f t="shared" si="8"/>
        <v>99.78858350951374</v>
      </c>
      <c r="U14" s="102">
        <f>'-54-'!U32</f>
        <v>1888</v>
      </c>
      <c r="V14" s="1303">
        <f t="shared" si="9"/>
        <v>99.78858350951374</v>
      </c>
      <c r="W14" s="102">
        <f>'-56-'!L32</f>
        <v>1866</v>
      </c>
      <c r="X14" s="1303">
        <f t="shared" si="10"/>
        <v>98.62579281183932</v>
      </c>
      <c r="Y14" s="918"/>
    </row>
    <row r="15" spans="1:25" s="11" customFormat="1" ht="26.25" customHeight="1">
      <c r="A15" s="910" t="s">
        <v>104</v>
      </c>
      <c r="B15" s="915">
        <f>'-54-'!D36</f>
        <v>601</v>
      </c>
      <c r="C15" s="104">
        <f>'-54-'!L36</f>
        <v>600</v>
      </c>
      <c r="D15" s="1302">
        <f t="shared" si="1"/>
        <v>99.83361064891847</v>
      </c>
      <c r="E15" s="105">
        <f>'-54-'!M36</f>
        <v>3</v>
      </c>
      <c r="F15" s="1303">
        <f>E15/C15*100</f>
        <v>0.5</v>
      </c>
      <c r="G15" s="104">
        <f>'-54-'!N36</f>
        <v>601</v>
      </c>
      <c r="H15" s="1302">
        <f t="shared" si="3"/>
        <v>100</v>
      </c>
      <c r="I15" s="105">
        <f>'-54-'!O36</f>
        <v>2</v>
      </c>
      <c r="J15" s="1303">
        <f t="shared" si="4"/>
        <v>0.33277870216306155</v>
      </c>
      <c r="K15" s="104">
        <f>'-54-'!P36</f>
        <v>601</v>
      </c>
      <c r="L15" s="1304">
        <f t="shared" si="5"/>
        <v>100</v>
      </c>
      <c r="M15" s="102">
        <f>'-54-'!Q36</f>
        <v>599</v>
      </c>
      <c r="N15" s="1303">
        <f t="shared" si="6"/>
        <v>99.66722129783693</v>
      </c>
      <c r="O15" s="102">
        <f>'-54-'!R36</f>
        <v>601</v>
      </c>
      <c r="P15" s="1304">
        <f t="shared" si="7"/>
        <v>100</v>
      </c>
      <c r="Q15" s="104">
        <f>'-54-'!S36</f>
        <v>582</v>
      </c>
      <c r="R15" s="1303">
        <f t="shared" si="0"/>
        <v>96.83860232945092</v>
      </c>
      <c r="S15" s="104">
        <f>'-54-'!T36</f>
        <v>599</v>
      </c>
      <c r="T15" s="1303">
        <f t="shared" si="8"/>
        <v>99.66722129783693</v>
      </c>
      <c r="U15" s="104">
        <f>'-54-'!U36</f>
        <v>601</v>
      </c>
      <c r="V15" s="1303">
        <f t="shared" si="9"/>
        <v>100</v>
      </c>
      <c r="W15" s="104">
        <f>'-56-'!L36</f>
        <v>604</v>
      </c>
      <c r="X15" s="1303">
        <f>W15/B15*100</f>
        <v>100.49916805324459</v>
      </c>
      <c r="Y15" s="918"/>
    </row>
    <row r="16" spans="1:25" s="11" customFormat="1" ht="26.25" customHeight="1">
      <c r="A16" s="910" t="s">
        <v>203</v>
      </c>
      <c r="B16" s="915">
        <f>'-55-'!D14</f>
        <v>1454</v>
      </c>
      <c r="C16" s="106">
        <f>'-55-'!L14</f>
        <v>1454</v>
      </c>
      <c r="D16" s="1302">
        <f t="shared" si="1"/>
        <v>100</v>
      </c>
      <c r="E16" s="107">
        <f>'-55-'!M14</f>
        <v>11</v>
      </c>
      <c r="F16" s="1303">
        <f t="shared" si="2"/>
        <v>0.7565337001375516</v>
      </c>
      <c r="G16" s="106">
        <f>'-55-'!N14</f>
        <v>1454</v>
      </c>
      <c r="H16" s="1302">
        <f t="shared" si="3"/>
        <v>100</v>
      </c>
      <c r="I16" s="107">
        <f>'-55-'!O14</f>
        <v>7</v>
      </c>
      <c r="J16" s="1303">
        <f t="shared" si="4"/>
        <v>0.48143053645116923</v>
      </c>
      <c r="K16" s="106">
        <f>'-55-'!P14</f>
        <v>1454</v>
      </c>
      <c r="L16" s="1304">
        <f t="shared" si="5"/>
        <v>100</v>
      </c>
      <c r="M16" s="102">
        <f>'-55-'!Q14</f>
        <v>1454</v>
      </c>
      <c r="N16" s="1303">
        <f t="shared" si="6"/>
        <v>100</v>
      </c>
      <c r="O16" s="102">
        <f>'-55-'!R14</f>
        <v>1454</v>
      </c>
      <c r="P16" s="1304">
        <f t="shared" si="7"/>
        <v>100</v>
      </c>
      <c r="Q16" s="106">
        <f>'-55-'!S14</f>
        <v>1437</v>
      </c>
      <c r="R16" s="1303">
        <f t="shared" si="0"/>
        <v>98.83081155433288</v>
      </c>
      <c r="S16" s="106">
        <f>'-55-'!T14</f>
        <v>1454</v>
      </c>
      <c r="T16" s="1303">
        <f t="shared" si="8"/>
        <v>100</v>
      </c>
      <c r="U16" s="106">
        <f>'-55-'!U14</f>
        <v>1450</v>
      </c>
      <c r="V16" s="1303">
        <f t="shared" si="9"/>
        <v>99.72489683631362</v>
      </c>
      <c r="W16" s="106">
        <f>'-57-'!L14</f>
        <v>1362</v>
      </c>
      <c r="X16" s="1303">
        <f>W16/B16*100</f>
        <v>93.6726272352132</v>
      </c>
      <c r="Y16" s="918"/>
    </row>
    <row r="17" spans="1:25" s="11" customFormat="1" ht="26.25" customHeight="1">
      <c r="A17" s="910" t="s">
        <v>164</v>
      </c>
      <c r="B17" s="914">
        <f>'-55-'!D18</f>
        <v>238</v>
      </c>
      <c r="C17" s="102">
        <f>'-55-'!L18</f>
        <v>238</v>
      </c>
      <c r="D17" s="1302">
        <f t="shared" si="1"/>
        <v>100</v>
      </c>
      <c r="E17" s="103">
        <f>'-55-'!M18</f>
        <v>3</v>
      </c>
      <c r="F17" s="1303">
        <f t="shared" si="2"/>
        <v>1.2605042016806722</v>
      </c>
      <c r="G17" s="102">
        <f>'-55-'!N18</f>
        <v>237</v>
      </c>
      <c r="H17" s="1302">
        <f t="shared" si="3"/>
        <v>99.57983193277312</v>
      </c>
      <c r="I17" s="103">
        <f>'-55-'!O18</f>
        <v>0</v>
      </c>
      <c r="J17" s="1303">
        <f t="shared" si="4"/>
        <v>0</v>
      </c>
      <c r="K17" s="102">
        <f>'-55-'!P18</f>
        <v>238</v>
      </c>
      <c r="L17" s="1304">
        <f t="shared" si="5"/>
        <v>100</v>
      </c>
      <c r="M17" s="102">
        <f>'-55-'!Q18</f>
        <v>237</v>
      </c>
      <c r="N17" s="1303">
        <f t="shared" si="6"/>
        <v>99.57983193277312</v>
      </c>
      <c r="O17" s="102">
        <f>'-55-'!R18</f>
        <v>238</v>
      </c>
      <c r="P17" s="1304">
        <f t="shared" si="7"/>
        <v>100</v>
      </c>
      <c r="Q17" s="102">
        <f>'-55-'!S18</f>
        <v>238</v>
      </c>
      <c r="R17" s="1303">
        <f t="shared" si="0"/>
        <v>100</v>
      </c>
      <c r="S17" s="102">
        <f>'-55-'!T18</f>
        <v>238</v>
      </c>
      <c r="T17" s="1303">
        <f t="shared" si="8"/>
        <v>100</v>
      </c>
      <c r="U17" s="102">
        <f>'-55-'!U18</f>
        <v>238</v>
      </c>
      <c r="V17" s="1303">
        <f t="shared" si="9"/>
        <v>100</v>
      </c>
      <c r="W17" s="102">
        <f>'-57-'!L18</f>
        <v>215</v>
      </c>
      <c r="X17" s="1303">
        <f t="shared" si="10"/>
        <v>90.33613445378151</v>
      </c>
      <c r="Y17" s="918"/>
    </row>
    <row r="18" spans="1:25" s="11" customFormat="1" ht="26.25" customHeight="1">
      <c r="A18" s="910" t="s">
        <v>114</v>
      </c>
      <c r="B18" s="914">
        <f>'-55-'!D20</f>
        <v>107</v>
      </c>
      <c r="C18" s="102">
        <f>'-55-'!L20</f>
        <v>106</v>
      </c>
      <c r="D18" s="1302">
        <f t="shared" si="1"/>
        <v>99.06542056074767</v>
      </c>
      <c r="E18" s="103">
        <f>'-55-'!M20</f>
        <v>0</v>
      </c>
      <c r="F18" s="1303">
        <f t="shared" si="2"/>
        <v>0</v>
      </c>
      <c r="G18" s="102">
        <f>'-55-'!N20</f>
        <v>106</v>
      </c>
      <c r="H18" s="1302">
        <f t="shared" si="3"/>
        <v>99.06542056074767</v>
      </c>
      <c r="I18" s="103">
        <f>'-55-'!O20</f>
        <v>0</v>
      </c>
      <c r="J18" s="1303">
        <f t="shared" si="4"/>
        <v>0</v>
      </c>
      <c r="K18" s="102">
        <f>'-55-'!P20</f>
        <v>106</v>
      </c>
      <c r="L18" s="1304">
        <f t="shared" si="5"/>
        <v>99.06542056074767</v>
      </c>
      <c r="M18" s="102">
        <f>'-55-'!Q20</f>
        <v>106</v>
      </c>
      <c r="N18" s="1303">
        <f t="shared" si="6"/>
        <v>99.06542056074767</v>
      </c>
      <c r="O18" s="102">
        <f>'-55-'!R20</f>
        <v>106</v>
      </c>
      <c r="P18" s="1304">
        <f t="shared" si="7"/>
        <v>99.06542056074767</v>
      </c>
      <c r="Q18" s="102">
        <f>'-55-'!S20</f>
        <v>106</v>
      </c>
      <c r="R18" s="1303">
        <f>Q18/B18*100</f>
        <v>99.06542056074767</v>
      </c>
      <c r="S18" s="102">
        <f>'-55-'!T20</f>
        <v>106</v>
      </c>
      <c r="T18" s="1303">
        <f>S18/B18*100</f>
        <v>99.06542056074767</v>
      </c>
      <c r="U18" s="102">
        <f>'-55-'!U20</f>
        <v>107</v>
      </c>
      <c r="V18" s="1303">
        <f>U18/B18*100</f>
        <v>100</v>
      </c>
      <c r="W18" s="102">
        <f>'-57-'!L20</f>
        <v>97</v>
      </c>
      <c r="X18" s="1303">
        <f t="shared" si="10"/>
        <v>90.65420560747664</v>
      </c>
      <c r="Y18" s="918"/>
    </row>
    <row r="19" spans="1:25" s="11" customFormat="1" ht="26.25" customHeight="1">
      <c r="A19" s="910" t="s">
        <v>165</v>
      </c>
      <c r="B19" s="915">
        <f>'-55-'!D27</f>
        <v>616</v>
      </c>
      <c r="C19" s="102">
        <f>'-55-'!L27</f>
        <v>612</v>
      </c>
      <c r="D19" s="1302">
        <f t="shared" si="1"/>
        <v>99.35064935064936</v>
      </c>
      <c r="E19" s="103">
        <f>'-55-'!M27</f>
        <v>1</v>
      </c>
      <c r="F19" s="1303">
        <f t="shared" si="2"/>
        <v>0.16339869281045752</v>
      </c>
      <c r="G19" s="102">
        <f>'-55-'!N27</f>
        <v>606</v>
      </c>
      <c r="H19" s="1302">
        <f t="shared" si="3"/>
        <v>98.37662337662337</v>
      </c>
      <c r="I19" s="103">
        <f>'-55-'!O27</f>
        <v>4</v>
      </c>
      <c r="J19" s="1303">
        <f t="shared" si="4"/>
        <v>0.6600660066006601</v>
      </c>
      <c r="K19" s="102">
        <f>'-55-'!P27</f>
        <v>611</v>
      </c>
      <c r="L19" s="1304">
        <f t="shared" si="5"/>
        <v>99.18831168831169</v>
      </c>
      <c r="M19" s="102">
        <f>'-55-'!Q27</f>
        <v>605</v>
      </c>
      <c r="N19" s="1303">
        <f t="shared" si="6"/>
        <v>98.21428571428571</v>
      </c>
      <c r="O19" s="102">
        <f>'-55-'!R27</f>
        <v>612</v>
      </c>
      <c r="P19" s="1304">
        <f t="shared" si="7"/>
        <v>99.35064935064936</v>
      </c>
      <c r="Q19" s="102">
        <f>'-55-'!S27</f>
        <v>612</v>
      </c>
      <c r="R19" s="1303">
        <f t="shared" si="0"/>
        <v>99.35064935064936</v>
      </c>
      <c r="S19" s="102">
        <f>'-55-'!T27</f>
        <v>611</v>
      </c>
      <c r="T19" s="1303">
        <f t="shared" si="8"/>
        <v>99.18831168831169</v>
      </c>
      <c r="U19" s="102">
        <f>'-55-'!U27</f>
        <v>603</v>
      </c>
      <c r="V19" s="1303">
        <f t="shared" si="9"/>
        <v>97.8896103896104</v>
      </c>
      <c r="W19" s="102">
        <f>'-57-'!L27</f>
        <v>583</v>
      </c>
      <c r="X19" s="1303">
        <f t="shared" si="10"/>
        <v>94.64285714285714</v>
      </c>
      <c r="Y19" s="918"/>
    </row>
    <row r="20" spans="1:25" s="11" customFormat="1" ht="26.25" customHeight="1" thickBot="1">
      <c r="A20" s="911" t="s">
        <v>117</v>
      </c>
      <c r="B20" s="916">
        <f>'-55-'!D34</f>
        <v>402</v>
      </c>
      <c r="C20" s="108">
        <f>'-55-'!L34</f>
        <v>402</v>
      </c>
      <c r="D20" s="1306">
        <f t="shared" si="1"/>
        <v>100</v>
      </c>
      <c r="E20" s="109">
        <f>'-55-'!M34</f>
        <v>4</v>
      </c>
      <c r="F20" s="1307">
        <f t="shared" si="2"/>
        <v>0.9950248756218906</v>
      </c>
      <c r="G20" s="108">
        <f>'-55-'!N34</f>
        <v>402</v>
      </c>
      <c r="H20" s="1306">
        <f t="shared" si="3"/>
        <v>100</v>
      </c>
      <c r="I20" s="109">
        <f>'-55-'!O34</f>
        <v>3</v>
      </c>
      <c r="J20" s="1307">
        <f t="shared" si="4"/>
        <v>0.7462686567164178</v>
      </c>
      <c r="K20" s="598">
        <f>'-55-'!P34</f>
        <v>402</v>
      </c>
      <c r="L20" s="1308">
        <f t="shared" si="5"/>
        <v>100</v>
      </c>
      <c r="M20" s="598">
        <f>'-55-'!Q34</f>
        <v>402</v>
      </c>
      <c r="N20" s="1309">
        <f t="shared" si="6"/>
        <v>100</v>
      </c>
      <c r="O20" s="102">
        <f>'-55-'!R34</f>
        <v>402</v>
      </c>
      <c r="P20" s="1308">
        <f t="shared" si="7"/>
        <v>100</v>
      </c>
      <c r="Q20" s="108">
        <f>'-55-'!S34</f>
        <v>401</v>
      </c>
      <c r="R20" s="1307">
        <f t="shared" si="0"/>
        <v>99.75124378109453</v>
      </c>
      <c r="S20" s="108">
        <f>'-55-'!T34</f>
        <v>402</v>
      </c>
      <c r="T20" s="1307">
        <f t="shared" si="8"/>
        <v>100</v>
      </c>
      <c r="U20" s="108">
        <f>'-55-'!U34</f>
        <v>402</v>
      </c>
      <c r="V20" s="1307">
        <f t="shared" si="9"/>
        <v>100</v>
      </c>
      <c r="W20" s="108">
        <f>'-57-'!L34</f>
        <v>280</v>
      </c>
      <c r="X20" s="1307">
        <f t="shared" si="10"/>
        <v>69.65174129353234</v>
      </c>
      <c r="Y20" s="918"/>
    </row>
    <row r="21" spans="1:25" s="11" customFormat="1" ht="26.25" customHeight="1" thickBot="1">
      <c r="A21" s="912" t="s">
        <v>197</v>
      </c>
      <c r="B21" s="917">
        <f>SUM(B8:B20)</f>
        <v>8731</v>
      </c>
      <c r="C21" s="110">
        <f aca="true" t="shared" si="11" ref="C21:W21">SUM(C8:C20)</f>
        <v>8705</v>
      </c>
      <c r="D21" s="1310">
        <f>C21/B21*100</f>
        <v>99.70221051425953</v>
      </c>
      <c r="E21" s="111">
        <f t="shared" si="11"/>
        <v>34</v>
      </c>
      <c r="F21" s="1311">
        <f>E21/C21*100</f>
        <v>0.3905801263641585</v>
      </c>
      <c r="G21" s="110">
        <f t="shared" si="11"/>
        <v>8713</v>
      </c>
      <c r="H21" s="1310">
        <f>G21/B21*100</f>
        <v>99.79383804833353</v>
      </c>
      <c r="I21" s="111">
        <f t="shared" si="11"/>
        <v>29</v>
      </c>
      <c r="J21" s="1311">
        <f t="shared" si="11"/>
        <v>3.6170247563074382</v>
      </c>
      <c r="K21" s="599">
        <f t="shared" si="11"/>
        <v>8722</v>
      </c>
      <c r="L21" s="1312">
        <f>K21/B21*100</f>
        <v>99.89691902416676</v>
      </c>
      <c r="M21" s="599">
        <f t="shared" si="11"/>
        <v>8704</v>
      </c>
      <c r="N21" s="1313">
        <f>M21/B21*100</f>
        <v>99.69075707250029</v>
      </c>
      <c r="O21" s="597">
        <f t="shared" si="11"/>
        <v>8723</v>
      </c>
      <c r="P21" s="1313">
        <f>O21/B21*100</f>
        <v>99.908372465926</v>
      </c>
      <c r="Q21" s="110">
        <f t="shared" si="11"/>
        <v>8665</v>
      </c>
      <c r="R21" s="1311">
        <f>Q21/B21*100</f>
        <v>99.24407284388958</v>
      </c>
      <c r="S21" s="110">
        <f t="shared" si="11"/>
        <v>8718</v>
      </c>
      <c r="T21" s="1311">
        <f>S21/B21*100</f>
        <v>99.85110525712977</v>
      </c>
      <c r="U21" s="110">
        <f t="shared" si="11"/>
        <v>8708</v>
      </c>
      <c r="V21" s="1311">
        <f>U21/B21*100</f>
        <v>99.73657083953728</v>
      </c>
      <c r="W21" s="110">
        <f t="shared" si="11"/>
        <v>8463</v>
      </c>
      <c r="X21" s="1311">
        <f>W21/B21*100</f>
        <v>96.93047760852136</v>
      </c>
      <c r="Y21" s="918"/>
    </row>
    <row r="22" spans="1:20" ht="25.5" customHeight="1">
      <c r="A22" s="49" t="s">
        <v>249</v>
      </c>
      <c r="B22" s="9"/>
      <c r="C22" s="9"/>
      <c r="D22" s="115"/>
      <c r="E22" s="9"/>
      <c r="F22" s="115"/>
      <c r="G22" s="9"/>
      <c r="H22" s="115"/>
      <c r="I22" s="9"/>
      <c r="J22" s="115"/>
      <c r="K22" s="9"/>
      <c r="L22" s="115"/>
      <c r="M22" s="115"/>
      <c r="N22" s="115"/>
      <c r="O22" s="115"/>
      <c r="P22" s="115"/>
      <c r="Q22" s="9"/>
      <c r="R22" s="115"/>
      <c r="S22" s="9"/>
      <c r="T22" s="115"/>
    </row>
    <row r="23" spans="1:20" ht="18.75" customHeight="1">
      <c r="A23" s="49" t="s">
        <v>250</v>
      </c>
      <c r="B23" s="9"/>
      <c r="C23" s="9"/>
      <c r="D23" s="115"/>
      <c r="E23" s="9"/>
      <c r="F23" s="115"/>
      <c r="G23" s="115"/>
      <c r="H23" s="115"/>
      <c r="I23" s="9"/>
      <c r="J23" s="115"/>
      <c r="K23" s="9"/>
      <c r="L23" s="115"/>
      <c r="M23" s="115"/>
      <c r="N23" s="115"/>
      <c r="O23" s="115"/>
      <c r="P23" s="115"/>
      <c r="Q23" s="9"/>
      <c r="R23" s="115"/>
      <c r="S23" s="9"/>
      <c r="T23" s="115"/>
    </row>
    <row r="24" spans="2:20" ht="13.5">
      <c r="B24" s="9"/>
      <c r="C24" s="9"/>
      <c r="D24" s="115"/>
      <c r="E24" s="9"/>
      <c r="F24" s="115"/>
      <c r="G24" s="9"/>
      <c r="H24" s="115"/>
      <c r="I24" s="9"/>
      <c r="J24" s="115"/>
      <c r="K24" s="9"/>
      <c r="L24" s="115"/>
      <c r="M24" s="115"/>
      <c r="N24" s="115"/>
      <c r="O24" s="115"/>
      <c r="P24" s="115"/>
      <c r="Q24" s="9"/>
      <c r="R24" s="115"/>
      <c r="S24" s="9"/>
      <c r="T24" s="115"/>
    </row>
    <row r="25" spans="2:20" ht="13.5">
      <c r="B25" s="9"/>
      <c r="C25" s="9"/>
      <c r="D25" s="115"/>
      <c r="E25" s="9"/>
      <c r="F25" s="115"/>
      <c r="G25" s="9"/>
      <c r="H25" s="115"/>
      <c r="I25" s="9"/>
      <c r="J25" s="115"/>
      <c r="K25" s="9"/>
      <c r="L25" s="115"/>
      <c r="M25" s="115"/>
      <c r="N25" s="115"/>
      <c r="O25" s="115"/>
      <c r="P25" s="115"/>
      <c r="Q25" s="9"/>
      <c r="R25" s="115"/>
      <c r="S25" s="9"/>
      <c r="T25" s="115"/>
    </row>
    <row r="26" spans="2:20" ht="13.5">
      <c r="B26" s="9"/>
      <c r="C26" s="9"/>
      <c r="D26" s="115"/>
      <c r="E26" s="9"/>
      <c r="F26" s="115"/>
      <c r="G26" s="9"/>
      <c r="H26" s="115"/>
      <c r="I26" s="9"/>
      <c r="J26" s="115"/>
      <c r="K26" s="9"/>
      <c r="L26" s="115"/>
      <c r="M26" s="115"/>
      <c r="N26" s="115"/>
      <c r="O26" s="115"/>
      <c r="P26" s="115"/>
      <c r="Q26" s="9"/>
      <c r="R26" s="115"/>
      <c r="S26" s="9"/>
      <c r="T26" s="115"/>
    </row>
    <row r="27" spans="2:20" ht="13.5">
      <c r="B27" s="9"/>
      <c r="C27" s="9"/>
      <c r="D27" s="115"/>
      <c r="E27" s="9"/>
      <c r="F27" s="115"/>
      <c r="G27" s="9"/>
      <c r="H27" s="115"/>
      <c r="I27" s="9"/>
      <c r="J27" s="115"/>
      <c r="K27" s="9"/>
      <c r="L27" s="115"/>
      <c r="M27" s="115"/>
      <c r="N27" s="115"/>
      <c r="O27" s="115"/>
      <c r="P27" s="115"/>
      <c r="Q27" s="9"/>
      <c r="R27" s="115"/>
      <c r="S27" s="9"/>
      <c r="T27" s="115"/>
    </row>
    <row r="28" spans="2:20" ht="13.5">
      <c r="B28" s="9"/>
      <c r="C28" s="9"/>
      <c r="D28" s="115"/>
      <c r="E28" s="9"/>
      <c r="F28" s="115"/>
      <c r="G28" s="9"/>
      <c r="H28" s="115"/>
      <c r="I28" s="9"/>
      <c r="J28" s="115"/>
      <c r="K28" s="9"/>
      <c r="L28" s="115"/>
      <c r="M28" s="115"/>
      <c r="N28" s="115"/>
      <c r="O28" s="115"/>
      <c r="P28" s="115"/>
      <c r="Q28" s="9"/>
      <c r="R28" s="115"/>
      <c r="S28" s="9"/>
      <c r="T28" s="115"/>
    </row>
    <row r="29" spans="2:20" ht="13.5">
      <c r="B29" s="9"/>
      <c r="C29" s="9"/>
      <c r="D29" s="115"/>
      <c r="E29" s="9"/>
      <c r="F29" s="115"/>
      <c r="G29" s="9"/>
      <c r="H29" s="115"/>
      <c r="I29" s="9"/>
      <c r="J29" s="115"/>
      <c r="K29" s="9"/>
      <c r="L29" s="115"/>
      <c r="M29" s="115"/>
      <c r="N29" s="115"/>
      <c r="O29" s="115"/>
      <c r="P29" s="115"/>
      <c r="Q29" s="9"/>
      <c r="R29" s="115"/>
      <c r="S29" s="9"/>
      <c r="T29" s="115"/>
    </row>
    <row r="30" spans="1:22" ht="13.5">
      <c r="A30" s="51"/>
      <c r="B30" s="52"/>
      <c r="C30" s="52"/>
      <c r="D30" s="117"/>
      <c r="E30" s="52"/>
      <c r="F30" s="117"/>
      <c r="G30" s="52"/>
      <c r="H30" s="117"/>
      <c r="I30" s="52"/>
      <c r="J30" s="117"/>
      <c r="K30" s="52"/>
      <c r="L30" s="117"/>
      <c r="M30" s="117"/>
      <c r="N30" s="117"/>
      <c r="O30" s="117"/>
      <c r="P30" s="117"/>
      <c r="Q30" s="52"/>
      <c r="R30" s="117"/>
      <c r="S30" s="52"/>
      <c r="T30" s="117"/>
      <c r="U30" s="52"/>
      <c r="V30" s="117"/>
    </row>
    <row r="31" spans="1:22" ht="13.5">
      <c r="A31" s="51"/>
      <c r="B31" s="52"/>
      <c r="C31" s="52"/>
      <c r="D31" s="117"/>
      <c r="E31" s="52"/>
      <c r="F31" s="117"/>
      <c r="G31" s="52"/>
      <c r="H31" s="117"/>
      <c r="I31" s="52"/>
      <c r="J31" s="117"/>
      <c r="K31" s="52"/>
      <c r="L31" s="117"/>
      <c r="M31" s="117"/>
      <c r="N31" s="117"/>
      <c r="O31" s="117"/>
      <c r="P31" s="117"/>
      <c r="Q31" s="52"/>
      <c r="R31" s="117"/>
      <c r="S31" s="52"/>
      <c r="T31" s="117"/>
      <c r="U31" s="52"/>
      <c r="V31" s="117"/>
    </row>
    <row r="32" spans="1:22" ht="13.5">
      <c r="A32" s="51"/>
      <c r="B32" s="52"/>
      <c r="C32" s="52"/>
      <c r="D32" s="117"/>
      <c r="E32" s="52"/>
      <c r="F32" s="117"/>
      <c r="G32" s="52"/>
      <c r="H32" s="117"/>
      <c r="I32" s="52"/>
      <c r="J32" s="117"/>
      <c r="K32" s="52"/>
      <c r="L32" s="117"/>
      <c r="M32" s="117"/>
      <c r="N32" s="117"/>
      <c r="O32" s="117"/>
      <c r="P32" s="117"/>
      <c r="Q32" s="52"/>
      <c r="R32" s="117"/>
      <c r="S32" s="52"/>
      <c r="T32" s="117"/>
      <c r="U32" s="52"/>
      <c r="V32" s="117"/>
    </row>
    <row r="33" spans="2:20" ht="13.5">
      <c r="B33" s="9"/>
      <c r="C33" s="9"/>
      <c r="D33" s="115"/>
      <c r="E33" s="9"/>
      <c r="F33" s="115"/>
      <c r="G33" s="9"/>
      <c r="H33" s="115"/>
      <c r="I33" s="9"/>
      <c r="J33" s="115"/>
      <c r="K33" s="9"/>
      <c r="L33" s="115"/>
      <c r="M33" s="115"/>
      <c r="N33" s="115"/>
      <c r="O33" s="115"/>
      <c r="P33" s="115"/>
      <c r="Q33" s="9"/>
      <c r="R33" s="115"/>
      <c r="S33" s="9"/>
      <c r="T33" s="115"/>
    </row>
    <row r="34" spans="2:20" ht="13.5">
      <c r="B34" s="9"/>
      <c r="C34" s="9"/>
      <c r="D34" s="115"/>
      <c r="E34" s="9"/>
      <c r="F34" s="115"/>
      <c r="G34" s="9"/>
      <c r="H34" s="115"/>
      <c r="I34" s="9"/>
      <c r="J34" s="115"/>
      <c r="K34" s="9"/>
      <c r="L34" s="115"/>
      <c r="M34" s="115"/>
      <c r="N34" s="115"/>
      <c r="O34" s="115"/>
      <c r="P34" s="115"/>
      <c r="Q34" s="9"/>
      <c r="R34" s="115"/>
      <c r="S34" s="9"/>
      <c r="T34" s="115"/>
    </row>
    <row r="35" spans="2:20" ht="13.5">
      <c r="B35" s="9"/>
      <c r="C35" s="9"/>
      <c r="D35" s="115"/>
      <c r="E35" s="9"/>
      <c r="F35" s="115"/>
      <c r="G35" s="9"/>
      <c r="H35" s="115"/>
      <c r="I35" s="9"/>
      <c r="J35" s="115"/>
      <c r="K35" s="9"/>
      <c r="L35" s="115"/>
      <c r="M35" s="115"/>
      <c r="N35" s="115"/>
      <c r="O35" s="115"/>
      <c r="P35" s="115"/>
      <c r="Q35" s="9"/>
      <c r="R35" s="115"/>
      <c r="S35" s="9"/>
      <c r="T35" s="115"/>
    </row>
    <row r="36" spans="2:20" ht="13.5">
      <c r="B36" s="9"/>
      <c r="C36" s="9"/>
      <c r="D36" s="115"/>
      <c r="E36" s="9"/>
      <c r="F36" s="115"/>
      <c r="G36" s="9"/>
      <c r="H36" s="115"/>
      <c r="I36" s="9"/>
      <c r="J36" s="115"/>
      <c r="K36" s="9"/>
      <c r="L36" s="115"/>
      <c r="M36" s="115"/>
      <c r="N36" s="115"/>
      <c r="O36" s="115"/>
      <c r="P36" s="115"/>
      <c r="Q36" s="9"/>
      <c r="R36" s="115"/>
      <c r="S36" s="9"/>
      <c r="T36" s="115"/>
    </row>
    <row r="37" spans="2:20" ht="13.5">
      <c r="B37" s="9"/>
      <c r="C37" s="9"/>
      <c r="D37" s="115"/>
      <c r="E37" s="9"/>
      <c r="F37" s="115"/>
      <c r="G37" s="9"/>
      <c r="H37" s="115"/>
      <c r="I37" s="9"/>
      <c r="J37" s="115"/>
      <c r="K37" s="9"/>
      <c r="L37" s="115"/>
      <c r="M37" s="115"/>
      <c r="N37" s="115"/>
      <c r="O37" s="115"/>
      <c r="P37" s="115"/>
      <c r="Q37" s="9"/>
      <c r="R37" s="115"/>
      <c r="S37" s="9"/>
      <c r="T37" s="115"/>
    </row>
    <row r="38" spans="2:20" ht="13.5">
      <c r="B38" s="9"/>
      <c r="C38" s="9"/>
      <c r="D38" s="115"/>
      <c r="E38" s="9"/>
      <c r="F38" s="115"/>
      <c r="G38" s="9"/>
      <c r="H38" s="115"/>
      <c r="I38" s="9"/>
      <c r="J38" s="115"/>
      <c r="K38" s="9"/>
      <c r="L38" s="115"/>
      <c r="M38" s="115"/>
      <c r="N38" s="115"/>
      <c r="O38" s="115"/>
      <c r="P38" s="115"/>
      <c r="Q38" s="9"/>
      <c r="R38" s="115"/>
      <c r="S38" s="9"/>
      <c r="T38" s="115"/>
    </row>
    <row r="39" spans="2:20" ht="13.5">
      <c r="B39" s="9"/>
      <c r="C39" s="9"/>
      <c r="D39" s="115"/>
      <c r="E39" s="9"/>
      <c r="F39" s="115"/>
      <c r="G39" s="9"/>
      <c r="H39" s="115"/>
      <c r="I39" s="9"/>
      <c r="J39" s="115"/>
      <c r="K39" s="9"/>
      <c r="L39" s="115"/>
      <c r="M39" s="115"/>
      <c r="N39" s="115"/>
      <c r="O39" s="115"/>
      <c r="P39" s="115"/>
      <c r="Q39" s="9"/>
      <c r="R39" s="115"/>
      <c r="S39" s="9"/>
      <c r="T39" s="115"/>
    </row>
    <row r="40" spans="2:20" ht="13.5">
      <c r="B40" s="9"/>
      <c r="C40" s="9"/>
      <c r="D40" s="115"/>
      <c r="E40" s="9"/>
      <c r="F40" s="115"/>
      <c r="G40" s="9"/>
      <c r="H40" s="115"/>
      <c r="I40" s="9"/>
      <c r="J40" s="115"/>
      <c r="K40" s="9"/>
      <c r="L40" s="115"/>
      <c r="M40" s="115"/>
      <c r="N40" s="115"/>
      <c r="O40" s="115"/>
      <c r="P40" s="115"/>
      <c r="Q40" s="9"/>
      <c r="R40" s="115"/>
      <c r="S40" s="9"/>
      <c r="T40" s="115"/>
    </row>
    <row r="41" spans="2:20" ht="13.5">
      <c r="B41" s="9"/>
      <c r="C41" s="9"/>
      <c r="D41" s="115"/>
      <c r="E41" s="9"/>
      <c r="F41" s="115"/>
      <c r="G41" s="9"/>
      <c r="H41" s="115"/>
      <c r="I41" s="9"/>
      <c r="J41" s="115"/>
      <c r="K41" s="9"/>
      <c r="L41" s="115"/>
      <c r="M41" s="115"/>
      <c r="N41" s="115"/>
      <c r="O41" s="115"/>
      <c r="P41" s="115"/>
      <c r="Q41" s="9"/>
      <c r="R41" s="115"/>
      <c r="S41" s="9"/>
      <c r="T41" s="115"/>
    </row>
    <row r="42" spans="2:20" ht="13.5">
      <c r="B42" s="9"/>
      <c r="C42" s="9"/>
      <c r="D42" s="115"/>
      <c r="E42" s="9"/>
      <c r="F42" s="115"/>
      <c r="G42" s="9"/>
      <c r="H42" s="115"/>
      <c r="I42" s="9"/>
      <c r="J42" s="115"/>
      <c r="K42" s="9"/>
      <c r="L42" s="115"/>
      <c r="M42" s="115"/>
      <c r="N42" s="115"/>
      <c r="O42" s="115"/>
      <c r="P42" s="115"/>
      <c r="Q42" s="9"/>
      <c r="R42" s="115"/>
      <c r="S42" s="9"/>
      <c r="T42" s="115"/>
    </row>
    <row r="43" spans="2:20" ht="13.5">
      <c r="B43" s="9"/>
      <c r="C43" s="9"/>
      <c r="D43" s="115"/>
      <c r="E43" s="9"/>
      <c r="F43" s="115"/>
      <c r="G43" s="9"/>
      <c r="H43" s="115"/>
      <c r="I43" s="9"/>
      <c r="J43" s="115"/>
      <c r="K43" s="9"/>
      <c r="L43" s="115"/>
      <c r="M43" s="115"/>
      <c r="N43" s="115"/>
      <c r="O43" s="115"/>
      <c r="P43" s="115"/>
      <c r="Q43" s="9"/>
      <c r="R43" s="115"/>
      <c r="S43" s="9"/>
      <c r="T43" s="115"/>
    </row>
    <row r="44" spans="2:20" ht="13.5">
      <c r="B44" s="9"/>
      <c r="C44" s="9"/>
      <c r="D44" s="115"/>
      <c r="E44" s="9"/>
      <c r="F44" s="115"/>
      <c r="G44" s="9"/>
      <c r="H44" s="115"/>
      <c r="I44" s="9"/>
      <c r="J44" s="115"/>
      <c r="K44" s="9"/>
      <c r="L44" s="115"/>
      <c r="M44" s="115"/>
      <c r="N44" s="115"/>
      <c r="O44" s="115"/>
      <c r="P44" s="115"/>
      <c r="Q44" s="9"/>
      <c r="R44" s="115"/>
      <c r="S44" s="9"/>
      <c r="T44" s="115"/>
    </row>
    <row r="45" spans="2:20" ht="13.5">
      <c r="B45" s="9"/>
      <c r="C45" s="9"/>
      <c r="D45" s="115"/>
      <c r="E45" s="9"/>
      <c r="F45" s="115"/>
      <c r="G45" s="9"/>
      <c r="H45" s="115"/>
      <c r="I45" s="9"/>
      <c r="J45" s="115"/>
      <c r="K45" s="9"/>
      <c r="L45" s="115"/>
      <c r="M45" s="115"/>
      <c r="N45" s="115"/>
      <c r="O45" s="115"/>
      <c r="P45" s="115"/>
      <c r="Q45" s="9"/>
      <c r="R45" s="115"/>
      <c r="S45" s="9"/>
      <c r="T45" s="115"/>
    </row>
    <row r="46" spans="2:20" ht="13.5">
      <c r="B46" s="9"/>
      <c r="C46" s="9"/>
      <c r="D46" s="115"/>
      <c r="E46" s="9"/>
      <c r="F46" s="115"/>
      <c r="G46" s="9"/>
      <c r="H46" s="115"/>
      <c r="I46" s="9"/>
      <c r="J46" s="115"/>
      <c r="K46" s="9"/>
      <c r="L46" s="115"/>
      <c r="M46" s="115"/>
      <c r="N46" s="115"/>
      <c r="O46" s="115"/>
      <c r="P46" s="115"/>
      <c r="Q46" s="9"/>
      <c r="R46" s="115"/>
      <c r="S46" s="9"/>
      <c r="T46" s="115"/>
    </row>
    <row r="47" spans="2:20" ht="13.5">
      <c r="B47" s="9"/>
      <c r="C47" s="9"/>
      <c r="D47" s="115"/>
      <c r="E47" s="9"/>
      <c r="F47" s="115"/>
      <c r="G47" s="9"/>
      <c r="H47" s="115"/>
      <c r="I47" s="9"/>
      <c r="J47" s="115"/>
      <c r="K47" s="9"/>
      <c r="L47" s="115"/>
      <c r="M47" s="115"/>
      <c r="N47" s="115"/>
      <c r="O47" s="115"/>
      <c r="P47" s="115"/>
      <c r="Q47" s="9"/>
      <c r="R47" s="115"/>
      <c r="S47" s="9"/>
      <c r="T47" s="115"/>
    </row>
    <row r="48" spans="2:20" ht="13.5">
      <c r="B48" s="9"/>
      <c r="C48" s="9"/>
      <c r="D48" s="115"/>
      <c r="E48" s="9"/>
      <c r="F48" s="115"/>
      <c r="G48" s="9"/>
      <c r="H48" s="115"/>
      <c r="I48" s="9"/>
      <c r="J48" s="115"/>
      <c r="K48" s="9"/>
      <c r="L48" s="115"/>
      <c r="M48" s="115"/>
      <c r="N48" s="115"/>
      <c r="O48" s="115"/>
      <c r="P48" s="115"/>
      <c r="Q48" s="9"/>
      <c r="R48" s="115"/>
      <c r="S48" s="9"/>
      <c r="T48" s="115"/>
    </row>
    <row r="49" spans="2:20" ht="13.5">
      <c r="B49" s="9"/>
      <c r="C49" s="9"/>
      <c r="D49" s="115"/>
      <c r="E49" s="9"/>
      <c r="F49" s="115"/>
      <c r="G49" s="9"/>
      <c r="H49" s="115"/>
      <c r="I49" s="9"/>
      <c r="J49" s="115"/>
      <c r="K49" s="9"/>
      <c r="L49" s="115"/>
      <c r="M49" s="115"/>
      <c r="N49" s="115"/>
      <c r="O49" s="115"/>
      <c r="P49" s="115"/>
      <c r="Q49" s="9"/>
      <c r="R49" s="115"/>
      <c r="S49" s="9"/>
      <c r="T49" s="115"/>
    </row>
    <row r="50" spans="2:20" ht="13.5">
      <c r="B50" s="9"/>
      <c r="C50" s="9"/>
      <c r="D50" s="115"/>
      <c r="E50" s="9"/>
      <c r="F50" s="115"/>
      <c r="G50" s="9"/>
      <c r="H50" s="115"/>
      <c r="I50" s="9"/>
      <c r="J50" s="115"/>
      <c r="K50" s="9"/>
      <c r="L50" s="115"/>
      <c r="M50" s="115"/>
      <c r="N50" s="115"/>
      <c r="O50" s="115"/>
      <c r="P50" s="115"/>
      <c r="Q50" s="9"/>
      <c r="R50" s="115"/>
      <c r="S50" s="9"/>
      <c r="T50" s="115"/>
    </row>
    <row r="51" spans="2:20" ht="13.5">
      <c r="B51" s="9"/>
      <c r="C51" s="9"/>
      <c r="D51" s="115"/>
      <c r="E51" s="9"/>
      <c r="F51" s="115"/>
      <c r="G51" s="9"/>
      <c r="H51" s="115"/>
      <c r="I51" s="9"/>
      <c r="J51" s="115"/>
      <c r="K51" s="9"/>
      <c r="L51" s="115"/>
      <c r="M51" s="115"/>
      <c r="N51" s="115"/>
      <c r="O51" s="115"/>
      <c r="P51" s="115"/>
      <c r="Q51" s="9"/>
      <c r="R51" s="115"/>
      <c r="S51" s="9"/>
      <c r="T51" s="115"/>
    </row>
    <row r="52" spans="2:20" ht="13.5">
      <c r="B52" s="9"/>
      <c r="C52" s="9"/>
      <c r="D52" s="115"/>
      <c r="E52" s="9"/>
      <c r="F52" s="115"/>
      <c r="G52" s="9"/>
      <c r="H52" s="115"/>
      <c r="I52" s="9"/>
      <c r="J52" s="115"/>
      <c r="K52" s="9"/>
      <c r="L52" s="115"/>
      <c r="M52" s="115"/>
      <c r="N52" s="115"/>
      <c r="O52" s="115"/>
      <c r="P52" s="115"/>
      <c r="Q52" s="9"/>
      <c r="R52" s="115"/>
      <c r="S52" s="9"/>
      <c r="T52" s="115"/>
    </row>
    <row r="53" spans="2:20" ht="13.5">
      <c r="B53" s="9"/>
      <c r="C53" s="9"/>
      <c r="D53" s="115"/>
      <c r="E53" s="9"/>
      <c r="F53" s="115"/>
      <c r="G53" s="9"/>
      <c r="H53" s="115"/>
      <c r="I53" s="9"/>
      <c r="J53" s="115"/>
      <c r="K53" s="9"/>
      <c r="L53" s="115"/>
      <c r="M53" s="115"/>
      <c r="N53" s="115"/>
      <c r="O53" s="115"/>
      <c r="P53" s="115"/>
      <c r="Q53" s="9"/>
      <c r="R53" s="115"/>
      <c r="S53" s="9"/>
      <c r="T53" s="115"/>
    </row>
    <row r="54" spans="2:20" ht="13.5">
      <c r="B54" s="9"/>
      <c r="C54" s="9"/>
      <c r="D54" s="115"/>
      <c r="E54" s="9"/>
      <c r="F54" s="115"/>
      <c r="G54" s="9"/>
      <c r="H54" s="115"/>
      <c r="I54" s="9"/>
      <c r="J54" s="115"/>
      <c r="K54" s="9"/>
      <c r="L54" s="115"/>
      <c r="M54" s="115"/>
      <c r="N54" s="115"/>
      <c r="O54" s="115"/>
      <c r="P54" s="115"/>
      <c r="Q54" s="9"/>
      <c r="R54" s="115"/>
      <c r="S54" s="9"/>
      <c r="T54" s="115"/>
    </row>
    <row r="55" spans="2:20" ht="13.5">
      <c r="B55" s="9"/>
      <c r="C55" s="9"/>
      <c r="D55" s="115"/>
      <c r="E55" s="9"/>
      <c r="F55" s="115"/>
      <c r="G55" s="9"/>
      <c r="H55" s="115"/>
      <c r="I55" s="9"/>
      <c r="J55" s="115"/>
      <c r="K55" s="9"/>
      <c r="L55" s="115"/>
      <c r="M55" s="115"/>
      <c r="N55" s="115"/>
      <c r="O55" s="115"/>
      <c r="P55" s="115"/>
      <c r="Q55" s="9"/>
      <c r="R55" s="115"/>
      <c r="S55" s="9"/>
      <c r="T55" s="115"/>
    </row>
    <row r="56" spans="2:20" ht="13.5">
      <c r="B56" s="9"/>
      <c r="C56" s="9"/>
      <c r="D56" s="115"/>
      <c r="E56" s="9"/>
      <c r="F56" s="115"/>
      <c r="G56" s="9"/>
      <c r="H56" s="115"/>
      <c r="I56" s="9"/>
      <c r="J56" s="115"/>
      <c r="K56" s="9"/>
      <c r="L56" s="115"/>
      <c r="M56" s="115"/>
      <c r="N56" s="115"/>
      <c r="O56" s="115"/>
      <c r="P56" s="115"/>
      <c r="Q56" s="9"/>
      <c r="R56" s="115"/>
      <c r="S56" s="9"/>
      <c r="T56" s="115"/>
    </row>
    <row r="57" spans="2:20" ht="13.5">
      <c r="B57" s="9"/>
      <c r="C57" s="9"/>
      <c r="D57" s="115"/>
      <c r="E57" s="9"/>
      <c r="F57" s="115"/>
      <c r="G57" s="9"/>
      <c r="H57" s="115"/>
      <c r="I57" s="9"/>
      <c r="J57" s="115"/>
      <c r="K57" s="9"/>
      <c r="L57" s="115"/>
      <c r="M57" s="115"/>
      <c r="N57" s="115"/>
      <c r="O57" s="115"/>
      <c r="P57" s="115"/>
      <c r="Q57" s="9"/>
      <c r="R57" s="115"/>
      <c r="S57" s="9"/>
      <c r="T57" s="115"/>
    </row>
    <row r="58" spans="2:20" ht="13.5">
      <c r="B58" s="9"/>
      <c r="C58" s="9"/>
      <c r="D58" s="115"/>
      <c r="E58" s="9"/>
      <c r="F58" s="115"/>
      <c r="G58" s="9"/>
      <c r="H58" s="115"/>
      <c r="I58" s="9"/>
      <c r="J58" s="115"/>
      <c r="K58" s="9"/>
      <c r="L58" s="115"/>
      <c r="M58" s="115"/>
      <c r="N58" s="115"/>
      <c r="O58" s="115"/>
      <c r="P58" s="115"/>
      <c r="Q58" s="9"/>
      <c r="R58" s="115"/>
      <c r="S58" s="9"/>
      <c r="T58" s="115"/>
    </row>
    <row r="59" spans="2:20" ht="13.5">
      <c r="B59" s="9"/>
      <c r="C59" s="9"/>
      <c r="D59" s="115"/>
      <c r="E59" s="9"/>
      <c r="F59" s="115"/>
      <c r="G59" s="9"/>
      <c r="H59" s="115"/>
      <c r="I59" s="9"/>
      <c r="J59" s="115"/>
      <c r="K59" s="9"/>
      <c r="L59" s="115"/>
      <c r="M59" s="115"/>
      <c r="N59" s="115"/>
      <c r="O59" s="115"/>
      <c r="P59" s="115"/>
      <c r="Q59" s="9"/>
      <c r="R59" s="115"/>
      <c r="S59" s="9"/>
      <c r="T59" s="115"/>
    </row>
    <row r="60" spans="2:20" ht="13.5">
      <c r="B60" s="9"/>
      <c r="C60" s="9"/>
      <c r="D60" s="115"/>
      <c r="E60" s="9"/>
      <c r="F60" s="115"/>
      <c r="G60" s="9"/>
      <c r="H60" s="115"/>
      <c r="I60" s="9"/>
      <c r="J60" s="115"/>
      <c r="K60" s="9"/>
      <c r="L60" s="115"/>
      <c r="M60" s="115"/>
      <c r="N60" s="115"/>
      <c r="O60" s="115"/>
      <c r="P60" s="115"/>
      <c r="Q60" s="9"/>
      <c r="R60" s="115"/>
      <c r="S60" s="9"/>
      <c r="T60" s="115"/>
    </row>
    <row r="61" spans="2:20" ht="13.5">
      <c r="B61" s="9"/>
      <c r="C61" s="9"/>
      <c r="D61" s="115"/>
      <c r="E61" s="9"/>
      <c r="F61" s="115"/>
      <c r="G61" s="9"/>
      <c r="H61" s="115"/>
      <c r="I61" s="9"/>
      <c r="J61" s="115"/>
      <c r="K61" s="9"/>
      <c r="L61" s="115"/>
      <c r="M61" s="115"/>
      <c r="N61" s="115"/>
      <c r="O61" s="115"/>
      <c r="P61" s="115"/>
      <c r="Q61" s="9"/>
      <c r="R61" s="115"/>
      <c r="S61" s="9"/>
      <c r="T61" s="115"/>
    </row>
    <row r="62" spans="2:20" ht="13.5">
      <c r="B62" s="9"/>
      <c r="C62" s="9"/>
      <c r="D62" s="115"/>
      <c r="E62" s="9"/>
      <c r="F62" s="115"/>
      <c r="G62" s="9"/>
      <c r="H62" s="115"/>
      <c r="I62" s="9"/>
      <c r="J62" s="115"/>
      <c r="K62" s="9"/>
      <c r="L62" s="115"/>
      <c r="M62" s="115"/>
      <c r="N62" s="115"/>
      <c r="O62" s="115"/>
      <c r="P62" s="115"/>
      <c r="Q62" s="9"/>
      <c r="R62" s="115"/>
      <c r="S62" s="9"/>
      <c r="T62" s="115"/>
    </row>
    <row r="63" spans="2:20" ht="13.5">
      <c r="B63" s="9"/>
      <c r="C63" s="9"/>
      <c r="D63" s="115"/>
      <c r="E63" s="9"/>
      <c r="F63" s="115"/>
      <c r="G63" s="9"/>
      <c r="H63" s="115"/>
      <c r="I63" s="9"/>
      <c r="J63" s="115"/>
      <c r="K63" s="9"/>
      <c r="L63" s="115"/>
      <c r="M63" s="115"/>
      <c r="N63" s="115"/>
      <c r="O63" s="115"/>
      <c r="P63" s="115"/>
      <c r="Q63" s="9"/>
      <c r="R63" s="115"/>
      <c r="S63" s="9"/>
      <c r="T63" s="115"/>
    </row>
    <row r="64" spans="2:20" ht="13.5">
      <c r="B64" s="9"/>
      <c r="C64" s="9"/>
      <c r="D64" s="115"/>
      <c r="E64" s="9"/>
      <c r="F64" s="115"/>
      <c r="G64" s="9"/>
      <c r="H64" s="115"/>
      <c r="I64" s="9"/>
      <c r="J64" s="115"/>
      <c r="K64" s="9"/>
      <c r="L64" s="115"/>
      <c r="M64" s="115"/>
      <c r="N64" s="115"/>
      <c r="O64" s="115"/>
      <c r="P64" s="115"/>
      <c r="Q64" s="9"/>
      <c r="R64" s="115"/>
      <c r="S64" s="9"/>
      <c r="T64" s="115"/>
    </row>
    <row r="65" spans="2:20" ht="13.5">
      <c r="B65" s="9"/>
      <c r="C65" s="9"/>
      <c r="D65" s="115"/>
      <c r="E65" s="9"/>
      <c r="F65" s="115"/>
      <c r="G65" s="9"/>
      <c r="H65" s="115"/>
      <c r="I65" s="9"/>
      <c r="J65" s="115"/>
      <c r="K65" s="9"/>
      <c r="L65" s="115"/>
      <c r="M65" s="115"/>
      <c r="N65" s="115"/>
      <c r="O65" s="115"/>
      <c r="P65" s="115"/>
      <c r="Q65" s="9"/>
      <c r="R65" s="115"/>
      <c r="S65" s="9"/>
      <c r="T65" s="115"/>
    </row>
    <row r="66" spans="2:20" ht="13.5">
      <c r="B66" s="9"/>
      <c r="C66" s="9"/>
      <c r="D66" s="115"/>
      <c r="E66" s="9"/>
      <c r="F66" s="115"/>
      <c r="G66" s="9"/>
      <c r="H66" s="115"/>
      <c r="I66" s="9"/>
      <c r="J66" s="115"/>
      <c r="K66" s="9"/>
      <c r="L66" s="115"/>
      <c r="M66" s="115"/>
      <c r="N66" s="115"/>
      <c r="O66" s="115"/>
      <c r="P66" s="115"/>
      <c r="Q66" s="9"/>
      <c r="R66" s="115"/>
      <c r="S66" s="9"/>
      <c r="T66" s="115"/>
    </row>
    <row r="67" spans="2:20" ht="13.5">
      <c r="B67" s="9"/>
      <c r="C67" s="9"/>
      <c r="D67" s="115"/>
      <c r="E67" s="9"/>
      <c r="F67" s="115"/>
      <c r="G67" s="9"/>
      <c r="H67" s="115"/>
      <c r="I67" s="9"/>
      <c r="J67" s="115"/>
      <c r="K67" s="9"/>
      <c r="L67" s="115"/>
      <c r="M67" s="115"/>
      <c r="N67" s="115"/>
      <c r="O67" s="115"/>
      <c r="P67" s="115"/>
      <c r="Q67" s="9"/>
      <c r="R67" s="115"/>
      <c r="S67" s="9"/>
      <c r="T67" s="115"/>
    </row>
    <row r="68" spans="2:20" ht="13.5">
      <c r="B68" s="9"/>
      <c r="C68" s="9"/>
      <c r="D68" s="115"/>
      <c r="E68" s="9"/>
      <c r="F68" s="115"/>
      <c r="G68" s="9"/>
      <c r="H68" s="115"/>
      <c r="I68" s="9"/>
      <c r="J68" s="115"/>
      <c r="K68" s="9"/>
      <c r="L68" s="115"/>
      <c r="M68" s="115"/>
      <c r="N68" s="115"/>
      <c r="O68" s="115"/>
      <c r="P68" s="115"/>
      <c r="Q68" s="9"/>
      <c r="R68" s="115"/>
      <c r="S68" s="9"/>
      <c r="T68" s="115"/>
    </row>
    <row r="69" spans="2:20" ht="13.5">
      <c r="B69" s="9"/>
      <c r="C69" s="9"/>
      <c r="D69" s="115"/>
      <c r="E69" s="9"/>
      <c r="F69" s="115"/>
      <c r="G69" s="9"/>
      <c r="H69" s="115"/>
      <c r="I69" s="9"/>
      <c r="J69" s="115"/>
      <c r="K69" s="9"/>
      <c r="L69" s="115"/>
      <c r="M69" s="115"/>
      <c r="N69" s="115"/>
      <c r="O69" s="115"/>
      <c r="P69" s="115"/>
      <c r="Q69" s="9"/>
      <c r="R69" s="115"/>
      <c r="S69" s="9"/>
      <c r="T69" s="115"/>
    </row>
    <row r="70" spans="2:20" ht="13.5">
      <c r="B70" s="9"/>
      <c r="C70" s="9"/>
      <c r="D70" s="115"/>
      <c r="E70" s="9"/>
      <c r="F70" s="115"/>
      <c r="G70" s="9"/>
      <c r="H70" s="115"/>
      <c r="I70" s="9"/>
      <c r="J70" s="115"/>
      <c r="K70" s="9"/>
      <c r="L70" s="115"/>
      <c r="M70" s="115"/>
      <c r="N70" s="115"/>
      <c r="O70" s="115"/>
      <c r="P70" s="115"/>
      <c r="Q70" s="9"/>
      <c r="R70" s="115"/>
      <c r="S70" s="9"/>
      <c r="T70" s="115"/>
    </row>
    <row r="71" spans="2:20" ht="13.5">
      <c r="B71" s="9"/>
      <c r="C71" s="9"/>
      <c r="D71" s="115"/>
      <c r="E71" s="9"/>
      <c r="F71" s="115"/>
      <c r="G71" s="9"/>
      <c r="H71" s="115"/>
      <c r="I71" s="9"/>
      <c r="J71" s="115"/>
      <c r="K71" s="9"/>
      <c r="L71" s="115"/>
      <c r="M71" s="115"/>
      <c r="N71" s="115"/>
      <c r="O71" s="115"/>
      <c r="P71" s="115"/>
      <c r="Q71" s="9"/>
      <c r="R71" s="115"/>
      <c r="S71" s="9"/>
      <c r="T71" s="115"/>
    </row>
    <row r="72" spans="2:20" ht="13.5">
      <c r="B72" s="9"/>
      <c r="C72" s="9"/>
      <c r="D72" s="115"/>
      <c r="E72" s="9"/>
      <c r="F72" s="115"/>
      <c r="G72" s="9"/>
      <c r="H72" s="115"/>
      <c r="I72" s="9"/>
      <c r="J72" s="115"/>
      <c r="K72" s="9"/>
      <c r="L72" s="115"/>
      <c r="M72" s="115"/>
      <c r="N72" s="115"/>
      <c r="O72" s="115"/>
      <c r="P72" s="115"/>
      <c r="Q72" s="9"/>
      <c r="R72" s="115"/>
      <c r="S72" s="9"/>
      <c r="T72" s="115"/>
    </row>
    <row r="73" spans="2:20" ht="13.5">
      <c r="B73" s="9"/>
      <c r="C73" s="9"/>
      <c r="D73" s="115"/>
      <c r="E73" s="9"/>
      <c r="F73" s="115"/>
      <c r="G73" s="9"/>
      <c r="H73" s="115"/>
      <c r="I73" s="9"/>
      <c r="J73" s="115"/>
      <c r="K73" s="9"/>
      <c r="L73" s="115"/>
      <c r="M73" s="115"/>
      <c r="N73" s="115"/>
      <c r="O73" s="115"/>
      <c r="P73" s="115"/>
      <c r="Q73" s="9"/>
      <c r="R73" s="115"/>
      <c r="S73" s="9"/>
      <c r="T73" s="115"/>
    </row>
    <row r="74" spans="2:20" ht="13.5">
      <c r="B74" s="9"/>
      <c r="C74" s="9"/>
      <c r="D74" s="115"/>
      <c r="E74" s="9"/>
      <c r="F74" s="115"/>
      <c r="G74" s="9"/>
      <c r="H74" s="115"/>
      <c r="I74" s="9"/>
      <c r="J74" s="115"/>
      <c r="K74" s="9"/>
      <c r="L74" s="115"/>
      <c r="M74" s="115"/>
      <c r="N74" s="115"/>
      <c r="O74" s="115"/>
      <c r="P74" s="115"/>
      <c r="Q74" s="9"/>
      <c r="R74" s="115"/>
      <c r="S74" s="9"/>
      <c r="T74" s="115"/>
    </row>
    <row r="75" spans="2:20" ht="13.5">
      <c r="B75" s="9"/>
      <c r="C75" s="9"/>
      <c r="D75" s="115"/>
      <c r="E75" s="9"/>
      <c r="F75" s="115"/>
      <c r="G75" s="9"/>
      <c r="H75" s="115"/>
      <c r="I75" s="9"/>
      <c r="J75" s="115"/>
      <c r="K75" s="9"/>
      <c r="L75" s="115"/>
      <c r="M75" s="115"/>
      <c r="N75" s="115"/>
      <c r="O75" s="115"/>
      <c r="P75" s="115"/>
      <c r="Q75" s="9"/>
      <c r="R75" s="115"/>
      <c r="S75" s="9"/>
      <c r="T75" s="115"/>
    </row>
    <row r="76" spans="2:20" ht="13.5">
      <c r="B76" s="9"/>
      <c r="C76" s="9"/>
      <c r="D76" s="115"/>
      <c r="E76" s="9"/>
      <c r="F76" s="115"/>
      <c r="G76" s="9"/>
      <c r="H76" s="115"/>
      <c r="I76" s="9"/>
      <c r="J76" s="115"/>
      <c r="K76" s="9"/>
      <c r="L76" s="115"/>
      <c r="M76" s="115"/>
      <c r="N76" s="115"/>
      <c r="O76" s="115"/>
      <c r="P76" s="115"/>
      <c r="Q76" s="9"/>
      <c r="R76" s="115"/>
      <c r="S76" s="9"/>
      <c r="T76" s="115"/>
    </row>
    <row r="77" spans="2:20" ht="13.5">
      <c r="B77" s="9"/>
      <c r="C77" s="9"/>
      <c r="D77" s="115"/>
      <c r="E77" s="9"/>
      <c r="F77" s="115"/>
      <c r="G77" s="9"/>
      <c r="H77" s="115"/>
      <c r="I77" s="9"/>
      <c r="J77" s="115"/>
      <c r="K77" s="9"/>
      <c r="L77" s="115"/>
      <c r="M77" s="115"/>
      <c r="N77" s="115"/>
      <c r="O77" s="115"/>
      <c r="P77" s="115"/>
      <c r="Q77" s="9"/>
      <c r="R77" s="115"/>
      <c r="S77" s="9"/>
      <c r="T77" s="115"/>
    </row>
    <row r="78" spans="2:20" ht="13.5">
      <c r="B78" s="9"/>
      <c r="C78" s="9"/>
      <c r="D78" s="115"/>
      <c r="E78" s="9"/>
      <c r="F78" s="115"/>
      <c r="G78" s="9"/>
      <c r="H78" s="115"/>
      <c r="I78" s="9"/>
      <c r="J78" s="115"/>
      <c r="K78" s="9"/>
      <c r="L78" s="115"/>
      <c r="M78" s="115"/>
      <c r="N78" s="115"/>
      <c r="O78" s="115"/>
      <c r="P78" s="115"/>
      <c r="Q78" s="9"/>
      <c r="R78" s="115"/>
      <c r="S78" s="9"/>
      <c r="T78" s="115"/>
    </row>
    <row r="79" spans="2:20" ht="13.5">
      <c r="B79" s="9"/>
      <c r="C79" s="9"/>
      <c r="D79" s="115"/>
      <c r="E79" s="9"/>
      <c r="F79" s="115"/>
      <c r="G79" s="9"/>
      <c r="H79" s="115"/>
      <c r="I79" s="9"/>
      <c r="J79" s="115"/>
      <c r="K79" s="9"/>
      <c r="L79" s="115"/>
      <c r="M79" s="115"/>
      <c r="N79" s="115"/>
      <c r="O79" s="115"/>
      <c r="P79" s="115"/>
      <c r="Q79" s="9"/>
      <c r="R79" s="115"/>
      <c r="S79" s="9"/>
      <c r="T79" s="115"/>
    </row>
    <row r="80" spans="2:20" ht="13.5">
      <c r="B80" s="9"/>
      <c r="C80" s="9"/>
      <c r="D80" s="115"/>
      <c r="E80" s="9"/>
      <c r="F80" s="115"/>
      <c r="G80" s="9"/>
      <c r="H80" s="115"/>
      <c r="I80" s="9"/>
      <c r="J80" s="115"/>
      <c r="K80" s="9"/>
      <c r="L80" s="115"/>
      <c r="M80" s="115"/>
      <c r="N80" s="115"/>
      <c r="O80" s="115"/>
      <c r="P80" s="115"/>
      <c r="Q80" s="9"/>
      <c r="R80" s="115"/>
      <c r="S80" s="9"/>
      <c r="T80" s="115"/>
    </row>
    <row r="81" spans="2:20" ht="13.5">
      <c r="B81" s="9"/>
      <c r="C81" s="9"/>
      <c r="D81" s="115"/>
      <c r="E81" s="9"/>
      <c r="F81" s="115"/>
      <c r="G81" s="9"/>
      <c r="H81" s="115"/>
      <c r="I81" s="9"/>
      <c r="J81" s="115"/>
      <c r="K81" s="9"/>
      <c r="L81" s="115"/>
      <c r="M81" s="115"/>
      <c r="N81" s="115"/>
      <c r="O81" s="115"/>
      <c r="P81" s="115"/>
      <c r="Q81" s="9"/>
      <c r="R81" s="115"/>
      <c r="S81" s="9"/>
      <c r="T81" s="115"/>
    </row>
    <row r="82" spans="2:20" ht="13.5">
      <c r="B82" s="9"/>
      <c r="C82" s="9"/>
      <c r="D82" s="115"/>
      <c r="E82" s="9"/>
      <c r="F82" s="115"/>
      <c r="G82" s="9"/>
      <c r="H82" s="115"/>
      <c r="I82" s="9"/>
      <c r="J82" s="115"/>
      <c r="K82" s="9"/>
      <c r="L82" s="115"/>
      <c r="M82" s="115"/>
      <c r="N82" s="115"/>
      <c r="O82" s="115"/>
      <c r="P82" s="115"/>
      <c r="Q82" s="9"/>
      <c r="R82" s="115"/>
      <c r="S82" s="9"/>
      <c r="T82" s="115"/>
    </row>
    <row r="83" spans="2:20" ht="13.5">
      <c r="B83" s="9"/>
      <c r="C83" s="9"/>
      <c r="D83" s="115"/>
      <c r="E83" s="9"/>
      <c r="F83" s="115"/>
      <c r="G83" s="9"/>
      <c r="H83" s="115"/>
      <c r="I83" s="9"/>
      <c r="J83" s="115"/>
      <c r="K83" s="9"/>
      <c r="L83" s="115"/>
      <c r="M83" s="115"/>
      <c r="N83" s="115"/>
      <c r="O83" s="115"/>
      <c r="P83" s="115"/>
      <c r="Q83" s="9"/>
      <c r="R83" s="115"/>
      <c r="S83" s="9"/>
      <c r="T83" s="115"/>
    </row>
    <row r="84" spans="2:20" ht="13.5">
      <c r="B84" s="9"/>
      <c r="C84" s="9"/>
      <c r="D84" s="115"/>
      <c r="E84" s="9"/>
      <c r="F84" s="115"/>
      <c r="G84" s="9"/>
      <c r="H84" s="115"/>
      <c r="I84" s="9"/>
      <c r="J84" s="115"/>
      <c r="K84" s="9"/>
      <c r="L84" s="115"/>
      <c r="M84" s="115"/>
      <c r="N84" s="115"/>
      <c r="O84" s="115"/>
      <c r="P84" s="115"/>
      <c r="Q84" s="9"/>
      <c r="R84" s="115"/>
      <c r="S84" s="9"/>
      <c r="T84" s="115"/>
    </row>
    <row r="85" spans="2:20" ht="13.5">
      <c r="B85" s="9"/>
      <c r="C85" s="9"/>
      <c r="D85" s="115"/>
      <c r="E85" s="9"/>
      <c r="F85" s="115"/>
      <c r="G85" s="9"/>
      <c r="H85" s="115"/>
      <c r="I85" s="9"/>
      <c r="J85" s="115"/>
      <c r="K85" s="9"/>
      <c r="L85" s="115"/>
      <c r="M85" s="115"/>
      <c r="N85" s="115"/>
      <c r="O85" s="115"/>
      <c r="P85" s="115"/>
      <c r="Q85" s="9"/>
      <c r="R85" s="115"/>
      <c r="S85" s="9"/>
      <c r="T85" s="115"/>
    </row>
    <row r="86" spans="2:20" ht="13.5">
      <c r="B86" s="9"/>
      <c r="C86" s="9"/>
      <c r="D86" s="115"/>
      <c r="E86" s="9"/>
      <c r="F86" s="115"/>
      <c r="G86" s="9"/>
      <c r="H86" s="115"/>
      <c r="I86" s="9"/>
      <c r="J86" s="115"/>
      <c r="K86" s="9"/>
      <c r="L86" s="115"/>
      <c r="M86" s="115"/>
      <c r="N86" s="115"/>
      <c r="O86" s="115"/>
      <c r="P86" s="115"/>
      <c r="Q86" s="9"/>
      <c r="R86" s="115"/>
      <c r="S86" s="9"/>
      <c r="T86" s="115"/>
    </row>
    <row r="87" spans="2:20" ht="13.5">
      <c r="B87" s="9"/>
      <c r="C87" s="9"/>
      <c r="D87" s="115"/>
      <c r="E87" s="9"/>
      <c r="F87" s="115"/>
      <c r="G87" s="9"/>
      <c r="H87" s="115"/>
      <c r="I87" s="9"/>
      <c r="J87" s="115"/>
      <c r="K87" s="9"/>
      <c r="L87" s="115"/>
      <c r="M87" s="115"/>
      <c r="N87" s="115"/>
      <c r="O87" s="115"/>
      <c r="P87" s="115"/>
      <c r="Q87" s="9"/>
      <c r="R87" s="115"/>
      <c r="S87" s="9"/>
      <c r="T87" s="115"/>
    </row>
    <row r="88" spans="2:20" ht="13.5">
      <c r="B88" s="9"/>
      <c r="C88" s="9"/>
      <c r="D88" s="115"/>
      <c r="E88" s="9"/>
      <c r="F88" s="115"/>
      <c r="G88" s="9"/>
      <c r="H88" s="115"/>
      <c r="I88" s="9"/>
      <c r="J88" s="115"/>
      <c r="K88" s="9"/>
      <c r="L88" s="115"/>
      <c r="M88" s="115"/>
      <c r="N88" s="115"/>
      <c r="O88" s="115"/>
      <c r="P88" s="115"/>
      <c r="Q88" s="9"/>
      <c r="R88" s="115"/>
      <c r="S88" s="9"/>
      <c r="T88" s="115"/>
    </row>
    <row r="89" spans="2:20" ht="13.5">
      <c r="B89" s="9"/>
      <c r="C89" s="9"/>
      <c r="D89" s="115"/>
      <c r="E89" s="9"/>
      <c r="F89" s="115"/>
      <c r="G89" s="9"/>
      <c r="H89" s="115"/>
      <c r="I89" s="9"/>
      <c r="J89" s="115"/>
      <c r="K89" s="9"/>
      <c r="L89" s="115"/>
      <c r="M89" s="115"/>
      <c r="N89" s="115"/>
      <c r="O89" s="115"/>
      <c r="P89" s="115"/>
      <c r="Q89" s="9"/>
      <c r="R89" s="115"/>
      <c r="S89" s="9"/>
      <c r="T89" s="115"/>
    </row>
    <row r="90" spans="2:20" ht="13.5">
      <c r="B90" s="9"/>
      <c r="C90" s="9"/>
      <c r="D90" s="115"/>
      <c r="E90" s="9"/>
      <c r="F90" s="115"/>
      <c r="G90" s="9"/>
      <c r="H90" s="115"/>
      <c r="I90" s="9"/>
      <c r="J90" s="115"/>
      <c r="K90" s="9"/>
      <c r="L90" s="115"/>
      <c r="M90" s="115"/>
      <c r="N90" s="115"/>
      <c r="O90" s="115"/>
      <c r="P90" s="115"/>
      <c r="Q90" s="9"/>
      <c r="R90" s="115"/>
      <c r="S90" s="9"/>
      <c r="T90" s="115"/>
    </row>
    <row r="91" spans="2:20" ht="13.5">
      <c r="B91" s="9"/>
      <c r="C91" s="9"/>
      <c r="D91" s="115"/>
      <c r="E91" s="9"/>
      <c r="F91" s="115"/>
      <c r="G91" s="9"/>
      <c r="H91" s="115"/>
      <c r="I91" s="9"/>
      <c r="J91" s="115"/>
      <c r="K91" s="9"/>
      <c r="L91" s="115"/>
      <c r="M91" s="115"/>
      <c r="N91" s="115"/>
      <c r="O91" s="115"/>
      <c r="P91" s="115"/>
      <c r="Q91" s="9"/>
      <c r="R91" s="115"/>
      <c r="S91" s="9"/>
      <c r="T91" s="115"/>
    </row>
    <row r="92" spans="2:20" ht="13.5">
      <c r="B92" s="9"/>
      <c r="C92" s="9"/>
      <c r="D92" s="115"/>
      <c r="E92" s="9"/>
      <c r="F92" s="115"/>
      <c r="G92" s="9"/>
      <c r="H92" s="115"/>
      <c r="I92" s="9"/>
      <c r="J92" s="115"/>
      <c r="K92" s="9"/>
      <c r="L92" s="115"/>
      <c r="M92" s="115"/>
      <c r="N92" s="115"/>
      <c r="O92" s="115"/>
      <c r="P92" s="115"/>
      <c r="Q92" s="9"/>
      <c r="R92" s="115"/>
      <c r="S92" s="9"/>
      <c r="T92" s="115"/>
    </row>
    <row r="93" spans="2:20" ht="13.5">
      <c r="B93" s="9"/>
      <c r="C93" s="9"/>
      <c r="D93" s="115"/>
      <c r="E93" s="9"/>
      <c r="F93" s="115"/>
      <c r="G93" s="9"/>
      <c r="H93" s="115"/>
      <c r="I93" s="9"/>
      <c r="J93" s="115"/>
      <c r="K93" s="9"/>
      <c r="L93" s="115"/>
      <c r="M93" s="115"/>
      <c r="N93" s="115"/>
      <c r="O93" s="115"/>
      <c r="P93" s="115"/>
      <c r="Q93" s="9"/>
      <c r="R93" s="115"/>
      <c r="S93" s="9"/>
      <c r="T93" s="115"/>
    </row>
    <row r="94" spans="2:20" ht="13.5">
      <c r="B94" s="9"/>
      <c r="C94" s="9"/>
      <c r="D94" s="115"/>
      <c r="E94" s="9"/>
      <c r="F94" s="115"/>
      <c r="G94" s="9"/>
      <c r="H94" s="115"/>
      <c r="I94" s="9"/>
      <c r="J94" s="115"/>
      <c r="K94" s="9"/>
      <c r="L94" s="115"/>
      <c r="M94" s="115"/>
      <c r="N94" s="115"/>
      <c r="O94" s="115"/>
      <c r="P94" s="115"/>
      <c r="Q94" s="9"/>
      <c r="R94" s="115"/>
      <c r="S94" s="9"/>
      <c r="T94" s="115"/>
    </row>
    <row r="95" spans="2:20" ht="13.5">
      <c r="B95" s="9"/>
      <c r="C95" s="9"/>
      <c r="D95" s="115"/>
      <c r="E95" s="9"/>
      <c r="F95" s="115"/>
      <c r="G95" s="9"/>
      <c r="H95" s="115"/>
      <c r="I95" s="9"/>
      <c r="J95" s="115"/>
      <c r="K95" s="9"/>
      <c r="L95" s="115"/>
      <c r="M95" s="115"/>
      <c r="N95" s="115"/>
      <c r="O95" s="115"/>
      <c r="P95" s="115"/>
      <c r="Q95" s="9"/>
      <c r="R95" s="115"/>
      <c r="S95" s="9"/>
      <c r="T95" s="115"/>
    </row>
    <row r="96" spans="2:20" ht="13.5">
      <c r="B96" s="9"/>
      <c r="C96" s="9"/>
      <c r="D96" s="115"/>
      <c r="E96" s="9"/>
      <c r="F96" s="115"/>
      <c r="G96" s="9"/>
      <c r="H96" s="115"/>
      <c r="I96" s="9"/>
      <c r="J96" s="115"/>
      <c r="K96" s="9"/>
      <c r="L96" s="115"/>
      <c r="M96" s="115"/>
      <c r="N96" s="115"/>
      <c r="O96" s="115"/>
      <c r="P96" s="115"/>
      <c r="Q96" s="9"/>
      <c r="R96" s="115"/>
      <c r="S96" s="9"/>
      <c r="T96" s="115"/>
    </row>
    <row r="97" spans="2:20" ht="13.5">
      <c r="B97" s="9"/>
      <c r="C97" s="9"/>
      <c r="D97" s="115"/>
      <c r="E97" s="9"/>
      <c r="F97" s="115"/>
      <c r="G97" s="9"/>
      <c r="H97" s="115"/>
      <c r="I97" s="9"/>
      <c r="J97" s="115"/>
      <c r="K97" s="9"/>
      <c r="L97" s="115"/>
      <c r="M97" s="115"/>
      <c r="N97" s="115"/>
      <c r="O97" s="115"/>
      <c r="P97" s="115"/>
      <c r="Q97" s="9"/>
      <c r="R97" s="115"/>
      <c r="S97" s="9"/>
      <c r="T97" s="115"/>
    </row>
    <row r="98" spans="2:20" ht="13.5">
      <c r="B98" s="9"/>
      <c r="C98" s="9"/>
      <c r="D98" s="115"/>
      <c r="E98" s="9"/>
      <c r="F98" s="115"/>
      <c r="G98" s="9"/>
      <c r="H98" s="115"/>
      <c r="I98" s="9"/>
      <c r="J98" s="115"/>
      <c r="K98" s="9"/>
      <c r="L98" s="115"/>
      <c r="M98" s="115"/>
      <c r="N98" s="115"/>
      <c r="O98" s="115"/>
      <c r="P98" s="115"/>
      <c r="Q98" s="9"/>
      <c r="R98" s="115"/>
      <c r="S98" s="9"/>
      <c r="T98" s="115"/>
    </row>
    <row r="99" spans="2:20" ht="13.5">
      <c r="B99" s="9"/>
      <c r="C99" s="9"/>
      <c r="D99" s="115"/>
      <c r="E99" s="9"/>
      <c r="F99" s="115"/>
      <c r="G99" s="9"/>
      <c r="H99" s="115"/>
      <c r="I99" s="9"/>
      <c r="J99" s="115"/>
      <c r="K99" s="9"/>
      <c r="L99" s="115"/>
      <c r="M99" s="115"/>
      <c r="N99" s="115"/>
      <c r="O99" s="115"/>
      <c r="P99" s="115"/>
      <c r="Q99" s="9"/>
      <c r="R99" s="115"/>
      <c r="S99" s="9"/>
      <c r="T99" s="115"/>
    </row>
    <row r="100" spans="2:20" ht="13.5">
      <c r="B100" s="9"/>
      <c r="C100" s="9"/>
      <c r="D100" s="115"/>
      <c r="E100" s="9"/>
      <c r="F100" s="115"/>
      <c r="G100" s="9"/>
      <c r="H100" s="115"/>
      <c r="I100" s="9"/>
      <c r="J100" s="115"/>
      <c r="K100" s="9"/>
      <c r="L100" s="115"/>
      <c r="M100" s="115"/>
      <c r="N100" s="115"/>
      <c r="O100" s="115"/>
      <c r="P100" s="115"/>
      <c r="Q100" s="9"/>
      <c r="R100" s="115"/>
      <c r="S100" s="9"/>
      <c r="T100" s="115"/>
    </row>
    <row r="101" spans="2:20" ht="13.5">
      <c r="B101" s="9"/>
      <c r="C101" s="9"/>
      <c r="D101" s="115"/>
      <c r="E101" s="9"/>
      <c r="F101" s="115"/>
      <c r="G101" s="9"/>
      <c r="H101" s="115"/>
      <c r="I101" s="9"/>
      <c r="J101" s="115"/>
      <c r="K101" s="9"/>
      <c r="L101" s="115"/>
      <c r="M101" s="115"/>
      <c r="N101" s="115"/>
      <c r="O101" s="115"/>
      <c r="P101" s="115"/>
      <c r="Q101" s="9"/>
      <c r="R101" s="115"/>
      <c r="S101" s="9"/>
      <c r="T101" s="115"/>
    </row>
    <row r="102" spans="2:20" ht="13.5">
      <c r="B102" s="9"/>
      <c r="C102" s="9"/>
      <c r="D102" s="115"/>
      <c r="E102" s="9"/>
      <c r="F102" s="115"/>
      <c r="G102" s="9"/>
      <c r="H102" s="115"/>
      <c r="I102" s="9"/>
      <c r="J102" s="115"/>
      <c r="K102" s="9"/>
      <c r="L102" s="115"/>
      <c r="M102" s="115"/>
      <c r="N102" s="115"/>
      <c r="O102" s="115"/>
      <c r="P102" s="115"/>
      <c r="Q102" s="9"/>
      <c r="R102" s="115"/>
      <c r="S102" s="9"/>
      <c r="T102" s="115"/>
    </row>
    <row r="103" spans="2:20" ht="13.5">
      <c r="B103" s="9"/>
      <c r="C103" s="9"/>
      <c r="D103" s="115"/>
      <c r="E103" s="9"/>
      <c r="F103" s="115"/>
      <c r="G103" s="9"/>
      <c r="H103" s="115"/>
      <c r="I103" s="9"/>
      <c r="J103" s="115"/>
      <c r="K103" s="9"/>
      <c r="L103" s="115"/>
      <c r="M103" s="115"/>
      <c r="N103" s="115"/>
      <c r="O103" s="115"/>
      <c r="P103" s="115"/>
      <c r="Q103" s="9"/>
      <c r="R103" s="115"/>
      <c r="S103" s="9"/>
      <c r="T103" s="115"/>
    </row>
    <row r="104" spans="2:20" ht="13.5">
      <c r="B104" s="9"/>
      <c r="C104" s="9"/>
      <c r="D104" s="115"/>
      <c r="E104" s="9"/>
      <c r="F104" s="115"/>
      <c r="G104" s="9"/>
      <c r="H104" s="115"/>
      <c r="I104" s="9"/>
      <c r="J104" s="115"/>
      <c r="K104" s="9"/>
      <c r="L104" s="115"/>
      <c r="M104" s="115"/>
      <c r="N104" s="115"/>
      <c r="O104" s="115"/>
      <c r="P104" s="115"/>
      <c r="Q104" s="9"/>
      <c r="R104" s="115"/>
      <c r="S104" s="9"/>
      <c r="T104" s="115"/>
    </row>
    <row r="105" spans="2:20" ht="13.5">
      <c r="B105" s="9"/>
      <c r="C105" s="9"/>
      <c r="D105" s="115"/>
      <c r="E105" s="9"/>
      <c r="F105" s="115"/>
      <c r="G105" s="9"/>
      <c r="H105" s="115"/>
      <c r="I105" s="9"/>
      <c r="J105" s="115"/>
      <c r="K105" s="9"/>
      <c r="L105" s="115"/>
      <c r="M105" s="115"/>
      <c r="N105" s="115"/>
      <c r="O105" s="115"/>
      <c r="P105" s="115"/>
      <c r="Q105" s="9"/>
      <c r="R105" s="115"/>
      <c r="S105" s="9"/>
      <c r="T105" s="115"/>
    </row>
    <row r="106" spans="2:20" ht="13.5">
      <c r="B106" s="9"/>
      <c r="C106" s="9"/>
      <c r="D106" s="115"/>
      <c r="E106" s="9"/>
      <c r="F106" s="115"/>
      <c r="G106" s="9"/>
      <c r="H106" s="115"/>
      <c r="I106" s="9"/>
      <c r="J106" s="115"/>
      <c r="K106" s="9"/>
      <c r="L106" s="115"/>
      <c r="M106" s="115"/>
      <c r="N106" s="115"/>
      <c r="O106" s="115"/>
      <c r="P106" s="115"/>
      <c r="Q106" s="9"/>
      <c r="R106" s="115"/>
      <c r="S106" s="9"/>
      <c r="T106" s="115"/>
    </row>
    <row r="107" spans="2:20" ht="13.5">
      <c r="B107" s="9"/>
      <c r="C107" s="9"/>
      <c r="D107" s="115"/>
      <c r="E107" s="9"/>
      <c r="F107" s="115"/>
      <c r="G107" s="9"/>
      <c r="H107" s="115"/>
      <c r="I107" s="9"/>
      <c r="J107" s="115"/>
      <c r="K107" s="9"/>
      <c r="L107" s="115"/>
      <c r="M107" s="115"/>
      <c r="N107" s="115"/>
      <c r="O107" s="115"/>
      <c r="P107" s="115"/>
      <c r="Q107" s="9"/>
      <c r="R107" s="115"/>
      <c r="S107" s="9"/>
      <c r="T107" s="115"/>
    </row>
    <row r="108" spans="2:20" ht="13.5">
      <c r="B108" s="9"/>
      <c r="C108" s="9"/>
      <c r="D108" s="115"/>
      <c r="E108" s="9"/>
      <c r="F108" s="115"/>
      <c r="G108" s="9"/>
      <c r="H108" s="115"/>
      <c r="I108" s="9"/>
      <c r="J108" s="115"/>
      <c r="K108" s="9"/>
      <c r="L108" s="115"/>
      <c r="M108" s="115"/>
      <c r="N108" s="115"/>
      <c r="O108" s="115"/>
      <c r="P108" s="115"/>
      <c r="Q108" s="9"/>
      <c r="R108" s="115"/>
      <c r="S108" s="9"/>
      <c r="T108" s="115"/>
    </row>
    <row r="109" spans="2:20" ht="13.5">
      <c r="B109" s="9"/>
      <c r="C109" s="9"/>
      <c r="D109" s="115"/>
      <c r="E109" s="9"/>
      <c r="F109" s="115"/>
      <c r="G109" s="9"/>
      <c r="H109" s="115"/>
      <c r="I109" s="9"/>
      <c r="J109" s="115"/>
      <c r="K109" s="9"/>
      <c r="L109" s="115"/>
      <c r="M109" s="115"/>
      <c r="N109" s="115"/>
      <c r="O109" s="115"/>
      <c r="P109" s="115"/>
      <c r="Q109" s="9"/>
      <c r="R109" s="115"/>
      <c r="S109" s="9"/>
      <c r="T109" s="115"/>
    </row>
    <row r="110" spans="2:20" ht="13.5">
      <c r="B110" s="9"/>
      <c r="C110" s="9"/>
      <c r="D110" s="115"/>
      <c r="E110" s="9"/>
      <c r="F110" s="115"/>
      <c r="G110" s="9"/>
      <c r="H110" s="115"/>
      <c r="I110" s="9"/>
      <c r="J110" s="115"/>
      <c r="K110" s="9"/>
      <c r="L110" s="115"/>
      <c r="M110" s="115"/>
      <c r="N110" s="115"/>
      <c r="O110" s="115"/>
      <c r="P110" s="115"/>
      <c r="Q110" s="9"/>
      <c r="R110" s="115"/>
      <c r="S110" s="9"/>
      <c r="T110" s="115"/>
    </row>
    <row r="111" spans="2:20" ht="13.5">
      <c r="B111" s="9"/>
      <c r="C111" s="9"/>
      <c r="D111" s="115"/>
      <c r="E111" s="9"/>
      <c r="F111" s="115"/>
      <c r="G111" s="9"/>
      <c r="H111" s="115"/>
      <c r="I111" s="9"/>
      <c r="J111" s="115"/>
      <c r="K111" s="9"/>
      <c r="L111" s="115"/>
      <c r="M111" s="115"/>
      <c r="N111" s="115"/>
      <c r="O111" s="115"/>
      <c r="P111" s="115"/>
      <c r="Q111" s="9"/>
      <c r="R111" s="115"/>
      <c r="S111" s="9"/>
      <c r="T111" s="115"/>
    </row>
    <row r="112" spans="2:20" ht="13.5">
      <c r="B112" s="9"/>
      <c r="C112" s="9"/>
      <c r="D112" s="115"/>
      <c r="E112" s="9"/>
      <c r="F112" s="115"/>
      <c r="G112" s="9"/>
      <c r="H112" s="115"/>
      <c r="I112" s="9"/>
      <c r="J112" s="115"/>
      <c r="K112" s="9"/>
      <c r="L112" s="115"/>
      <c r="M112" s="115"/>
      <c r="N112" s="115"/>
      <c r="O112" s="115"/>
      <c r="P112" s="115"/>
      <c r="Q112" s="9"/>
      <c r="R112" s="115"/>
      <c r="S112" s="9"/>
      <c r="T112" s="115"/>
    </row>
    <row r="113" spans="2:20" ht="13.5">
      <c r="B113" s="9"/>
      <c r="C113" s="9"/>
      <c r="D113" s="115"/>
      <c r="E113" s="9"/>
      <c r="F113" s="115"/>
      <c r="G113" s="9"/>
      <c r="H113" s="115"/>
      <c r="I113" s="9"/>
      <c r="J113" s="115"/>
      <c r="K113" s="9"/>
      <c r="L113" s="115"/>
      <c r="M113" s="115"/>
      <c r="N113" s="115"/>
      <c r="O113" s="115"/>
      <c r="P113" s="115"/>
      <c r="Q113" s="9"/>
      <c r="R113" s="115"/>
      <c r="S113" s="9"/>
      <c r="T113" s="115"/>
    </row>
    <row r="114" spans="2:20" ht="13.5">
      <c r="B114" s="9"/>
      <c r="C114" s="9"/>
      <c r="D114" s="115"/>
      <c r="E114" s="9"/>
      <c r="F114" s="115"/>
      <c r="G114" s="9"/>
      <c r="H114" s="115"/>
      <c r="I114" s="9"/>
      <c r="J114" s="115"/>
      <c r="K114" s="9"/>
      <c r="L114" s="115"/>
      <c r="M114" s="115"/>
      <c r="N114" s="115"/>
      <c r="O114" s="115"/>
      <c r="P114" s="115"/>
      <c r="Q114" s="9"/>
      <c r="R114" s="115"/>
      <c r="S114" s="9"/>
      <c r="T114" s="115"/>
    </row>
    <row r="115" spans="2:20" ht="13.5">
      <c r="B115" s="9"/>
      <c r="C115" s="9"/>
      <c r="D115" s="115"/>
      <c r="E115" s="9"/>
      <c r="F115" s="115"/>
      <c r="G115" s="9"/>
      <c r="H115" s="115"/>
      <c r="I115" s="9"/>
      <c r="J115" s="115"/>
      <c r="K115" s="9"/>
      <c r="L115" s="115"/>
      <c r="M115" s="115"/>
      <c r="N115" s="115"/>
      <c r="O115" s="115"/>
      <c r="P115" s="115"/>
      <c r="Q115" s="9"/>
      <c r="R115" s="115"/>
      <c r="S115" s="9"/>
      <c r="T115" s="115"/>
    </row>
    <row r="116" spans="2:20" ht="13.5">
      <c r="B116" s="9"/>
      <c r="C116" s="9"/>
      <c r="D116" s="115"/>
      <c r="E116" s="9"/>
      <c r="F116" s="115"/>
      <c r="G116" s="9"/>
      <c r="H116" s="115"/>
      <c r="I116" s="9"/>
      <c r="J116" s="115"/>
      <c r="K116" s="9"/>
      <c r="L116" s="115"/>
      <c r="M116" s="115"/>
      <c r="N116" s="115"/>
      <c r="O116" s="115"/>
      <c r="P116" s="115"/>
      <c r="Q116" s="9"/>
      <c r="R116" s="115"/>
      <c r="S116" s="9"/>
      <c r="T116" s="115"/>
    </row>
    <row r="117" spans="2:20" ht="13.5">
      <c r="B117" s="9"/>
      <c r="C117" s="9"/>
      <c r="D117" s="115"/>
      <c r="E117" s="9"/>
      <c r="F117" s="115"/>
      <c r="G117" s="9"/>
      <c r="H117" s="115"/>
      <c r="I117" s="9"/>
      <c r="J117" s="115"/>
      <c r="K117" s="9"/>
      <c r="L117" s="115"/>
      <c r="M117" s="115"/>
      <c r="N117" s="115"/>
      <c r="O117" s="115"/>
      <c r="P117" s="115"/>
      <c r="Q117" s="9"/>
      <c r="R117" s="115"/>
      <c r="S117" s="9"/>
      <c r="T117" s="115"/>
    </row>
    <row r="118" spans="2:20" ht="13.5">
      <c r="B118" s="9"/>
      <c r="C118" s="9"/>
      <c r="D118" s="115"/>
      <c r="E118" s="9"/>
      <c r="F118" s="115"/>
      <c r="G118" s="9"/>
      <c r="H118" s="115"/>
      <c r="I118" s="9"/>
      <c r="J118" s="115"/>
      <c r="K118" s="9"/>
      <c r="L118" s="115"/>
      <c r="M118" s="115"/>
      <c r="N118" s="115"/>
      <c r="O118" s="115"/>
      <c r="P118" s="115"/>
      <c r="Q118" s="9"/>
      <c r="R118" s="115"/>
      <c r="S118" s="9"/>
      <c r="T118" s="115"/>
    </row>
    <row r="119" spans="2:20" ht="13.5">
      <c r="B119" s="9"/>
      <c r="C119" s="9"/>
      <c r="D119" s="115"/>
      <c r="E119" s="9"/>
      <c r="F119" s="115"/>
      <c r="G119" s="9"/>
      <c r="H119" s="115"/>
      <c r="I119" s="9"/>
      <c r="J119" s="115"/>
      <c r="K119" s="9"/>
      <c r="L119" s="115"/>
      <c r="M119" s="115"/>
      <c r="N119" s="115"/>
      <c r="O119" s="115"/>
      <c r="P119" s="115"/>
      <c r="Q119" s="9"/>
      <c r="R119" s="115"/>
      <c r="S119" s="9"/>
      <c r="T119" s="115"/>
    </row>
    <row r="120" spans="2:20" ht="13.5">
      <c r="B120" s="9"/>
      <c r="C120" s="9"/>
      <c r="D120" s="115"/>
      <c r="E120" s="9"/>
      <c r="F120" s="115"/>
      <c r="G120" s="9"/>
      <c r="H120" s="115"/>
      <c r="I120" s="9"/>
      <c r="J120" s="115"/>
      <c r="K120" s="9"/>
      <c r="L120" s="115"/>
      <c r="M120" s="115"/>
      <c r="N120" s="115"/>
      <c r="O120" s="115"/>
      <c r="P120" s="115"/>
      <c r="Q120" s="9"/>
      <c r="R120" s="115"/>
      <c r="S120" s="9"/>
      <c r="T120" s="115"/>
    </row>
    <row r="121" spans="2:20" ht="13.5">
      <c r="B121" s="9"/>
      <c r="C121" s="9"/>
      <c r="D121" s="115"/>
      <c r="E121" s="9"/>
      <c r="F121" s="115"/>
      <c r="G121" s="9"/>
      <c r="H121" s="115"/>
      <c r="I121" s="9"/>
      <c r="J121" s="115"/>
      <c r="K121" s="9"/>
      <c r="L121" s="115"/>
      <c r="M121" s="115"/>
      <c r="N121" s="115"/>
      <c r="O121" s="115"/>
      <c r="P121" s="115"/>
      <c r="Q121" s="9"/>
      <c r="R121" s="115"/>
      <c r="S121" s="9"/>
      <c r="T121" s="115"/>
    </row>
    <row r="122" spans="2:20" ht="13.5">
      <c r="B122" s="9"/>
      <c r="C122" s="9"/>
      <c r="D122" s="115"/>
      <c r="E122" s="9"/>
      <c r="F122" s="115"/>
      <c r="G122" s="9"/>
      <c r="H122" s="115"/>
      <c r="I122" s="9"/>
      <c r="J122" s="115"/>
      <c r="K122" s="9"/>
      <c r="L122" s="115"/>
      <c r="M122" s="115"/>
      <c r="N122" s="115"/>
      <c r="O122" s="115"/>
      <c r="P122" s="115"/>
      <c r="Q122" s="9"/>
      <c r="R122" s="115"/>
      <c r="S122" s="9"/>
      <c r="T122" s="115"/>
    </row>
    <row r="123" spans="2:20" ht="13.5">
      <c r="B123" s="9"/>
      <c r="C123" s="9"/>
      <c r="D123" s="115"/>
      <c r="E123" s="9"/>
      <c r="F123" s="115"/>
      <c r="G123" s="9"/>
      <c r="H123" s="115"/>
      <c r="I123" s="9"/>
      <c r="J123" s="115"/>
      <c r="K123" s="9"/>
      <c r="L123" s="115"/>
      <c r="M123" s="115"/>
      <c r="N123" s="115"/>
      <c r="O123" s="115"/>
      <c r="P123" s="115"/>
      <c r="Q123" s="9"/>
      <c r="R123" s="115"/>
      <c r="S123" s="9"/>
      <c r="T123" s="115"/>
    </row>
    <row r="124" spans="2:20" ht="13.5">
      <c r="B124" s="9"/>
      <c r="C124" s="9"/>
      <c r="D124" s="115"/>
      <c r="E124" s="9"/>
      <c r="F124" s="115"/>
      <c r="G124" s="9"/>
      <c r="H124" s="115"/>
      <c r="I124" s="9"/>
      <c r="J124" s="115"/>
      <c r="K124" s="9"/>
      <c r="L124" s="115"/>
      <c r="M124" s="115"/>
      <c r="N124" s="115"/>
      <c r="O124" s="115"/>
      <c r="P124" s="115"/>
      <c r="Q124" s="9"/>
      <c r="R124" s="115"/>
      <c r="S124" s="9"/>
      <c r="T124" s="115"/>
    </row>
    <row r="125" spans="2:20" ht="13.5">
      <c r="B125" s="9"/>
      <c r="C125" s="9"/>
      <c r="D125" s="115"/>
      <c r="E125" s="9"/>
      <c r="F125" s="115"/>
      <c r="G125" s="9"/>
      <c r="H125" s="115"/>
      <c r="I125" s="9"/>
      <c r="J125" s="115"/>
      <c r="K125" s="9"/>
      <c r="L125" s="115"/>
      <c r="M125" s="115"/>
      <c r="N125" s="115"/>
      <c r="O125" s="115"/>
      <c r="P125" s="115"/>
      <c r="Q125" s="9"/>
      <c r="R125" s="115"/>
      <c r="S125" s="9"/>
      <c r="T125" s="115"/>
    </row>
    <row r="126" spans="2:20" ht="13.5">
      <c r="B126" s="9"/>
      <c r="C126" s="9"/>
      <c r="D126" s="115"/>
      <c r="E126" s="9"/>
      <c r="F126" s="115"/>
      <c r="G126" s="9"/>
      <c r="H126" s="115"/>
      <c r="I126" s="9"/>
      <c r="J126" s="115"/>
      <c r="K126" s="9"/>
      <c r="L126" s="115"/>
      <c r="M126" s="115"/>
      <c r="N126" s="115"/>
      <c r="O126" s="115"/>
      <c r="P126" s="115"/>
      <c r="Q126" s="9"/>
      <c r="R126" s="115"/>
      <c r="S126" s="9"/>
      <c r="T126" s="115"/>
    </row>
    <row r="127" spans="2:20" ht="13.5">
      <c r="B127" s="9"/>
      <c r="C127" s="9"/>
      <c r="D127" s="115"/>
      <c r="E127" s="9"/>
      <c r="F127" s="115"/>
      <c r="G127" s="9"/>
      <c r="H127" s="115"/>
      <c r="I127" s="9"/>
      <c r="J127" s="115"/>
      <c r="K127" s="9"/>
      <c r="L127" s="115"/>
      <c r="M127" s="115"/>
      <c r="N127" s="115"/>
      <c r="O127" s="115"/>
      <c r="P127" s="115"/>
      <c r="Q127" s="9"/>
      <c r="R127" s="115"/>
      <c r="S127" s="9"/>
      <c r="T127" s="115"/>
    </row>
    <row r="128" spans="2:20" ht="13.5">
      <c r="B128" s="9"/>
      <c r="C128" s="9"/>
      <c r="D128" s="115"/>
      <c r="E128" s="9"/>
      <c r="F128" s="115"/>
      <c r="G128" s="9"/>
      <c r="H128" s="115"/>
      <c r="I128" s="9"/>
      <c r="J128" s="115"/>
      <c r="K128" s="9"/>
      <c r="L128" s="115"/>
      <c r="M128" s="115"/>
      <c r="N128" s="115"/>
      <c r="O128" s="115"/>
      <c r="P128" s="115"/>
      <c r="Q128" s="9"/>
      <c r="R128" s="115"/>
      <c r="S128" s="9"/>
      <c r="T128" s="115"/>
    </row>
    <row r="129" spans="2:20" ht="13.5">
      <c r="B129" s="9"/>
      <c r="C129" s="9"/>
      <c r="D129" s="115"/>
      <c r="E129" s="9"/>
      <c r="F129" s="115"/>
      <c r="G129" s="9"/>
      <c r="H129" s="115"/>
      <c r="I129" s="9"/>
      <c r="J129" s="115"/>
      <c r="K129" s="9"/>
      <c r="L129" s="115"/>
      <c r="M129" s="115"/>
      <c r="N129" s="115"/>
      <c r="O129" s="115"/>
      <c r="P129" s="115"/>
      <c r="Q129" s="9"/>
      <c r="R129" s="115"/>
      <c r="S129" s="9"/>
      <c r="T129" s="115"/>
    </row>
    <row r="130" spans="2:20" ht="13.5">
      <c r="B130" s="9"/>
      <c r="C130" s="9"/>
      <c r="D130" s="115"/>
      <c r="E130" s="9"/>
      <c r="F130" s="115"/>
      <c r="G130" s="9"/>
      <c r="H130" s="115"/>
      <c r="I130" s="9"/>
      <c r="J130" s="115"/>
      <c r="K130" s="9"/>
      <c r="L130" s="115"/>
      <c r="M130" s="115"/>
      <c r="N130" s="115"/>
      <c r="O130" s="115"/>
      <c r="P130" s="115"/>
      <c r="Q130" s="9"/>
      <c r="R130" s="115"/>
      <c r="S130" s="9"/>
      <c r="T130" s="115"/>
    </row>
    <row r="131" spans="2:20" ht="13.5">
      <c r="B131" s="9"/>
      <c r="C131" s="9"/>
      <c r="D131" s="115"/>
      <c r="E131" s="9"/>
      <c r="F131" s="115"/>
      <c r="G131" s="9"/>
      <c r="H131" s="115"/>
      <c r="I131" s="9"/>
      <c r="J131" s="115"/>
      <c r="K131" s="9"/>
      <c r="L131" s="115"/>
      <c r="M131" s="115"/>
      <c r="N131" s="115"/>
      <c r="O131" s="115"/>
      <c r="P131" s="115"/>
      <c r="Q131" s="9"/>
      <c r="R131" s="115"/>
      <c r="S131" s="9"/>
      <c r="T131" s="115"/>
    </row>
    <row r="132" spans="2:20" ht="13.5">
      <c r="B132" s="9"/>
      <c r="C132" s="9"/>
      <c r="D132" s="115"/>
      <c r="E132" s="9"/>
      <c r="F132" s="115"/>
      <c r="G132" s="9"/>
      <c r="H132" s="115"/>
      <c r="I132" s="9"/>
      <c r="J132" s="115"/>
      <c r="K132" s="9"/>
      <c r="L132" s="115"/>
      <c r="M132" s="115"/>
      <c r="N132" s="115"/>
      <c r="O132" s="115"/>
      <c r="P132" s="115"/>
      <c r="Q132" s="9"/>
      <c r="R132" s="115"/>
      <c r="S132" s="9"/>
      <c r="T132" s="115"/>
    </row>
    <row r="133" spans="2:20" ht="13.5">
      <c r="B133" s="9"/>
      <c r="C133" s="9"/>
      <c r="D133" s="115"/>
      <c r="E133" s="9"/>
      <c r="F133" s="115"/>
      <c r="G133" s="9"/>
      <c r="H133" s="115"/>
      <c r="I133" s="9"/>
      <c r="J133" s="115"/>
      <c r="K133" s="9"/>
      <c r="L133" s="115"/>
      <c r="M133" s="115"/>
      <c r="N133" s="115"/>
      <c r="O133" s="115"/>
      <c r="P133" s="115"/>
      <c r="Q133" s="9"/>
      <c r="R133" s="115"/>
      <c r="S133" s="9"/>
      <c r="T133" s="115"/>
    </row>
    <row r="134" spans="2:20" ht="13.5">
      <c r="B134" s="9"/>
      <c r="C134" s="9"/>
      <c r="D134" s="115"/>
      <c r="E134" s="9"/>
      <c r="F134" s="115"/>
      <c r="G134" s="9"/>
      <c r="H134" s="115"/>
      <c r="I134" s="9"/>
      <c r="J134" s="115"/>
      <c r="K134" s="9"/>
      <c r="L134" s="115"/>
      <c r="M134" s="115"/>
      <c r="N134" s="115"/>
      <c r="O134" s="115"/>
      <c r="P134" s="115"/>
      <c r="Q134" s="9"/>
      <c r="R134" s="115"/>
      <c r="S134" s="9"/>
      <c r="T134" s="115"/>
    </row>
    <row r="135" spans="2:20" ht="13.5">
      <c r="B135" s="9"/>
      <c r="C135" s="9"/>
      <c r="D135" s="115"/>
      <c r="E135" s="9"/>
      <c r="F135" s="115"/>
      <c r="G135" s="9"/>
      <c r="H135" s="115"/>
      <c r="I135" s="9"/>
      <c r="J135" s="115"/>
      <c r="K135" s="9"/>
      <c r="L135" s="115"/>
      <c r="M135" s="115"/>
      <c r="N135" s="115"/>
      <c r="O135" s="115"/>
      <c r="P135" s="115"/>
      <c r="Q135" s="9"/>
      <c r="R135" s="115"/>
      <c r="S135" s="9"/>
      <c r="T135" s="115"/>
    </row>
    <row r="136" spans="2:20" ht="13.5">
      <c r="B136" s="9"/>
      <c r="C136" s="9"/>
      <c r="D136" s="115"/>
      <c r="E136" s="9"/>
      <c r="F136" s="115"/>
      <c r="G136" s="9"/>
      <c r="H136" s="115"/>
      <c r="I136" s="9"/>
      <c r="J136" s="115"/>
      <c r="K136" s="9"/>
      <c r="L136" s="115"/>
      <c r="M136" s="115"/>
      <c r="N136" s="115"/>
      <c r="O136" s="115"/>
      <c r="P136" s="115"/>
      <c r="Q136" s="9"/>
      <c r="R136" s="115"/>
      <c r="S136" s="9"/>
      <c r="T136" s="115"/>
    </row>
    <row r="137" spans="2:20" ht="13.5">
      <c r="B137" s="9"/>
      <c r="C137" s="9"/>
      <c r="D137" s="115"/>
      <c r="E137" s="9"/>
      <c r="F137" s="115"/>
      <c r="G137" s="9"/>
      <c r="H137" s="115"/>
      <c r="I137" s="9"/>
      <c r="J137" s="115"/>
      <c r="K137" s="9"/>
      <c r="L137" s="115"/>
      <c r="M137" s="115"/>
      <c r="N137" s="115"/>
      <c r="O137" s="115"/>
      <c r="P137" s="115"/>
      <c r="Q137" s="9"/>
      <c r="R137" s="115"/>
      <c r="S137" s="9"/>
      <c r="T137" s="115"/>
    </row>
    <row r="138" spans="2:20" ht="13.5">
      <c r="B138" s="9"/>
      <c r="C138" s="9"/>
      <c r="D138" s="115"/>
      <c r="E138" s="9"/>
      <c r="F138" s="115"/>
      <c r="G138" s="9"/>
      <c r="H138" s="115"/>
      <c r="I138" s="9"/>
      <c r="J138" s="115"/>
      <c r="K138" s="9"/>
      <c r="L138" s="115"/>
      <c r="M138" s="115"/>
      <c r="N138" s="115"/>
      <c r="O138" s="115"/>
      <c r="P138" s="115"/>
      <c r="Q138" s="9"/>
      <c r="R138" s="115"/>
      <c r="S138" s="9"/>
      <c r="T138" s="115"/>
    </row>
    <row r="139" spans="2:20" ht="13.5">
      <c r="B139" s="9"/>
      <c r="C139" s="9"/>
      <c r="D139" s="115"/>
      <c r="E139" s="9"/>
      <c r="F139" s="115"/>
      <c r="G139" s="9"/>
      <c r="H139" s="115"/>
      <c r="I139" s="9"/>
      <c r="J139" s="115"/>
      <c r="K139" s="9"/>
      <c r="L139" s="115"/>
      <c r="M139" s="115"/>
      <c r="N139" s="115"/>
      <c r="O139" s="115"/>
      <c r="P139" s="115"/>
      <c r="Q139" s="9"/>
      <c r="R139" s="115"/>
      <c r="S139" s="9"/>
      <c r="T139" s="115"/>
    </row>
    <row r="140" spans="2:20" ht="13.5">
      <c r="B140" s="9"/>
      <c r="C140" s="9"/>
      <c r="D140" s="115"/>
      <c r="E140" s="9"/>
      <c r="F140" s="115"/>
      <c r="G140" s="9"/>
      <c r="H140" s="115"/>
      <c r="I140" s="9"/>
      <c r="J140" s="115"/>
      <c r="K140" s="9"/>
      <c r="L140" s="115"/>
      <c r="M140" s="115"/>
      <c r="N140" s="115"/>
      <c r="O140" s="115"/>
      <c r="P140" s="115"/>
      <c r="Q140" s="9"/>
      <c r="R140" s="115"/>
      <c r="S140" s="9"/>
      <c r="T140" s="115"/>
    </row>
    <row r="141" spans="2:20" ht="13.5">
      <c r="B141" s="9"/>
      <c r="C141" s="9"/>
      <c r="D141" s="115"/>
      <c r="E141" s="9"/>
      <c r="F141" s="115"/>
      <c r="G141" s="9"/>
      <c r="H141" s="115"/>
      <c r="I141" s="9"/>
      <c r="J141" s="115"/>
      <c r="K141" s="9"/>
      <c r="L141" s="115"/>
      <c r="M141" s="115"/>
      <c r="N141" s="115"/>
      <c r="O141" s="115"/>
      <c r="P141" s="115"/>
      <c r="Q141" s="9"/>
      <c r="R141" s="115"/>
      <c r="S141" s="9"/>
      <c r="T141" s="115"/>
    </row>
    <row r="142" spans="2:20" ht="13.5">
      <c r="B142" s="9"/>
      <c r="C142" s="9"/>
      <c r="D142" s="115"/>
      <c r="E142" s="9"/>
      <c r="F142" s="115"/>
      <c r="G142" s="9"/>
      <c r="H142" s="115"/>
      <c r="I142" s="9"/>
      <c r="J142" s="115"/>
      <c r="K142" s="9"/>
      <c r="L142" s="115"/>
      <c r="M142" s="115"/>
      <c r="N142" s="115"/>
      <c r="O142" s="115"/>
      <c r="P142" s="115"/>
      <c r="Q142" s="9"/>
      <c r="R142" s="115"/>
      <c r="S142" s="9"/>
      <c r="T142" s="115"/>
    </row>
    <row r="143" spans="2:20" ht="13.5">
      <c r="B143" s="9"/>
      <c r="C143" s="9"/>
      <c r="D143" s="115"/>
      <c r="E143" s="9"/>
      <c r="F143" s="115"/>
      <c r="G143" s="9"/>
      <c r="H143" s="115"/>
      <c r="I143" s="9"/>
      <c r="J143" s="115"/>
      <c r="K143" s="9"/>
      <c r="L143" s="115"/>
      <c r="M143" s="115"/>
      <c r="N143" s="115"/>
      <c r="O143" s="115"/>
      <c r="P143" s="115"/>
      <c r="Q143" s="9"/>
      <c r="R143" s="115"/>
      <c r="S143" s="9"/>
      <c r="T143" s="115"/>
    </row>
    <row r="144" spans="2:20" ht="13.5">
      <c r="B144" s="9"/>
      <c r="C144" s="9"/>
      <c r="D144" s="115"/>
      <c r="E144" s="9"/>
      <c r="F144" s="115"/>
      <c r="G144" s="9"/>
      <c r="H144" s="115"/>
      <c r="I144" s="9"/>
      <c r="J144" s="115"/>
      <c r="K144" s="9"/>
      <c r="L144" s="115"/>
      <c r="M144" s="115"/>
      <c r="N144" s="115"/>
      <c r="O144" s="115"/>
      <c r="P144" s="115"/>
      <c r="Q144" s="9"/>
      <c r="R144" s="115"/>
      <c r="S144" s="9"/>
      <c r="T144" s="115"/>
    </row>
    <row r="145" spans="2:20" ht="13.5">
      <c r="B145" s="9"/>
      <c r="C145" s="9"/>
      <c r="D145" s="115"/>
      <c r="E145" s="9"/>
      <c r="F145" s="115"/>
      <c r="G145" s="9"/>
      <c r="H145" s="115"/>
      <c r="I145" s="9"/>
      <c r="J145" s="115"/>
      <c r="K145" s="9"/>
      <c r="L145" s="115"/>
      <c r="M145" s="115"/>
      <c r="N145" s="115"/>
      <c r="O145" s="115"/>
      <c r="P145" s="115"/>
      <c r="Q145" s="9"/>
      <c r="R145" s="115"/>
      <c r="S145" s="9"/>
      <c r="T145" s="115"/>
    </row>
    <row r="146" spans="2:20" ht="13.5">
      <c r="B146" s="9"/>
      <c r="C146" s="9"/>
      <c r="D146" s="115"/>
      <c r="E146" s="9"/>
      <c r="F146" s="115"/>
      <c r="G146" s="9"/>
      <c r="H146" s="115"/>
      <c r="I146" s="9"/>
      <c r="J146" s="115"/>
      <c r="K146" s="9"/>
      <c r="L146" s="115"/>
      <c r="M146" s="115"/>
      <c r="N146" s="115"/>
      <c r="O146" s="115"/>
      <c r="P146" s="115"/>
      <c r="Q146" s="9"/>
      <c r="R146" s="115"/>
      <c r="S146" s="9"/>
      <c r="T146" s="115"/>
    </row>
    <row r="147" spans="2:20" ht="13.5">
      <c r="B147" s="9"/>
      <c r="C147" s="9"/>
      <c r="D147" s="115"/>
      <c r="E147" s="9"/>
      <c r="F147" s="115"/>
      <c r="G147" s="9"/>
      <c r="H147" s="115"/>
      <c r="I147" s="9"/>
      <c r="J147" s="115"/>
      <c r="K147" s="9"/>
      <c r="L147" s="115"/>
      <c r="M147" s="115"/>
      <c r="N147" s="115"/>
      <c r="O147" s="115"/>
      <c r="P147" s="115"/>
      <c r="Q147" s="9"/>
      <c r="R147" s="115"/>
      <c r="S147" s="9"/>
      <c r="T147" s="115"/>
    </row>
    <row r="148" spans="2:20" ht="13.5">
      <c r="B148" s="9"/>
      <c r="C148" s="9"/>
      <c r="D148" s="115"/>
      <c r="E148" s="9"/>
      <c r="F148" s="115"/>
      <c r="G148" s="9"/>
      <c r="H148" s="115"/>
      <c r="I148" s="9"/>
      <c r="J148" s="115"/>
      <c r="K148" s="9"/>
      <c r="L148" s="115"/>
      <c r="M148" s="115"/>
      <c r="N148" s="115"/>
      <c r="O148" s="115"/>
      <c r="P148" s="115"/>
      <c r="Q148" s="9"/>
      <c r="R148" s="115"/>
      <c r="S148" s="9"/>
      <c r="T148" s="115"/>
    </row>
    <row r="149" spans="2:20" ht="13.5">
      <c r="B149" s="9"/>
      <c r="C149" s="9"/>
      <c r="D149" s="115"/>
      <c r="E149" s="9"/>
      <c r="F149" s="115"/>
      <c r="G149" s="9"/>
      <c r="H149" s="115"/>
      <c r="I149" s="9"/>
      <c r="J149" s="115"/>
      <c r="K149" s="9"/>
      <c r="L149" s="115"/>
      <c r="M149" s="115"/>
      <c r="N149" s="115"/>
      <c r="O149" s="115"/>
      <c r="P149" s="115"/>
      <c r="Q149" s="9"/>
      <c r="R149" s="115"/>
      <c r="S149" s="9"/>
      <c r="T149" s="115"/>
    </row>
    <row r="150" spans="2:20" ht="13.5">
      <c r="B150" s="9"/>
      <c r="C150" s="9"/>
      <c r="D150" s="115"/>
      <c r="E150" s="9"/>
      <c r="F150" s="115"/>
      <c r="G150" s="9"/>
      <c r="H150" s="115"/>
      <c r="I150" s="9"/>
      <c r="J150" s="115"/>
      <c r="K150" s="9"/>
      <c r="L150" s="115"/>
      <c r="M150" s="115"/>
      <c r="N150" s="115"/>
      <c r="O150" s="115"/>
      <c r="P150" s="115"/>
      <c r="Q150" s="9"/>
      <c r="R150" s="115"/>
      <c r="S150" s="9"/>
      <c r="T150" s="115"/>
    </row>
    <row r="151" spans="2:20" ht="13.5">
      <c r="B151" s="9"/>
      <c r="C151" s="9"/>
      <c r="D151" s="115"/>
      <c r="E151" s="9"/>
      <c r="F151" s="115"/>
      <c r="G151" s="9"/>
      <c r="H151" s="115"/>
      <c r="I151" s="9"/>
      <c r="J151" s="115"/>
      <c r="K151" s="9"/>
      <c r="L151" s="115"/>
      <c r="M151" s="115"/>
      <c r="N151" s="115"/>
      <c r="O151" s="115"/>
      <c r="P151" s="115"/>
      <c r="Q151" s="9"/>
      <c r="R151" s="115"/>
      <c r="S151" s="9"/>
      <c r="T151" s="115"/>
    </row>
    <row r="152" spans="2:20" ht="13.5">
      <c r="B152" s="9"/>
      <c r="C152" s="9"/>
      <c r="D152" s="115"/>
      <c r="E152" s="9"/>
      <c r="F152" s="115"/>
      <c r="G152" s="9"/>
      <c r="H152" s="115"/>
      <c r="I152" s="9"/>
      <c r="J152" s="115"/>
      <c r="K152" s="9"/>
      <c r="L152" s="115"/>
      <c r="M152" s="115"/>
      <c r="N152" s="115"/>
      <c r="O152" s="115"/>
      <c r="P152" s="115"/>
      <c r="Q152" s="9"/>
      <c r="R152" s="115"/>
      <c r="S152" s="9"/>
      <c r="T152" s="115"/>
    </row>
    <row r="153" spans="2:20" ht="13.5">
      <c r="B153" s="9"/>
      <c r="C153" s="9"/>
      <c r="D153" s="115"/>
      <c r="E153" s="9"/>
      <c r="F153" s="115"/>
      <c r="G153" s="9"/>
      <c r="H153" s="115"/>
      <c r="I153" s="9"/>
      <c r="J153" s="115"/>
      <c r="K153" s="9"/>
      <c r="L153" s="115"/>
      <c r="M153" s="115"/>
      <c r="N153" s="115"/>
      <c r="O153" s="115"/>
      <c r="P153" s="115"/>
      <c r="Q153" s="9"/>
      <c r="R153" s="115"/>
      <c r="S153" s="9"/>
      <c r="T153" s="115"/>
    </row>
    <row r="154" spans="2:20" ht="13.5">
      <c r="B154" s="9"/>
      <c r="C154" s="9"/>
      <c r="D154" s="115"/>
      <c r="E154" s="9"/>
      <c r="F154" s="115"/>
      <c r="G154" s="9"/>
      <c r="H154" s="115"/>
      <c r="I154" s="9"/>
      <c r="J154" s="115"/>
      <c r="K154" s="9"/>
      <c r="L154" s="115"/>
      <c r="M154" s="115"/>
      <c r="N154" s="115"/>
      <c r="O154" s="115"/>
      <c r="P154" s="115"/>
      <c r="Q154" s="9"/>
      <c r="R154" s="115"/>
      <c r="S154" s="9"/>
      <c r="T154" s="115"/>
    </row>
    <row r="155" spans="2:20" ht="13.5">
      <c r="B155" s="9"/>
      <c r="C155" s="9"/>
      <c r="D155" s="115"/>
      <c r="E155" s="9"/>
      <c r="F155" s="115"/>
      <c r="G155" s="9"/>
      <c r="H155" s="115"/>
      <c r="I155" s="9"/>
      <c r="J155" s="115"/>
      <c r="K155" s="9"/>
      <c r="L155" s="115"/>
      <c r="M155" s="115"/>
      <c r="N155" s="115"/>
      <c r="O155" s="115"/>
      <c r="P155" s="115"/>
      <c r="Q155" s="9"/>
      <c r="R155" s="115"/>
      <c r="S155" s="9"/>
      <c r="T155" s="115"/>
    </row>
    <row r="156" spans="2:20" ht="13.5">
      <c r="B156" s="9"/>
      <c r="C156" s="9"/>
      <c r="D156" s="115"/>
      <c r="E156" s="9"/>
      <c r="F156" s="115"/>
      <c r="G156" s="9"/>
      <c r="H156" s="115"/>
      <c r="I156" s="9"/>
      <c r="J156" s="115"/>
      <c r="K156" s="9"/>
      <c r="L156" s="115"/>
      <c r="M156" s="115"/>
      <c r="N156" s="115"/>
      <c r="O156" s="115"/>
      <c r="P156" s="115"/>
      <c r="Q156" s="9"/>
      <c r="R156" s="115"/>
      <c r="S156" s="9"/>
      <c r="T156" s="115"/>
    </row>
    <row r="157" spans="2:20" ht="13.5">
      <c r="B157" s="9"/>
      <c r="C157" s="9"/>
      <c r="D157" s="115"/>
      <c r="E157" s="9"/>
      <c r="F157" s="115"/>
      <c r="G157" s="9"/>
      <c r="H157" s="115"/>
      <c r="I157" s="9"/>
      <c r="J157" s="115"/>
      <c r="K157" s="9"/>
      <c r="L157" s="115"/>
      <c r="M157" s="115"/>
      <c r="N157" s="115"/>
      <c r="O157" s="115"/>
      <c r="P157" s="115"/>
      <c r="Q157" s="9"/>
      <c r="R157" s="115"/>
      <c r="S157" s="9"/>
      <c r="T157" s="115"/>
    </row>
    <row r="158" spans="2:20" ht="13.5">
      <c r="B158" s="9"/>
      <c r="C158" s="9"/>
      <c r="D158" s="115"/>
      <c r="E158" s="9"/>
      <c r="F158" s="115"/>
      <c r="G158" s="9"/>
      <c r="H158" s="115"/>
      <c r="I158" s="9"/>
      <c r="J158" s="115"/>
      <c r="K158" s="9"/>
      <c r="L158" s="115"/>
      <c r="M158" s="115"/>
      <c r="N158" s="115"/>
      <c r="O158" s="115"/>
      <c r="P158" s="115"/>
      <c r="Q158" s="9"/>
      <c r="R158" s="115"/>
      <c r="S158" s="9"/>
      <c r="T158" s="115"/>
    </row>
    <row r="159" spans="2:20" ht="13.5">
      <c r="B159" s="9"/>
      <c r="C159" s="9"/>
      <c r="D159" s="115"/>
      <c r="E159" s="9"/>
      <c r="F159" s="115"/>
      <c r="G159" s="9"/>
      <c r="H159" s="115"/>
      <c r="I159" s="9"/>
      <c r="J159" s="115"/>
      <c r="K159" s="9"/>
      <c r="L159" s="115"/>
      <c r="M159" s="115"/>
      <c r="N159" s="115"/>
      <c r="O159" s="115"/>
      <c r="P159" s="115"/>
      <c r="Q159" s="9"/>
      <c r="R159" s="115"/>
      <c r="S159" s="9"/>
      <c r="T159" s="115"/>
    </row>
    <row r="160" spans="2:20" ht="13.5">
      <c r="B160" s="9"/>
      <c r="C160" s="9"/>
      <c r="D160" s="115"/>
      <c r="E160" s="9"/>
      <c r="F160" s="115"/>
      <c r="G160" s="9"/>
      <c r="H160" s="115"/>
      <c r="I160" s="9"/>
      <c r="J160" s="115"/>
      <c r="K160" s="9"/>
      <c r="L160" s="115"/>
      <c r="M160" s="115"/>
      <c r="N160" s="115"/>
      <c r="O160" s="115"/>
      <c r="P160" s="115"/>
      <c r="Q160" s="9"/>
      <c r="R160" s="115"/>
      <c r="S160" s="9"/>
      <c r="T160" s="115"/>
    </row>
    <row r="161" spans="2:20" ht="13.5">
      <c r="B161" s="9"/>
      <c r="C161" s="9"/>
      <c r="D161" s="115"/>
      <c r="E161" s="9"/>
      <c r="F161" s="115"/>
      <c r="G161" s="9"/>
      <c r="H161" s="115"/>
      <c r="I161" s="9"/>
      <c r="J161" s="115"/>
      <c r="K161" s="9"/>
      <c r="L161" s="115"/>
      <c r="M161" s="115"/>
      <c r="N161" s="115"/>
      <c r="O161" s="115"/>
      <c r="P161" s="115"/>
      <c r="Q161" s="9"/>
      <c r="R161" s="115"/>
      <c r="S161" s="9"/>
      <c r="T161" s="115"/>
    </row>
    <row r="162" spans="2:20" ht="13.5">
      <c r="B162" s="9"/>
      <c r="C162" s="9"/>
      <c r="D162" s="115"/>
      <c r="E162" s="9"/>
      <c r="F162" s="115"/>
      <c r="G162" s="9"/>
      <c r="H162" s="115"/>
      <c r="I162" s="9"/>
      <c r="J162" s="115"/>
      <c r="K162" s="9"/>
      <c r="L162" s="115"/>
      <c r="M162" s="115"/>
      <c r="N162" s="115"/>
      <c r="O162" s="115"/>
      <c r="P162" s="115"/>
      <c r="Q162" s="9"/>
      <c r="R162" s="115"/>
      <c r="S162" s="9"/>
      <c r="T162" s="115"/>
    </row>
    <row r="163" spans="2:20" ht="13.5">
      <c r="B163" s="9"/>
      <c r="C163" s="9"/>
      <c r="D163" s="115"/>
      <c r="E163" s="9"/>
      <c r="F163" s="115"/>
      <c r="G163" s="9"/>
      <c r="H163" s="115"/>
      <c r="I163" s="9"/>
      <c r="J163" s="115"/>
      <c r="K163" s="9"/>
      <c r="L163" s="115"/>
      <c r="M163" s="115"/>
      <c r="N163" s="115"/>
      <c r="O163" s="115"/>
      <c r="P163" s="115"/>
      <c r="Q163" s="9"/>
      <c r="R163" s="115"/>
      <c r="S163" s="9"/>
      <c r="T163" s="115"/>
    </row>
    <row r="164" spans="2:20" ht="13.5">
      <c r="B164" s="9"/>
      <c r="C164" s="9"/>
      <c r="D164" s="115"/>
      <c r="E164" s="9"/>
      <c r="F164" s="115"/>
      <c r="G164" s="9"/>
      <c r="H164" s="115"/>
      <c r="I164" s="9"/>
      <c r="J164" s="115"/>
      <c r="K164" s="9"/>
      <c r="L164" s="115"/>
      <c r="M164" s="115"/>
      <c r="N164" s="115"/>
      <c r="O164" s="115"/>
      <c r="P164" s="115"/>
      <c r="Q164" s="9"/>
      <c r="R164" s="115"/>
      <c r="S164" s="9"/>
      <c r="T164" s="115"/>
    </row>
    <row r="165" spans="2:20" ht="13.5">
      <c r="B165" s="9"/>
      <c r="C165" s="9"/>
      <c r="D165" s="115"/>
      <c r="E165" s="9"/>
      <c r="F165" s="115"/>
      <c r="G165" s="9"/>
      <c r="H165" s="115"/>
      <c r="I165" s="9"/>
      <c r="J165" s="115"/>
      <c r="K165" s="9"/>
      <c r="L165" s="115"/>
      <c r="M165" s="115"/>
      <c r="N165" s="115"/>
      <c r="O165" s="115"/>
      <c r="P165" s="115"/>
      <c r="Q165" s="9"/>
      <c r="R165" s="115"/>
      <c r="S165" s="9"/>
      <c r="T165" s="115"/>
    </row>
    <row r="166" spans="2:20" ht="13.5">
      <c r="B166" s="9"/>
      <c r="C166" s="9"/>
      <c r="D166" s="115"/>
      <c r="E166" s="9"/>
      <c r="F166" s="115"/>
      <c r="G166" s="9"/>
      <c r="H166" s="115"/>
      <c r="I166" s="9"/>
      <c r="J166" s="115"/>
      <c r="K166" s="9"/>
      <c r="L166" s="115"/>
      <c r="M166" s="115"/>
      <c r="N166" s="115"/>
      <c r="O166" s="115"/>
      <c r="P166" s="115"/>
      <c r="Q166" s="9"/>
      <c r="R166" s="115"/>
      <c r="S166" s="9"/>
      <c r="T166" s="115"/>
    </row>
    <row r="167" spans="2:20" ht="13.5">
      <c r="B167" s="9"/>
      <c r="C167" s="9"/>
      <c r="D167" s="115"/>
      <c r="E167" s="9"/>
      <c r="F167" s="115"/>
      <c r="G167" s="9"/>
      <c r="H167" s="115"/>
      <c r="I167" s="9"/>
      <c r="J167" s="115"/>
      <c r="K167" s="9"/>
      <c r="L167" s="115"/>
      <c r="M167" s="115"/>
      <c r="N167" s="115"/>
      <c r="O167" s="115"/>
      <c r="P167" s="115"/>
      <c r="Q167" s="9"/>
      <c r="R167" s="115"/>
      <c r="S167" s="9"/>
      <c r="T167" s="115"/>
    </row>
    <row r="168" spans="2:20" ht="13.5">
      <c r="B168" s="9"/>
      <c r="C168" s="9"/>
      <c r="D168" s="115"/>
      <c r="E168" s="9"/>
      <c r="F168" s="115"/>
      <c r="G168" s="9"/>
      <c r="H168" s="115"/>
      <c r="I168" s="9"/>
      <c r="J168" s="115"/>
      <c r="K168" s="9"/>
      <c r="L168" s="115"/>
      <c r="M168" s="115"/>
      <c r="N168" s="115"/>
      <c r="O168" s="115"/>
      <c r="P168" s="115"/>
      <c r="Q168" s="9"/>
      <c r="R168" s="115"/>
      <c r="S168" s="9"/>
      <c r="T168" s="115"/>
    </row>
    <row r="169" spans="2:20" ht="13.5">
      <c r="B169" s="9"/>
      <c r="C169" s="9"/>
      <c r="D169" s="115"/>
      <c r="E169" s="9"/>
      <c r="F169" s="115"/>
      <c r="G169" s="9"/>
      <c r="H169" s="115"/>
      <c r="I169" s="9"/>
      <c r="J169" s="115"/>
      <c r="K169" s="9"/>
      <c r="L169" s="115"/>
      <c r="M169" s="115"/>
      <c r="N169" s="115"/>
      <c r="O169" s="115"/>
      <c r="P169" s="115"/>
      <c r="Q169" s="9"/>
      <c r="R169" s="115"/>
      <c r="S169" s="9"/>
      <c r="T169" s="115"/>
    </row>
    <row r="170" spans="2:20" ht="13.5">
      <c r="B170" s="9"/>
      <c r="C170" s="9"/>
      <c r="D170" s="115"/>
      <c r="E170" s="9"/>
      <c r="F170" s="115"/>
      <c r="G170" s="9"/>
      <c r="H170" s="115"/>
      <c r="I170" s="9"/>
      <c r="J170" s="115"/>
      <c r="K170" s="9"/>
      <c r="L170" s="115"/>
      <c r="M170" s="115"/>
      <c r="N170" s="115"/>
      <c r="O170" s="115"/>
      <c r="P170" s="115"/>
      <c r="Q170" s="9"/>
      <c r="R170" s="115"/>
      <c r="S170" s="9"/>
      <c r="T170" s="115"/>
    </row>
    <row r="171" spans="2:20" ht="13.5">
      <c r="B171" s="9"/>
      <c r="C171" s="9"/>
      <c r="D171" s="115"/>
      <c r="E171" s="9"/>
      <c r="F171" s="115"/>
      <c r="G171" s="9"/>
      <c r="H171" s="115"/>
      <c r="I171" s="9"/>
      <c r="J171" s="115"/>
      <c r="K171" s="9"/>
      <c r="L171" s="115"/>
      <c r="M171" s="115"/>
      <c r="N171" s="115"/>
      <c r="O171" s="115"/>
      <c r="P171" s="115"/>
      <c r="Q171" s="9"/>
      <c r="R171" s="115"/>
      <c r="S171" s="9"/>
      <c r="T171" s="115"/>
    </row>
    <row r="172" spans="2:20" ht="13.5">
      <c r="B172" s="9"/>
      <c r="C172" s="9"/>
      <c r="D172" s="115"/>
      <c r="E172" s="9"/>
      <c r="F172" s="115"/>
      <c r="G172" s="9"/>
      <c r="H172" s="115"/>
      <c r="I172" s="9"/>
      <c r="J172" s="115"/>
      <c r="K172" s="9"/>
      <c r="L172" s="115"/>
      <c r="M172" s="115"/>
      <c r="N172" s="115"/>
      <c r="O172" s="115"/>
      <c r="P172" s="115"/>
      <c r="Q172" s="9"/>
      <c r="R172" s="115"/>
      <c r="S172" s="9"/>
      <c r="T172" s="115"/>
    </row>
    <row r="173" spans="2:20" ht="13.5">
      <c r="B173" s="9"/>
      <c r="C173" s="9"/>
      <c r="D173" s="115"/>
      <c r="E173" s="9"/>
      <c r="F173" s="115"/>
      <c r="G173" s="9"/>
      <c r="H173" s="115"/>
      <c r="I173" s="9"/>
      <c r="J173" s="115"/>
      <c r="K173" s="9"/>
      <c r="L173" s="115"/>
      <c r="M173" s="115"/>
      <c r="N173" s="115"/>
      <c r="O173" s="115"/>
      <c r="P173" s="115"/>
      <c r="Q173" s="9"/>
      <c r="R173" s="115"/>
      <c r="S173" s="9"/>
      <c r="T173" s="115"/>
    </row>
    <row r="174" spans="2:20" ht="13.5">
      <c r="B174" s="9"/>
      <c r="C174" s="9"/>
      <c r="D174" s="115"/>
      <c r="E174" s="9"/>
      <c r="F174" s="115"/>
      <c r="G174" s="9"/>
      <c r="H174" s="115"/>
      <c r="I174" s="9"/>
      <c r="J174" s="115"/>
      <c r="K174" s="9"/>
      <c r="L174" s="115"/>
      <c r="M174" s="115"/>
      <c r="N174" s="115"/>
      <c r="O174" s="115"/>
      <c r="P174" s="115"/>
      <c r="Q174" s="9"/>
      <c r="R174" s="115"/>
      <c r="S174" s="9"/>
      <c r="T174" s="115"/>
    </row>
    <row r="175" spans="2:20" ht="13.5">
      <c r="B175" s="9"/>
      <c r="C175" s="9"/>
      <c r="D175" s="115"/>
      <c r="E175" s="9"/>
      <c r="F175" s="115"/>
      <c r="G175" s="9"/>
      <c r="H175" s="115"/>
      <c r="I175" s="9"/>
      <c r="J175" s="115"/>
      <c r="K175" s="9"/>
      <c r="L175" s="115"/>
      <c r="M175" s="115"/>
      <c r="N175" s="115"/>
      <c r="O175" s="115"/>
      <c r="P175" s="115"/>
      <c r="Q175" s="9"/>
      <c r="R175" s="115"/>
      <c r="S175" s="9"/>
      <c r="T175" s="115"/>
    </row>
    <row r="176" spans="2:20" ht="13.5">
      <c r="B176" s="9"/>
      <c r="C176" s="9"/>
      <c r="D176" s="115"/>
      <c r="E176" s="9"/>
      <c r="F176" s="115"/>
      <c r="G176" s="9"/>
      <c r="H176" s="115"/>
      <c r="I176" s="9"/>
      <c r="J176" s="115"/>
      <c r="K176" s="9"/>
      <c r="L176" s="115"/>
      <c r="M176" s="115"/>
      <c r="N176" s="115"/>
      <c r="O176" s="115"/>
      <c r="P176" s="115"/>
      <c r="Q176" s="9"/>
      <c r="R176" s="115"/>
      <c r="S176" s="9"/>
      <c r="T176" s="115"/>
    </row>
    <row r="177" spans="2:20" ht="13.5">
      <c r="B177" s="9"/>
      <c r="C177" s="9"/>
      <c r="D177" s="115"/>
      <c r="E177" s="9"/>
      <c r="F177" s="115"/>
      <c r="G177" s="9"/>
      <c r="H177" s="115"/>
      <c r="I177" s="9"/>
      <c r="J177" s="115"/>
      <c r="K177" s="9"/>
      <c r="L177" s="115"/>
      <c r="M177" s="115"/>
      <c r="N177" s="115"/>
      <c r="O177" s="115"/>
      <c r="P177" s="115"/>
      <c r="Q177" s="9"/>
      <c r="R177" s="115"/>
      <c r="S177" s="9"/>
      <c r="T177" s="115"/>
    </row>
    <row r="178" spans="2:20" ht="13.5">
      <c r="B178" s="9"/>
      <c r="C178" s="9"/>
      <c r="D178" s="115"/>
      <c r="E178" s="9"/>
      <c r="F178" s="115"/>
      <c r="G178" s="9"/>
      <c r="H178" s="115"/>
      <c r="I178" s="9"/>
      <c r="J178" s="115"/>
      <c r="K178" s="9"/>
      <c r="L178" s="115"/>
      <c r="M178" s="115"/>
      <c r="N178" s="115"/>
      <c r="O178" s="115"/>
      <c r="P178" s="115"/>
      <c r="Q178" s="9"/>
      <c r="R178" s="115"/>
      <c r="S178" s="9"/>
      <c r="T178" s="115"/>
    </row>
    <row r="179" spans="2:20" ht="13.5">
      <c r="B179" s="9"/>
      <c r="C179" s="9"/>
      <c r="D179" s="115"/>
      <c r="E179" s="9"/>
      <c r="F179" s="115"/>
      <c r="G179" s="9"/>
      <c r="H179" s="115"/>
      <c r="I179" s="9"/>
      <c r="J179" s="115"/>
      <c r="K179" s="9"/>
      <c r="L179" s="115"/>
      <c r="M179" s="115"/>
      <c r="N179" s="115"/>
      <c r="O179" s="115"/>
      <c r="P179" s="115"/>
      <c r="Q179" s="9"/>
      <c r="R179" s="115"/>
      <c r="S179" s="9"/>
      <c r="T179" s="115"/>
    </row>
    <row r="180" spans="2:20" ht="13.5">
      <c r="B180" s="9"/>
      <c r="C180" s="9"/>
      <c r="D180" s="115"/>
      <c r="E180" s="9"/>
      <c r="F180" s="115"/>
      <c r="G180" s="9"/>
      <c r="H180" s="115"/>
      <c r="I180" s="9"/>
      <c r="J180" s="115"/>
      <c r="K180" s="9"/>
      <c r="L180" s="115"/>
      <c r="M180" s="115"/>
      <c r="N180" s="115"/>
      <c r="O180" s="115"/>
      <c r="P180" s="115"/>
      <c r="Q180" s="9"/>
      <c r="R180" s="115"/>
      <c r="S180" s="9"/>
      <c r="T180" s="115"/>
    </row>
    <row r="181" spans="2:20" ht="13.5">
      <c r="B181" s="9"/>
      <c r="C181" s="9"/>
      <c r="D181" s="115"/>
      <c r="E181" s="9"/>
      <c r="F181" s="115"/>
      <c r="G181" s="9"/>
      <c r="H181" s="115"/>
      <c r="I181" s="9"/>
      <c r="J181" s="115"/>
      <c r="K181" s="9"/>
      <c r="L181" s="115"/>
      <c r="M181" s="115"/>
      <c r="N181" s="115"/>
      <c r="O181" s="115"/>
      <c r="P181" s="115"/>
      <c r="Q181" s="9"/>
      <c r="R181" s="115"/>
      <c r="S181" s="9"/>
      <c r="T181" s="115"/>
    </row>
    <row r="182" spans="2:20" ht="13.5">
      <c r="B182" s="9"/>
      <c r="C182" s="9"/>
      <c r="D182" s="115"/>
      <c r="E182" s="9"/>
      <c r="F182" s="115"/>
      <c r="G182" s="9"/>
      <c r="H182" s="115"/>
      <c r="I182" s="9"/>
      <c r="J182" s="115"/>
      <c r="K182" s="9"/>
      <c r="L182" s="115"/>
      <c r="M182" s="115"/>
      <c r="N182" s="115"/>
      <c r="O182" s="115"/>
      <c r="P182" s="115"/>
      <c r="Q182" s="9"/>
      <c r="R182" s="115"/>
      <c r="S182" s="9"/>
      <c r="T182" s="115"/>
    </row>
    <row r="183" spans="2:20" ht="13.5">
      <c r="B183" s="9"/>
      <c r="C183" s="9"/>
      <c r="D183" s="115"/>
      <c r="E183" s="9"/>
      <c r="F183" s="115"/>
      <c r="G183" s="9"/>
      <c r="H183" s="115"/>
      <c r="I183" s="9"/>
      <c r="J183" s="115"/>
      <c r="K183" s="9"/>
      <c r="L183" s="115"/>
      <c r="M183" s="115"/>
      <c r="N183" s="115"/>
      <c r="O183" s="115"/>
      <c r="P183" s="115"/>
      <c r="Q183" s="9"/>
      <c r="R183" s="115"/>
      <c r="S183" s="9"/>
      <c r="T183" s="115"/>
    </row>
    <row r="184" spans="2:20" ht="13.5">
      <c r="B184" s="9"/>
      <c r="C184" s="9"/>
      <c r="D184" s="115"/>
      <c r="E184" s="9"/>
      <c r="F184" s="115"/>
      <c r="G184" s="9"/>
      <c r="H184" s="115"/>
      <c r="I184" s="9"/>
      <c r="J184" s="115"/>
      <c r="K184" s="9"/>
      <c r="L184" s="115"/>
      <c r="M184" s="115"/>
      <c r="N184" s="115"/>
      <c r="O184" s="115"/>
      <c r="P184" s="115"/>
      <c r="Q184" s="9"/>
      <c r="R184" s="115"/>
      <c r="S184" s="9"/>
      <c r="T184" s="115"/>
    </row>
    <row r="185" spans="2:20" ht="13.5">
      <c r="B185" s="9"/>
      <c r="C185" s="9"/>
      <c r="D185" s="115"/>
      <c r="E185" s="9"/>
      <c r="F185" s="115"/>
      <c r="G185" s="9"/>
      <c r="H185" s="115"/>
      <c r="I185" s="9"/>
      <c r="J185" s="115"/>
      <c r="K185" s="9"/>
      <c r="L185" s="115"/>
      <c r="M185" s="115"/>
      <c r="N185" s="115"/>
      <c r="O185" s="115"/>
      <c r="P185" s="115"/>
      <c r="Q185" s="9"/>
      <c r="R185" s="115"/>
      <c r="S185" s="9"/>
      <c r="T185" s="115"/>
    </row>
    <row r="186" spans="2:20" ht="13.5">
      <c r="B186" s="9"/>
      <c r="C186" s="9"/>
      <c r="D186" s="115"/>
      <c r="E186" s="9"/>
      <c r="F186" s="115"/>
      <c r="G186" s="9"/>
      <c r="H186" s="115"/>
      <c r="I186" s="9"/>
      <c r="J186" s="115"/>
      <c r="K186" s="9"/>
      <c r="L186" s="115"/>
      <c r="M186" s="115"/>
      <c r="N186" s="115"/>
      <c r="O186" s="115"/>
      <c r="P186" s="115"/>
      <c r="Q186" s="9"/>
      <c r="R186" s="115"/>
      <c r="S186" s="9"/>
      <c r="T186" s="115"/>
    </row>
    <row r="187" spans="2:20" ht="13.5">
      <c r="B187" s="9"/>
      <c r="C187" s="9"/>
      <c r="D187" s="115"/>
      <c r="E187" s="9"/>
      <c r="F187" s="115"/>
      <c r="G187" s="9"/>
      <c r="H187" s="115"/>
      <c r="I187" s="9"/>
      <c r="J187" s="115"/>
      <c r="K187" s="9"/>
      <c r="L187" s="115"/>
      <c r="M187" s="115"/>
      <c r="N187" s="115"/>
      <c r="O187" s="115"/>
      <c r="P187" s="115"/>
      <c r="Q187" s="9"/>
      <c r="R187" s="115"/>
      <c r="S187" s="9"/>
      <c r="T187" s="115"/>
    </row>
    <row r="188" spans="2:20" ht="13.5">
      <c r="B188" s="9"/>
      <c r="C188" s="9"/>
      <c r="D188" s="115"/>
      <c r="E188" s="9"/>
      <c r="F188" s="115"/>
      <c r="G188" s="9"/>
      <c r="H188" s="115"/>
      <c r="I188" s="9"/>
      <c r="J188" s="115"/>
      <c r="K188" s="9"/>
      <c r="L188" s="115"/>
      <c r="M188" s="115"/>
      <c r="N188" s="115"/>
      <c r="O188" s="115"/>
      <c r="P188" s="115"/>
      <c r="Q188" s="9"/>
      <c r="R188" s="115"/>
      <c r="S188" s="9"/>
      <c r="T188" s="115"/>
    </row>
    <row r="189" spans="2:20" ht="13.5">
      <c r="B189" s="9"/>
      <c r="C189" s="9"/>
      <c r="D189" s="115"/>
      <c r="E189" s="9"/>
      <c r="F189" s="115"/>
      <c r="G189" s="9"/>
      <c r="H189" s="115"/>
      <c r="I189" s="9"/>
      <c r="J189" s="115"/>
      <c r="K189" s="9"/>
      <c r="L189" s="115"/>
      <c r="M189" s="115"/>
      <c r="N189" s="115"/>
      <c r="O189" s="115"/>
      <c r="P189" s="115"/>
      <c r="Q189" s="9"/>
      <c r="R189" s="115"/>
      <c r="S189" s="9"/>
      <c r="T189" s="115"/>
    </row>
    <row r="190" spans="2:20" ht="13.5">
      <c r="B190" s="9"/>
      <c r="C190" s="9"/>
      <c r="D190" s="115"/>
      <c r="E190" s="9"/>
      <c r="F190" s="115"/>
      <c r="G190" s="9"/>
      <c r="H190" s="115"/>
      <c r="I190" s="9"/>
      <c r="J190" s="115"/>
      <c r="K190" s="9"/>
      <c r="L190" s="115"/>
      <c r="M190" s="115"/>
      <c r="N190" s="115"/>
      <c r="O190" s="115"/>
      <c r="P190" s="115"/>
      <c r="Q190" s="9"/>
      <c r="R190" s="115"/>
      <c r="S190" s="9"/>
      <c r="T190" s="115"/>
    </row>
    <row r="191" spans="2:20" ht="13.5">
      <c r="B191" s="9"/>
      <c r="C191" s="9"/>
      <c r="D191" s="115"/>
      <c r="E191" s="9"/>
      <c r="F191" s="115"/>
      <c r="G191" s="9"/>
      <c r="H191" s="115"/>
      <c r="I191" s="9"/>
      <c r="J191" s="115"/>
      <c r="K191" s="9"/>
      <c r="L191" s="115"/>
      <c r="M191" s="115"/>
      <c r="N191" s="115"/>
      <c r="O191" s="115"/>
      <c r="P191" s="115"/>
      <c r="Q191" s="9"/>
      <c r="R191" s="115"/>
      <c r="S191" s="9"/>
      <c r="T191" s="115"/>
    </row>
    <row r="192" spans="2:20" ht="13.5">
      <c r="B192" s="9"/>
      <c r="C192" s="9"/>
      <c r="D192" s="115"/>
      <c r="E192" s="9"/>
      <c r="F192" s="115"/>
      <c r="G192" s="9"/>
      <c r="H192" s="115"/>
      <c r="I192" s="9"/>
      <c r="J192" s="115"/>
      <c r="K192" s="9"/>
      <c r="L192" s="115"/>
      <c r="M192" s="115"/>
      <c r="N192" s="115"/>
      <c r="O192" s="115"/>
      <c r="P192" s="115"/>
      <c r="Q192" s="9"/>
      <c r="R192" s="115"/>
      <c r="S192" s="9"/>
      <c r="T192" s="115"/>
    </row>
    <row r="193" spans="2:20" ht="13.5">
      <c r="B193" s="9"/>
      <c r="C193" s="9"/>
      <c r="D193" s="115"/>
      <c r="E193" s="9"/>
      <c r="F193" s="115"/>
      <c r="G193" s="9"/>
      <c r="H193" s="115"/>
      <c r="I193" s="9"/>
      <c r="J193" s="115"/>
      <c r="K193" s="9"/>
      <c r="L193" s="115"/>
      <c r="M193" s="115"/>
      <c r="N193" s="115"/>
      <c r="O193" s="115"/>
      <c r="P193" s="115"/>
      <c r="Q193" s="9"/>
      <c r="R193" s="115"/>
      <c r="S193" s="9"/>
      <c r="T193" s="115"/>
    </row>
    <row r="194" spans="2:20" ht="13.5">
      <c r="B194" s="9"/>
      <c r="C194" s="9"/>
      <c r="D194" s="115"/>
      <c r="E194" s="9"/>
      <c r="F194" s="115"/>
      <c r="G194" s="9"/>
      <c r="H194" s="115"/>
      <c r="I194" s="9"/>
      <c r="J194" s="115"/>
      <c r="K194" s="9"/>
      <c r="L194" s="115"/>
      <c r="M194" s="115"/>
      <c r="N194" s="115"/>
      <c r="O194" s="115"/>
      <c r="P194" s="115"/>
      <c r="Q194" s="9"/>
      <c r="R194" s="115"/>
      <c r="S194" s="9"/>
      <c r="T194" s="115"/>
    </row>
    <row r="195" spans="2:20" ht="13.5">
      <c r="B195" s="9"/>
      <c r="C195" s="9"/>
      <c r="D195" s="115"/>
      <c r="E195" s="9"/>
      <c r="F195" s="115"/>
      <c r="G195" s="9"/>
      <c r="H195" s="115"/>
      <c r="I195" s="9"/>
      <c r="J195" s="115"/>
      <c r="K195" s="9"/>
      <c r="L195" s="115"/>
      <c r="M195" s="115"/>
      <c r="N195" s="115"/>
      <c r="O195" s="115"/>
      <c r="P195" s="115"/>
      <c r="Q195" s="9"/>
      <c r="R195" s="115"/>
      <c r="S195" s="9"/>
      <c r="T195" s="115"/>
    </row>
    <row r="196" spans="2:20" ht="13.5">
      <c r="B196" s="9"/>
      <c r="C196" s="9"/>
      <c r="D196" s="115"/>
      <c r="E196" s="9"/>
      <c r="F196" s="115"/>
      <c r="G196" s="9"/>
      <c r="H196" s="115"/>
      <c r="I196" s="9"/>
      <c r="J196" s="115"/>
      <c r="K196" s="9"/>
      <c r="L196" s="115"/>
      <c r="M196" s="115"/>
      <c r="N196" s="115"/>
      <c r="O196" s="115"/>
      <c r="P196" s="115"/>
      <c r="Q196" s="9"/>
      <c r="R196" s="115"/>
      <c r="S196" s="9"/>
      <c r="T196" s="115"/>
    </row>
    <row r="197" spans="2:20" ht="13.5">
      <c r="B197" s="9"/>
      <c r="C197" s="9"/>
      <c r="D197" s="115"/>
      <c r="E197" s="9"/>
      <c r="F197" s="115"/>
      <c r="G197" s="9"/>
      <c r="H197" s="115"/>
      <c r="I197" s="9"/>
      <c r="J197" s="115"/>
      <c r="K197" s="9"/>
      <c r="L197" s="115"/>
      <c r="M197" s="115"/>
      <c r="N197" s="115"/>
      <c r="O197" s="115"/>
      <c r="P197" s="115"/>
      <c r="Q197" s="9"/>
      <c r="R197" s="115"/>
      <c r="S197" s="9"/>
      <c r="T197" s="115"/>
    </row>
    <row r="198" spans="2:20" ht="13.5">
      <c r="B198" s="9"/>
      <c r="C198" s="9"/>
      <c r="D198" s="115"/>
      <c r="E198" s="9"/>
      <c r="F198" s="115"/>
      <c r="G198" s="9"/>
      <c r="H198" s="115"/>
      <c r="I198" s="9"/>
      <c r="J198" s="115"/>
      <c r="K198" s="9"/>
      <c r="L198" s="115"/>
      <c r="M198" s="115"/>
      <c r="N198" s="115"/>
      <c r="O198" s="115"/>
      <c r="P198" s="115"/>
      <c r="Q198" s="9"/>
      <c r="R198" s="115"/>
      <c r="S198" s="9"/>
      <c r="T198" s="115"/>
    </row>
    <row r="199" spans="2:20" ht="13.5">
      <c r="B199" s="9"/>
      <c r="C199" s="9"/>
      <c r="D199" s="115"/>
      <c r="E199" s="9"/>
      <c r="F199" s="115"/>
      <c r="G199" s="9"/>
      <c r="H199" s="115"/>
      <c r="I199" s="9"/>
      <c r="J199" s="115"/>
      <c r="K199" s="9"/>
      <c r="L199" s="115"/>
      <c r="M199" s="115"/>
      <c r="N199" s="115"/>
      <c r="O199" s="115"/>
      <c r="P199" s="115"/>
      <c r="Q199" s="9"/>
      <c r="R199" s="115"/>
      <c r="S199" s="9"/>
      <c r="T199" s="115"/>
    </row>
    <row r="200" spans="2:20" ht="13.5">
      <c r="B200" s="9"/>
      <c r="C200" s="9"/>
      <c r="D200" s="115"/>
      <c r="E200" s="9"/>
      <c r="F200" s="115"/>
      <c r="G200" s="9"/>
      <c r="H200" s="115"/>
      <c r="I200" s="9"/>
      <c r="J200" s="115"/>
      <c r="K200" s="9"/>
      <c r="L200" s="115"/>
      <c r="M200" s="115"/>
      <c r="N200" s="115"/>
      <c r="O200" s="115"/>
      <c r="P200" s="115"/>
      <c r="Q200" s="9"/>
      <c r="R200" s="115"/>
      <c r="S200" s="9"/>
      <c r="T200" s="115"/>
    </row>
    <row r="201" spans="2:20" ht="13.5">
      <c r="B201" s="9"/>
      <c r="C201" s="9"/>
      <c r="D201" s="115"/>
      <c r="E201" s="9"/>
      <c r="F201" s="115"/>
      <c r="G201" s="9"/>
      <c r="H201" s="115"/>
      <c r="I201" s="9"/>
      <c r="J201" s="115"/>
      <c r="K201" s="9"/>
      <c r="L201" s="115"/>
      <c r="M201" s="115"/>
      <c r="N201" s="115"/>
      <c r="O201" s="115"/>
      <c r="P201" s="115"/>
      <c r="Q201" s="9"/>
      <c r="R201" s="115"/>
      <c r="S201" s="9"/>
      <c r="T201" s="115"/>
    </row>
    <row r="202" spans="2:20" ht="13.5">
      <c r="B202" s="9"/>
      <c r="C202" s="9"/>
      <c r="D202" s="115"/>
      <c r="E202" s="9"/>
      <c r="F202" s="115"/>
      <c r="G202" s="9"/>
      <c r="H202" s="115"/>
      <c r="I202" s="9"/>
      <c r="J202" s="115"/>
      <c r="K202" s="9"/>
      <c r="L202" s="115"/>
      <c r="M202" s="115"/>
      <c r="N202" s="115"/>
      <c r="O202" s="115"/>
      <c r="P202" s="115"/>
      <c r="Q202" s="9"/>
      <c r="R202" s="115"/>
      <c r="S202" s="9"/>
      <c r="T202" s="115"/>
    </row>
    <row r="203" spans="2:20" ht="13.5">
      <c r="B203" s="9"/>
      <c r="C203" s="9"/>
      <c r="D203" s="115"/>
      <c r="E203" s="9"/>
      <c r="F203" s="115"/>
      <c r="G203" s="9"/>
      <c r="H203" s="115"/>
      <c r="I203" s="9"/>
      <c r="J203" s="115"/>
      <c r="K203" s="9"/>
      <c r="L203" s="115"/>
      <c r="M203" s="115"/>
      <c r="N203" s="115"/>
      <c r="O203" s="115"/>
      <c r="P203" s="115"/>
      <c r="Q203" s="9"/>
      <c r="R203" s="115"/>
      <c r="S203" s="9"/>
      <c r="T203" s="115"/>
    </row>
    <row r="204" spans="2:20" ht="13.5">
      <c r="B204" s="9"/>
      <c r="C204" s="9"/>
      <c r="D204" s="115"/>
      <c r="E204" s="9"/>
      <c r="F204" s="115"/>
      <c r="G204" s="9"/>
      <c r="H204" s="115"/>
      <c r="I204" s="9"/>
      <c r="J204" s="115"/>
      <c r="K204" s="9"/>
      <c r="L204" s="115"/>
      <c r="M204" s="115"/>
      <c r="N204" s="115"/>
      <c r="O204" s="115"/>
      <c r="P204" s="115"/>
      <c r="Q204" s="9"/>
      <c r="R204" s="115"/>
      <c r="S204" s="9"/>
      <c r="T204" s="115"/>
    </row>
    <row r="205" spans="2:20" ht="13.5">
      <c r="B205" s="9"/>
      <c r="C205" s="9"/>
      <c r="D205" s="115"/>
      <c r="E205" s="9"/>
      <c r="F205" s="115"/>
      <c r="G205" s="9"/>
      <c r="H205" s="115"/>
      <c r="I205" s="9"/>
      <c r="J205" s="115"/>
      <c r="K205" s="9"/>
      <c r="L205" s="115"/>
      <c r="M205" s="115"/>
      <c r="N205" s="115"/>
      <c r="O205" s="115"/>
      <c r="P205" s="115"/>
      <c r="Q205" s="9"/>
      <c r="R205" s="115"/>
      <c r="S205" s="9"/>
      <c r="T205" s="115"/>
    </row>
    <row r="206" spans="2:20" ht="13.5">
      <c r="B206" s="9"/>
      <c r="C206" s="9"/>
      <c r="D206" s="115"/>
      <c r="E206" s="9"/>
      <c r="F206" s="115"/>
      <c r="G206" s="9"/>
      <c r="H206" s="115"/>
      <c r="I206" s="9"/>
      <c r="J206" s="115"/>
      <c r="K206" s="9"/>
      <c r="L206" s="115"/>
      <c r="M206" s="115"/>
      <c r="N206" s="115"/>
      <c r="O206" s="115"/>
      <c r="P206" s="115"/>
      <c r="Q206" s="9"/>
      <c r="R206" s="115"/>
      <c r="S206" s="9"/>
      <c r="T206" s="115"/>
    </row>
    <row r="207" spans="2:20" ht="13.5">
      <c r="B207" s="9"/>
      <c r="C207" s="9"/>
      <c r="D207" s="115"/>
      <c r="E207" s="9"/>
      <c r="F207" s="115"/>
      <c r="G207" s="9"/>
      <c r="H207" s="115"/>
      <c r="I207" s="9"/>
      <c r="J207" s="115"/>
      <c r="K207" s="9"/>
      <c r="L207" s="115"/>
      <c r="M207" s="115"/>
      <c r="N207" s="115"/>
      <c r="O207" s="115"/>
      <c r="P207" s="115"/>
      <c r="Q207" s="9"/>
      <c r="R207" s="115"/>
      <c r="S207" s="9"/>
      <c r="T207" s="115"/>
    </row>
    <row r="208" spans="2:20" ht="13.5">
      <c r="B208" s="9"/>
      <c r="C208" s="9"/>
      <c r="D208" s="115"/>
      <c r="E208" s="9"/>
      <c r="F208" s="115"/>
      <c r="G208" s="9"/>
      <c r="H208" s="115"/>
      <c r="I208" s="9"/>
      <c r="J208" s="115"/>
      <c r="K208" s="9"/>
      <c r="L208" s="115"/>
      <c r="M208" s="115"/>
      <c r="N208" s="115"/>
      <c r="O208" s="115"/>
      <c r="P208" s="115"/>
      <c r="Q208" s="9"/>
      <c r="R208" s="115"/>
      <c r="S208" s="9"/>
      <c r="T208" s="115"/>
    </row>
    <row r="209" spans="2:20" ht="13.5">
      <c r="B209" s="9"/>
      <c r="C209" s="9"/>
      <c r="D209" s="115"/>
      <c r="E209" s="9"/>
      <c r="F209" s="115"/>
      <c r="G209" s="9"/>
      <c r="H209" s="115"/>
      <c r="I209" s="9"/>
      <c r="J209" s="115"/>
      <c r="K209" s="9"/>
      <c r="L209" s="115"/>
      <c r="M209" s="115"/>
      <c r="N209" s="115"/>
      <c r="O209" s="115"/>
      <c r="P209" s="115"/>
      <c r="Q209" s="9"/>
      <c r="R209" s="115"/>
      <c r="S209" s="9"/>
      <c r="T209" s="115"/>
    </row>
    <row r="210" spans="2:20" ht="13.5">
      <c r="B210" s="9"/>
      <c r="C210" s="9"/>
      <c r="D210" s="115"/>
      <c r="E210" s="9"/>
      <c r="F210" s="115"/>
      <c r="G210" s="9"/>
      <c r="H210" s="115"/>
      <c r="I210" s="9"/>
      <c r="J210" s="115"/>
      <c r="K210" s="9"/>
      <c r="L210" s="115"/>
      <c r="M210" s="115"/>
      <c r="N210" s="115"/>
      <c r="O210" s="115"/>
      <c r="P210" s="115"/>
      <c r="Q210" s="9"/>
      <c r="R210" s="115"/>
      <c r="S210" s="9"/>
      <c r="T210" s="115"/>
    </row>
    <row r="211" spans="2:20" ht="13.5">
      <c r="B211" s="9"/>
      <c r="C211" s="9"/>
      <c r="D211" s="115"/>
      <c r="E211" s="9"/>
      <c r="F211" s="115"/>
      <c r="G211" s="9"/>
      <c r="H211" s="115"/>
      <c r="I211" s="9"/>
      <c r="J211" s="115"/>
      <c r="K211" s="9"/>
      <c r="L211" s="115"/>
      <c r="M211" s="115"/>
      <c r="N211" s="115"/>
      <c r="O211" s="115"/>
      <c r="P211" s="115"/>
      <c r="Q211" s="9"/>
      <c r="R211" s="115"/>
      <c r="S211" s="9"/>
      <c r="T211" s="115"/>
    </row>
    <row r="212" spans="2:20" ht="13.5">
      <c r="B212" s="9"/>
      <c r="C212" s="9"/>
      <c r="D212" s="115"/>
      <c r="E212" s="9"/>
      <c r="F212" s="115"/>
      <c r="G212" s="9"/>
      <c r="H212" s="115"/>
      <c r="I212" s="9"/>
      <c r="J212" s="115"/>
      <c r="K212" s="9"/>
      <c r="L212" s="115"/>
      <c r="M212" s="115"/>
      <c r="N212" s="115"/>
      <c r="O212" s="115"/>
      <c r="P212" s="115"/>
      <c r="Q212" s="9"/>
      <c r="R212" s="115"/>
      <c r="S212" s="9"/>
      <c r="T212" s="115"/>
    </row>
    <row r="213" spans="2:20" ht="13.5">
      <c r="B213" s="9"/>
      <c r="C213" s="9"/>
      <c r="D213" s="115"/>
      <c r="E213" s="9"/>
      <c r="F213" s="115"/>
      <c r="G213" s="9"/>
      <c r="H213" s="115"/>
      <c r="I213" s="9"/>
      <c r="J213" s="115"/>
      <c r="K213" s="9"/>
      <c r="L213" s="115"/>
      <c r="M213" s="115"/>
      <c r="N213" s="115"/>
      <c r="O213" s="115"/>
      <c r="P213" s="115"/>
      <c r="Q213" s="9"/>
      <c r="R213" s="115"/>
      <c r="S213" s="9"/>
      <c r="T213" s="115"/>
    </row>
    <row r="214" spans="2:20" ht="13.5">
      <c r="B214" s="9"/>
      <c r="C214" s="9"/>
      <c r="D214" s="115"/>
      <c r="E214" s="9"/>
      <c r="F214" s="115"/>
      <c r="G214" s="9"/>
      <c r="H214" s="115"/>
      <c r="I214" s="9"/>
      <c r="J214" s="115"/>
      <c r="K214" s="9"/>
      <c r="L214" s="115"/>
      <c r="M214" s="115"/>
      <c r="N214" s="115"/>
      <c r="O214" s="115"/>
      <c r="P214" s="115"/>
      <c r="Q214" s="9"/>
      <c r="R214" s="115"/>
      <c r="S214" s="9"/>
      <c r="T214" s="115"/>
    </row>
    <row r="215" spans="2:20" ht="13.5">
      <c r="B215" s="9"/>
      <c r="C215" s="9"/>
      <c r="D215" s="115"/>
      <c r="E215" s="9"/>
      <c r="F215" s="115"/>
      <c r="G215" s="9"/>
      <c r="H215" s="115"/>
      <c r="I215" s="9"/>
      <c r="J215" s="115"/>
      <c r="K215" s="9"/>
      <c r="L215" s="115"/>
      <c r="M215" s="115"/>
      <c r="N215" s="115"/>
      <c r="O215" s="115"/>
      <c r="P215" s="115"/>
      <c r="Q215" s="9"/>
      <c r="R215" s="115"/>
      <c r="S215" s="9"/>
      <c r="T215" s="115"/>
    </row>
    <row r="216" spans="2:20" ht="13.5">
      <c r="B216" s="9"/>
      <c r="C216" s="9"/>
      <c r="D216" s="115"/>
      <c r="E216" s="9"/>
      <c r="F216" s="115"/>
      <c r="G216" s="9"/>
      <c r="H216" s="115"/>
      <c r="I216" s="9"/>
      <c r="J216" s="115"/>
      <c r="K216" s="9"/>
      <c r="L216" s="115"/>
      <c r="M216" s="115"/>
      <c r="N216" s="115"/>
      <c r="O216" s="115"/>
      <c r="P216" s="115"/>
      <c r="Q216" s="9"/>
      <c r="R216" s="115"/>
      <c r="S216" s="9"/>
      <c r="T216" s="115"/>
    </row>
    <row r="217" spans="2:20" ht="13.5">
      <c r="B217" s="9"/>
      <c r="C217" s="9"/>
      <c r="D217" s="115"/>
      <c r="E217" s="9"/>
      <c r="F217" s="115"/>
      <c r="G217" s="9"/>
      <c r="H217" s="115"/>
      <c r="I217" s="9"/>
      <c r="J217" s="115"/>
      <c r="K217" s="9"/>
      <c r="L217" s="115"/>
      <c r="M217" s="115"/>
      <c r="N217" s="115"/>
      <c r="O217" s="115"/>
      <c r="P217" s="115"/>
      <c r="Q217" s="9"/>
      <c r="R217" s="115"/>
      <c r="S217" s="9"/>
      <c r="T217" s="115"/>
    </row>
    <row r="218" spans="2:20" ht="13.5">
      <c r="B218" s="9"/>
      <c r="C218" s="9"/>
      <c r="D218" s="115"/>
      <c r="E218" s="9"/>
      <c r="F218" s="115"/>
      <c r="G218" s="9"/>
      <c r="H218" s="115"/>
      <c r="I218" s="9"/>
      <c r="J218" s="115"/>
      <c r="K218" s="9"/>
      <c r="L218" s="115"/>
      <c r="M218" s="115"/>
      <c r="N218" s="115"/>
      <c r="O218" s="115"/>
      <c r="P218" s="115"/>
      <c r="Q218" s="9"/>
      <c r="R218" s="115"/>
      <c r="S218" s="9"/>
      <c r="T218" s="115"/>
    </row>
    <row r="219" spans="2:20" ht="13.5">
      <c r="B219" s="9"/>
      <c r="C219" s="9"/>
      <c r="D219" s="115"/>
      <c r="E219" s="9"/>
      <c r="F219" s="115"/>
      <c r="G219" s="9"/>
      <c r="H219" s="115"/>
      <c r="I219" s="9"/>
      <c r="J219" s="115"/>
      <c r="K219" s="9"/>
      <c r="L219" s="115"/>
      <c r="M219" s="115"/>
      <c r="N219" s="115"/>
      <c r="O219" s="115"/>
      <c r="P219" s="115"/>
      <c r="Q219" s="9"/>
      <c r="R219" s="115"/>
      <c r="S219" s="9"/>
      <c r="T219" s="115"/>
    </row>
    <row r="220" spans="2:20" ht="13.5">
      <c r="B220" s="9"/>
      <c r="C220" s="9"/>
      <c r="D220" s="115"/>
      <c r="E220" s="9"/>
      <c r="F220" s="115"/>
      <c r="G220" s="9"/>
      <c r="H220" s="115"/>
      <c r="I220" s="9"/>
      <c r="J220" s="115"/>
      <c r="K220" s="9"/>
      <c r="L220" s="115"/>
      <c r="M220" s="115"/>
      <c r="N220" s="115"/>
      <c r="O220" s="115"/>
      <c r="P220" s="115"/>
      <c r="Q220" s="9"/>
      <c r="R220" s="115"/>
      <c r="S220" s="9"/>
      <c r="T220" s="115"/>
    </row>
    <row r="221" spans="2:20" ht="13.5">
      <c r="B221" s="9"/>
      <c r="C221" s="9"/>
      <c r="D221" s="115"/>
      <c r="E221" s="9"/>
      <c r="F221" s="115"/>
      <c r="G221" s="9"/>
      <c r="H221" s="115"/>
      <c r="I221" s="9"/>
      <c r="J221" s="115"/>
      <c r="K221" s="9"/>
      <c r="L221" s="115"/>
      <c r="M221" s="115"/>
      <c r="N221" s="115"/>
      <c r="O221" s="115"/>
      <c r="P221" s="115"/>
      <c r="Q221" s="9"/>
      <c r="R221" s="115"/>
      <c r="S221" s="9"/>
      <c r="T221" s="115"/>
    </row>
    <row r="222" spans="2:20" ht="13.5">
      <c r="B222" s="9"/>
      <c r="C222" s="9"/>
      <c r="D222" s="115"/>
      <c r="E222" s="9"/>
      <c r="F222" s="115"/>
      <c r="G222" s="9"/>
      <c r="H222" s="115"/>
      <c r="I222" s="9"/>
      <c r="J222" s="115"/>
      <c r="K222" s="9"/>
      <c r="L222" s="115"/>
      <c r="M222" s="115"/>
      <c r="N222" s="115"/>
      <c r="O222" s="115"/>
      <c r="P222" s="115"/>
      <c r="Q222" s="9"/>
      <c r="R222" s="115"/>
      <c r="S222" s="9"/>
      <c r="T222" s="115"/>
    </row>
    <row r="223" spans="2:20" ht="13.5">
      <c r="B223" s="9"/>
      <c r="C223" s="9"/>
      <c r="D223" s="115"/>
      <c r="E223" s="9"/>
      <c r="F223" s="115"/>
      <c r="G223" s="9"/>
      <c r="H223" s="115"/>
      <c r="I223" s="9"/>
      <c r="J223" s="115"/>
      <c r="K223" s="9"/>
      <c r="L223" s="115"/>
      <c r="M223" s="115"/>
      <c r="N223" s="115"/>
      <c r="O223" s="115"/>
      <c r="P223" s="115"/>
      <c r="Q223" s="9"/>
      <c r="R223" s="115"/>
      <c r="S223" s="9"/>
      <c r="T223" s="115"/>
    </row>
    <row r="224" spans="2:20" ht="13.5">
      <c r="B224" s="9"/>
      <c r="C224" s="9"/>
      <c r="D224" s="115"/>
      <c r="E224" s="9"/>
      <c r="F224" s="115"/>
      <c r="G224" s="9"/>
      <c r="H224" s="115"/>
      <c r="I224" s="9"/>
      <c r="J224" s="115"/>
      <c r="K224" s="9"/>
      <c r="L224" s="115"/>
      <c r="M224" s="115"/>
      <c r="N224" s="115"/>
      <c r="O224" s="115"/>
      <c r="P224" s="115"/>
      <c r="Q224" s="9"/>
      <c r="R224" s="115"/>
      <c r="S224" s="9"/>
      <c r="T224" s="115"/>
    </row>
    <row r="225" spans="2:20" ht="13.5">
      <c r="B225" s="9"/>
      <c r="C225" s="9"/>
      <c r="D225" s="115"/>
      <c r="E225" s="9"/>
      <c r="F225" s="115"/>
      <c r="G225" s="9"/>
      <c r="H225" s="115"/>
      <c r="I225" s="9"/>
      <c r="J225" s="115"/>
      <c r="K225" s="9"/>
      <c r="L225" s="115"/>
      <c r="M225" s="115"/>
      <c r="N225" s="115"/>
      <c r="O225" s="115"/>
      <c r="P225" s="115"/>
      <c r="Q225" s="9"/>
      <c r="R225" s="115"/>
      <c r="S225" s="9"/>
      <c r="T225" s="115"/>
    </row>
    <row r="226" spans="2:20" ht="13.5">
      <c r="B226" s="9"/>
      <c r="C226" s="9"/>
      <c r="D226" s="115"/>
      <c r="E226" s="9"/>
      <c r="F226" s="115"/>
      <c r="G226" s="9"/>
      <c r="H226" s="115"/>
      <c r="I226" s="9"/>
      <c r="J226" s="115"/>
      <c r="K226" s="9"/>
      <c r="L226" s="115"/>
      <c r="M226" s="115"/>
      <c r="N226" s="115"/>
      <c r="O226" s="115"/>
      <c r="P226" s="115"/>
      <c r="Q226" s="9"/>
      <c r="R226" s="115"/>
      <c r="S226" s="9"/>
      <c r="T226" s="115"/>
    </row>
    <row r="227" spans="2:20" ht="13.5">
      <c r="B227" s="9"/>
      <c r="C227" s="9"/>
      <c r="D227" s="115"/>
      <c r="E227" s="9"/>
      <c r="F227" s="115"/>
      <c r="G227" s="9"/>
      <c r="H227" s="115"/>
      <c r="I227" s="9"/>
      <c r="J227" s="115"/>
      <c r="K227" s="9"/>
      <c r="L227" s="115"/>
      <c r="M227" s="115"/>
      <c r="N227" s="115"/>
      <c r="O227" s="115"/>
      <c r="P227" s="115"/>
      <c r="Q227" s="9"/>
      <c r="R227" s="115"/>
      <c r="S227" s="9"/>
      <c r="T227" s="115"/>
    </row>
    <row r="228" spans="2:20" ht="13.5">
      <c r="B228" s="9"/>
      <c r="C228" s="9"/>
      <c r="D228" s="115"/>
      <c r="E228" s="9"/>
      <c r="F228" s="115"/>
      <c r="G228" s="9"/>
      <c r="H228" s="115"/>
      <c r="I228" s="9"/>
      <c r="J228" s="115"/>
      <c r="K228" s="9"/>
      <c r="L228" s="115"/>
      <c r="M228" s="115"/>
      <c r="N228" s="115"/>
      <c r="O228" s="115"/>
      <c r="P228" s="115"/>
      <c r="Q228" s="9"/>
      <c r="R228" s="115"/>
      <c r="S228" s="9"/>
      <c r="T228" s="115"/>
    </row>
    <row r="229" spans="2:20" ht="13.5">
      <c r="B229" s="9"/>
      <c r="C229" s="9"/>
      <c r="D229" s="115"/>
      <c r="E229" s="9"/>
      <c r="F229" s="115"/>
      <c r="G229" s="9"/>
      <c r="H229" s="115"/>
      <c r="I229" s="9"/>
      <c r="J229" s="115"/>
      <c r="K229" s="9"/>
      <c r="L229" s="115"/>
      <c r="M229" s="115"/>
      <c r="N229" s="115"/>
      <c r="O229" s="115"/>
      <c r="P229" s="115"/>
      <c r="Q229" s="9"/>
      <c r="R229" s="115"/>
      <c r="S229" s="9"/>
      <c r="T229" s="115"/>
    </row>
    <row r="230" spans="2:20" ht="13.5">
      <c r="B230" s="9"/>
      <c r="C230" s="9"/>
      <c r="D230" s="115"/>
      <c r="E230" s="9"/>
      <c r="F230" s="115"/>
      <c r="G230" s="9"/>
      <c r="H230" s="115"/>
      <c r="I230" s="9"/>
      <c r="J230" s="115"/>
      <c r="K230" s="9"/>
      <c r="L230" s="115"/>
      <c r="M230" s="115"/>
      <c r="N230" s="115"/>
      <c r="O230" s="115"/>
      <c r="P230" s="115"/>
      <c r="Q230" s="9"/>
      <c r="R230" s="115"/>
      <c r="S230" s="9"/>
      <c r="T230" s="115"/>
    </row>
    <row r="231" spans="2:20" ht="13.5">
      <c r="B231" s="9"/>
      <c r="C231" s="9"/>
      <c r="D231" s="115"/>
      <c r="E231" s="9"/>
      <c r="F231" s="115"/>
      <c r="G231" s="9"/>
      <c r="H231" s="115"/>
      <c r="I231" s="9"/>
      <c r="J231" s="115"/>
      <c r="K231" s="9"/>
      <c r="L231" s="115"/>
      <c r="M231" s="115"/>
      <c r="N231" s="115"/>
      <c r="O231" s="115"/>
      <c r="P231" s="115"/>
      <c r="Q231" s="9"/>
      <c r="R231" s="115"/>
      <c r="S231" s="9"/>
      <c r="T231" s="115"/>
    </row>
    <row r="232" spans="2:20" ht="13.5">
      <c r="B232" s="9"/>
      <c r="C232" s="9"/>
      <c r="D232" s="115"/>
      <c r="E232" s="9"/>
      <c r="F232" s="115"/>
      <c r="G232" s="9"/>
      <c r="H232" s="115"/>
      <c r="I232" s="9"/>
      <c r="J232" s="115"/>
      <c r="K232" s="9"/>
      <c r="L232" s="115"/>
      <c r="M232" s="115"/>
      <c r="N232" s="115"/>
      <c r="O232" s="115"/>
      <c r="P232" s="115"/>
      <c r="Q232" s="9"/>
      <c r="R232" s="115"/>
      <c r="S232" s="9"/>
      <c r="T232" s="115"/>
    </row>
    <row r="233" spans="2:20" ht="13.5">
      <c r="B233" s="9"/>
      <c r="C233" s="9"/>
      <c r="D233" s="115"/>
      <c r="E233" s="9"/>
      <c r="F233" s="115"/>
      <c r="G233" s="9"/>
      <c r="H233" s="115"/>
      <c r="I233" s="9"/>
      <c r="J233" s="115"/>
      <c r="K233" s="9"/>
      <c r="L233" s="115"/>
      <c r="M233" s="115"/>
      <c r="N233" s="115"/>
      <c r="O233" s="115"/>
      <c r="P233" s="115"/>
      <c r="Q233" s="9"/>
      <c r="R233" s="115"/>
      <c r="S233" s="9"/>
      <c r="T233" s="115"/>
    </row>
    <row r="234" spans="2:20" ht="13.5">
      <c r="B234" s="9"/>
      <c r="C234" s="9"/>
      <c r="D234" s="115"/>
      <c r="E234" s="9"/>
      <c r="F234" s="115"/>
      <c r="G234" s="9"/>
      <c r="H234" s="115"/>
      <c r="I234" s="9"/>
      <c r="J234" s="115"/>
      <c r="K234" s="9"/>
      <c r="L234" s="115"/>
      <c r="M234" s="115"/>
      <c r="N234" s="115"/>
      <c r="O234" s="115"/>
      <c r="P234" s="115"/>
      <c r="Q234" s="9"/>
      <c r="R234" s="115"/>
      <c r="S234" s="9"/>
      <c r="T234" s="115"/>
    </row>
    <row r="235" spans="2:20" ht="13.5">
      <c r="B235" s="9"/>
      <c r="C235" s="9"/>
      <c r="D235" s="115"/>
      <c r="E235" s="9"/>
      <c r="F235" s="115"/>
      <c r="G235" s="9"/>
      <c r="H235" s="115"/>
      <c r="I235" s="9"/>
      <c r="J235" s="115"/>
      <c r="K235" s="9"/>
      <c r="L235" s="115"/>
      <c r="M235" s="115"/>
      <c r="N235" s="115"/>
      <c r="O235" s="115"/>
      <c r="P235" s="115"/>
      <c r="Q235" s="9"/>
      <c r="R235" s="115"/>
      <c r="S235" s="9"/>
      <c r="T235" s="115"/>
    </row>
    <row r="236" spans="2:20" ht="13.5">
      <c r="B236" s="9"/>
      <c r="C236" s="9"/>
      <c r="D236" s="115"/>
      <c r="E236" s="9"/>
      <c r="F236" s="115"/>
      <c r="G236" s="9"/>
      <c r="H236" s="115"/>
      <c r="I236" s="9"/>
      <c r="J236" s="115"/>
      <c r="K236" s="9"/>
      <c r="L236" s="115"/>
      <c r="M236" s="115"/>
      <c r="N236" s="115"/>
      <c r="O236" s="115"/>
      <c r="P236" s="115"/>
      <c r="Q236" s="9"/>
      <c r="R236" s="115"/>
      <c r="S236" s="9"/>
      <c r="T236" s="115"/>
    </row>
    <row r="237" spans="2:20" ht="13.5">
      <c r="B237" s="9"/>
      <c r="C237" s="9"/>
      <c r="D237" s="115"/>
      <c r="E237" s="9"/>
      <c r="F237" s="115"/>
      <c r="G237" s="9"/>
      <c r="H237" s="115"/>
      <c r="I237" s="9"/>
      <c r="J237" s="115"/>
      <c r="K237" s="9"/>
      <c r="L237" s="115"/>
      <c r="M237" s="115"/>
      <c r="N237" s="115"/>
      <c r="O237" s="115"/>
      <c r="P237" s="115"/>
      <c r="Q237" s="9"/>
      <c r="R237" s="115"/>
      <c r="S237" s="9"/>
      <c r="T237" s="115"/>
    </row>
    <row r="238" spans="2:20" ht="13.5">
      <c r="B238" s="9"/>
      <c r="C238" s="9"/>
      <c r="D238" s="115"/>
      <c r="E238" s="9"/>
      <c r="F238" s="115"/>
      <c r="G238" s="9"/>
      <c r="H238" s="115"/>
      <c r="I238" s="9"/>
      <c r="J238" s="115"/>
      <c r="K238" s="9"/>
      <c r="L238" s="115"/>
      <c r="M238" s="115"/>
      <c r="N238" s="115"/>
      <c r="O238" s="115"/>
      <c r="P238" s="115"/>
      <c r="Q238" s="9"/>
      <c r="R238" s="115"/>
      <c r="S238" s="9"/>
      <c r="T238" s="115"/>
    </row>
    <row r="239" spans="2:20" ht="13.5">
      <c r="B239" s="9"/>
      <c r="C239" s="9"/>
      <c r="D239" s="115"/>
      <c r="E239" s="9"/>
      <c r="F239" s="115"/>
      <c r="G239" s="9"/>
      <c r="H239" s="115"/>
      <c r="I239" s="9"/>
      <c r="J239" s="115"/>
      <c r="K239" s="9"/>
      <c r="L239" s="115"/>
      <c r="M239" s="115"/>
      <c r="N239" s="115"/>
      <c r="O239" s="115"/>
      <c r="P239" s="115"/>
      <c r="Q239" s="9"/>
      <c r="R239" s="115"/>
      <c r="S239" s="9"/>
      <c r="T239" s="115"/>
    </row>
    <row r="240" spans="2:20" ht="13.5">
      <c r="B240" s="9"/>
      <c r="C240" s="9"/>
      <c r="D240" s="115"/>
      <c r="E240" s="9"/>
      <c r="F240" s="115"/>
      <c r="G240" s="9"/>
      <c r="H240" s="115"/>
      <c r="I240" s="9"/>
      <c r="J240" s="115"/>
      <c r="K240" s="9"/>
      <c r="L240" s="115"/>
      <c r="M240" s="115"/>
      <c r="N240" s="115"/>
      <c r="O240" s="115"/>
      <c r="P240" s="115"/>
      <c r="Q240" s="9"/>
      <c r="R240" s="115"/>
      <c r="S240" s="9"/>
      <c r="T240" s="115"/>
    </row>
    <row r="241" spans="2:20" ht="13.5">
      <c r="B241" s="9"/>
      <c r="C241" s="9"/>
      <c r="D241" s="115"/>
      <c r="E241" s="9"/>
      <c r="F241" s="115"/>
      <c r="G241" s="9"/>
      <c r="H241" s="115"/>
      <c r="I241" s="9"/>
      <c r="J241" s="115"/>
      <c r="K241" s="9"/>
      <c r="L241" s="115"/>
      <c r="M241" s="115"/>
      <c r="N241" s="115"/>
      <c r="O241" s="115"/>
      <c r="P241" s="115"/>
      <c r="Q241" s="9"/>
      <c r="R241" s="115"/>
      <c r="S241" s="9"/>
      <c r="T241" s="115"/>
    </row>
    <row r="242" spans="2:20" ht="13.5">
      <c r="B242" s="9"/>
      <c r="C242" s="9"/>
      <c r="D242" s="115"/>
      <c r="E242" s="9"/>
      <c r="F242" s="115"/>
      <c r="G242" s="9"/>
      <c r="H242" s="115"/>
      <c r="I242" s="9"/>
      <c r="J242" s="115"/>
      <c r="K242" s="9"/>
      <c r="L242" s="115"/>
      <c r="M242" s="115"/>
      <c r="N242" s="115"/>
      <c r="O242" s="115"/>
      <c r="P242" s="115"/>
      <c r="Q242" s="9"/>
      <c r="R242" s="115"/>
      <c r="S242" s="9"/>
      <c r="T242" s="115"/>
    </row>
    <row r="243" spans="2:20" ht="13.5">
      <c r="B243" s="9"/>
      <c r="C243" s="9"/>
      <c r="D243" s="115"/>
      <c r="E243" s="9"/>
      <c r="F243" s="115"/>
      <c r="G243" s="9"/>
      <c r="H243" s="115"/>
      <c r="I243" s="9"/>
      <c r="J243" s="115"/>
      <c r="K243" s="9"/>
      <c r="L243" s="115"/>
      <c r="M243" s="115"/>
      <c r="N243" s="115"/>
      <c r="O243" s="115"/>
      <c r="P243" s="115"/>
      <c r="Q243" s="9"/>
      <c r="R243" s="115"/>
      <c r="S243" s="9"/>
      <c r="T243" s="115"/>
    </row>
    <row r="244" spans="2:20" ht="13.5">
      <c r="B244" s="9"/>
      <c r="C244" s="9"/>
      <c r="D244" s="115"/>
      <c r="E244" s="9"/>
      <c r="F244" s="115"/>
      <c r="G244" s="9"/>
      <c r="H244" s="115"/>
      <c r="I244" s="9"/>
      <c r="J244" s="115"/>
      <c r="K244" s="9"/>
      <c r="L244" s="115"/>
      <c r="M244" s="115"/>
      <c r="N244" s="115"/>
      <c r="O244" s="115"/>
      <c r="P244" s="115"/>
      <c r="Q244" s="9"/>
      <c r="R244" s="115"/>
      <c r="S244" s="9"/>
      <c r="T244" s="115"/>
    </row>
    <row r="245" spans="2:20" ht="13.5">
      <c r="B245" s="9"/>
      <c r="C245" s="9"/>
      <c r="D245" s="115"/>
      <c r="E245" s="9"/>
      <c r="F245" s="115"/>
      <c r="G245" s="9"/>
      <c r="H245" s="115"/>
      <c r="I245" s="9"/>
      <c r="J245" s="115"/>
      <c r="K245" s="9"/>
      <c r="L245" s="115"/>
      <c r="M245" s="115"/>
      <c r="N245" s="115"/>
      <c r="O245" s="115"/>
      <c r="P245" s="115"/>
      <c r="Q245" s="9"/>
      <c r="R245" s="115"/>
      <c r="S245" s="9"/>
      <c r="T245" s="115"/>
    </row>
    <row r="246" spans="2:20" ht="13.5">
      <c r="B246" s="9"/>
      <c r="C246" s="9"/>
      <c r="D246" s="115"/>
      <c r="E246" s="9"/>
      <c r="F246" s="115"/>
      <c r="G246" s="9"/>
      <c r="H246" s="115"/>
      <c r="I246" s="9"/>
      <c r="J246" s="115"/>
      <c r="K246" s="9"/>
      <c r="L246" s="115"/>
      <c r="M246" s="115"/>
      <c r="N246" s="115"/>
      <c r="O246" s="115"/>
      <c r="P246" s="115"/>
      <c r="Q246" s="9"/>
      <c r="R246" s="115"/>
      <c r="S246" s="9"/>
      <c r="T246" s="115"/>
    </row>
    <row r="247" spans="2:20" ht="13.5">
      <c r="B247" s="9"/>
      <c r="C247" s="9"/>
      <c r="D247" s="115"/>
      <c r="E247" s="9"/>
      <c r="F247" s="115"/>
      <c r="G247" s="9"/>
      <c r="H247" s="115"/>
      <c r="I247" s="9"/>
      <c r="J247" s="115"/>
      <c r="K247" s="9"/>
      <c r="L247" s="115"/>
      <c r="M247" s="115"/>
      <c r="N247" s="115"/>
      <c r="O247" s="115"/>
      <c r="P247" s="115"/>
      <c r="Q247" s="9"/>
      <c r="R247" s="115"/>
      <c r="S247" s="9"/>
      <c r="T247" s="115"/>
    </row>
    <row r="248" spans="2:20" ht="13.5">
      <c r="B248" s="9"/>
      <c r="C248" s="9"/>
      <c r="D248" s="115"/>
      <c r="E248" s="9"/>
      <c r="F248" s="115"/>
      <c r="G248" s="9"/>
      <c r="H248" s="115"/>
      <c r="I248" s="9"/>
      <c r="J248" s="115"/>
      <c r="K248" s="9"/>
      <c r="L248" s="115"/>
      <c r="M248" s="115"/>
      <c r="N248" s="115"/>
      <c r="O248" s="115"/>
      <c r="P248" s="115"/>
      <c r="Q248" s="9"/>
      <c r="R248" s="115"/>
      <c r="S248" s="9"/>
      <c r="T248" s="115"/>
    </row>
    <row r="249" spans="2:20" ht="13.5">
      <c r="B249" s="9"/>
      <c r="C249" s="9"/>
      <c r="D249" s="115"/>
      <c r="E249" s="9"/>
      <c r="F249" s="115"/>
      <c r="G249" s="9"/>
      <c r="H249" s="115"/>
      <c r="I249" s="9"/>
      <c r="J249" s="115"/>
      <c r="K249" s="9"/>
      <c r="L249" s="115"/>
      <c r="M249" s="115"/>
      <c r="N249" s="115"/>
      <c r="O249" s="115"/>
      <c r="P249" s="115"/>
      <c r="Q249" s="9"/>
      <c r="R249" s="115"/>
      <c r="S249" s="9"/>
      <c r="T249" s="115"/>
    </row>
    <row r="250" spans="2:20" ht="13.5">
      <c r="B250" s="9"/>
      <c r="C250" s="9"/>
      <c r="D250" s="115"/>
      <c r="E250" s="9"/>
      <c r="F250" s="115"/>
      <c r="G250" s="9"/>
      <c r="H250" s="115"/>
      <c r="I250" s="9"/>
      <c r="J250" s="115"/>
      <c r="K250" s="9"/>
      <c r="L250" s="115"/>
      <c r="M250" s="115"/>
      <c r="N250" s="115"/>
      <c r="O250" s="115"/>
      <c r="P250" s="115"/>
      <c r="Q250" s="9"/>
      <c r="R250" s="115"/>
      <c r="S250" s="9"/>
      <c r="T250" s="115"/>
    </row>
    <row r="251" spans="2:20" ht="13.5">
      <c r="B251" s="9"/>
      <c r="C251" s="9"/>
      <c r="D251" s="115"/>
      <c r="E251" s="9"/>
      <c r="F251" s="115"/>
      <c r="G251" s="9"/>
      <c r="H251" s="115"/>
      <c r="I251" s="9"/>
      <c r="J251" s="115"/>
      <c r="K251" s="9"/>
      <c r="L251" s="115"/>
      <c r="M251" s="115"/>
      <c r="N251" s="115"/>
      <c r="O251" s="115"/>
      <c r="P251" s="115"/>
      <c r="Q251" s="9"/>
      <c r="R251" s="115"/>
      <c r="S251" s="9"/>
      <c r="T251" s="115"/>
    </row>
    <row r="252" spans="2:20" ht="13.5">
      <c r="B252" s="9"/>
      <c r="C252" s="9"/>
      <c r="D252" s="115"/>
      <c r="E252" s="9"/>
      <c r="F252" s="115"/>
      <c r="G252" s="9"/>
      <c r="H252" s="115"/>
      <c r="I252" s="9"/>
      <c r="J252" s="115"/>
      <c r="K252" s="9"/>
      <c r="L252" s="115"/>
      <c r="M252" s="115"/>
      <c r="N252" s="115"/>
      <c r="O252" s="115"/>
      <c r="P252" s="115"/>
      <c r="Q252" s="9"/>
      <c r="R252" s="115"/>
      <c r="S252" s="9"/>
      <c r="T252" s="115"/>
    </row>
    <row r="253" spans="2:20" ht="13.5">
      <c r="B253" s="9"/>
      <c r="C253" s="9"/>
      <c r="D253" s="115"/>
      <c r="E253" s="9"/>
      <c r="F253" s="115"/>
      <c r="G253" s="9"/>
      <c r="H253" s="115"/>
      <c r="I253" s="9"/>
      <c r="J253" s="115"/>
      <c r="K253" s="9"/>
      <c r="L253" s="115"/>
      <c r="M253" s="115"/>
      <c r="N253" s="115"/>
      <c r="O253" s="115"/>
      <c r="P253" s="115"/>
      <c r="Q253" s="9"/>
      <c r="R253" s="115"/>
      <c r="S253" s="9"/>
      <c r="T253" s="115"/>
    </row>
    <row r="254" spans="2:20" ht="13.5">
      <c r="B254" s="9"/>
      <c r="C254" s="9"/>
      <c r="D254" s="115"/>
      <c r="E254" s="9"/>
      <c r="F254" s="115"/>
      <c r="G254" s="9"/>
      <c r="H254" s="115"/>
      <c r="I254" s="9"/>
      <c r="J254" s="115"/>
      <c r="K254" s="9"/>
      <c r="L254" s="115"/>
      <c r="M254" s="115"/>
      <c r="N254" s="115"/>
      <c r="O254" s="115"/>
      <c r="P254" s="115"/>
      <c r="Q254" s="9"/>
      <c r="R254" s="115"/>
      <c r="S254" s="9"/>
      <c r="T254" s="115"/>
    </row>
    <row r="255" spans="2:20" ht="13.5">
      <c r="B255" s="9"/>
      <c r="C255" s="9"/>
      <c r="D255" s="115"/>
      <c r="E255" s="9"/>
      <c r="F255" s="115"/>
      <c r="G255" s="9"/>
      <c r="H255" s="115"/>
      <c r="I255" s="9"/>
      <c r="J255" s="115"/>
      <c r="K255" s="9"/>
      <c r="L255" s="115"/>
      <c r="M255" s="115"/>
      <c r="N255" s="115"/>
      <c r="O255" s="115"/>
      <c r="P255" s="115"/>
      <c r="Q255" s="9"/>
      <c r="R255" s="115"/>
      <c r="S255" s="9"/>
      <c r="T255" s="115"/>
    </row>
    <row r="256" spans="2:20" ht="13.5">
      <c r="B256" s="9"/>
      <c r="C256" s="9"/>
      <c r="D256" s="115"/>
      <c r="E256" s="9"/>
      <c r="F256" s="115"/>
      <c r="G256" s="9"/>
      <c r="H256" s="115"/>
      <c r="I256" s="9"/>
      <c r="J256" s="115"/>
      <c r="K256" s="9"/>
      <c r="L256" s="115"/>
      <c r="M256" s="115"/>
      <c r="N256" s="115"/>
      <c r="O256" s="115"/>
      <c r="P256" s="115"/>
      <c r="Q256" s="9"/>
      <c r="R256" s="115"/>
      <c r="S256" s="9"/>
      <c r="T256" s="115"/>
    </row>
    <row r="257" spans="2:20" ht="13.5">
      <c r="B257" s="9"/>
      <c r="C257" s="9"/>
      <c r="D257" s="115"/>
      <c r="E257" s="9"/>
      <c r="F257" s="115"/>
      <c r="G257" s="9"/>
      <c r="H257" s="115"/>
      <c r="I257" s="9"/>
      <c r="J257" s="115"/>
      <c r="K257" s="9"/>
      <c r="L257" s="115"/>
      <c r="M257" s="115"/>
      <c r="N257" s="115"/>
      <c r="O257" s="115"/>
      <c r="P257" s="115"/>
      <c r="Q257" s="9"/>
      <c r="R257" s="115"/>
      <c r="S257" s="9"/>
      <c r="T257" s="115"/>
    </row>
    <row r="258" spans="2:20" ht="13.5">
      <c r="B258" s="9"/>
      <c r="C258" s="9"/>
      <c r="D258" s="115"/>
      <c r="E258" s="9"/>
      <c r="F258" s="115"/>
      <c r="G258" s="9"/>
      <c r="H258" s="115"/>
      <c r="I258" s="9"/>
      <c r="J258" s="115"/>
      <c r="K258" s="9"/>
      <c r="L258" s="115"/>
      <c r="M258" s="115"/>
      <c r="N258" s="115"/>
      <c r="O258" s="115"/>
      <c r="P258" s="115"/>
      <c r="Q258" s="9"/>
      <c r="R258" s="115"/>
      <c r="S258" s="9"/>
      <c r="T258" s="115"/>
    </row>
    <row r="259" spans="2:20" ht="13.5">
      <c r="B259" s="9"/>
      <c r="C259" s="9"/>
      <c r="D259" s="115"/>
      <c r="E259" s="9"/>
      <c r="F259" s="115"/>
      <c r="G259" s="9"/>
      <c r="H259" s="115"/>
      <c r="I259" s="9"/>
      <c r="J259" s="115"/>
      <c r="K259" s="9"/>
      <c r="L259" s="115"/>
      <c r="M259" s="115"/>
      <c r="N259" s="115"/>
      <c r="O259" s="115"/>
      <c r="P259" s="115"/>
      <c r="Q259" s="9"/>
      <c r="R259" s="115"/>
      <c r="S259" s="9"/>
      <c r="T259" s="115"/>
    </row>
    <row r="260" spans="2:20" ht="13.5">
      <c r="B260" s="9"/>
      <c r="C260" s="9"/>
      <c r="D260" s="115"/>
      <c r="E260" s="9"/>
      <c r="F260" s="115"/>
      <c r="G260" s="9"/>
      <c r="H260" s="115"/>
      <c r="I260" s="9"/>
      <c r="J260" s="115"/>
      <c r="K260" s="9"/>
      <c r="L260" s="115"/>
      <c r="M260" s="115"/>
      <c r="N260" s="115"/>
      <c r="O260" s="115"/>
      <c r="P260" s="115"/>
      <c r="Q260" s="9"/>
      <c r="R260" s="115"/>
      <c r="S260" s="9"/>
      <c r="T260" s="115"/>
    </row>
    <row r="261" spans="2:20" ht="13.5">
      <c r="B261" s="9"/>
      <c r="C261" s="9"/>
      <c r="D261" s="115"/>
      <c r="E261" s="9"/>
      <c r="F261" s="115"/>
      <c r="G261" s="9"/>
      <c r="H261" s="115"/>
      <c r="I261" s="9"/>
      <c r="J261" s="115"/>
      <c r="K261" s="9"/>
      <c r="L261" s="115"/>
      <c r="M261" s="115"/>
      <c r="N261" s="115"/>
      <c r="O261" s="115"/>
      <c r="P261" s="115"/>
      <c r="Q261" s="9"/>
      <c r="R261" s="115"/>
      <c r="S261" s="9"/>
      <c r="T261" s="115"/>
    </row>
    <row r="262" spans="2:20" ht="13.5">
      <c r="B262" s="9"/>
      <c r="C262" s="9"/>
      <c r="D262" s="115"/>
      <c r="E262" s="9"/>
      <c r="F262" s="115"/>
      <c r="G262" s="9"/>
      <c r="H262" s="115"/>
      <c r="I262" s="9"/>
      <c r="J262" s="115"/>
      <c r="K262" s="9"/>
      <c r="L262" s="115"/>
      <c r="M262" s="115"/>
      <c r="N262" s="115"/>
      <c r="O262" s="115"/>
      <c r="P262" s="115"/>
      <c r="Q262" s="9"/>
      <c r="R262" s="115"/>
      <c r="S262" s="9"/>
      <c r="T262" s="115"/>
    </row>
    <row r="263" spans="2:20" ht="13.5">
      <c r="B263" s="9"/>
      <c r="C263" s="9"/>
      <c r="D263" s="115"/>
      <c r="E263" s="9"/>
      <c r="F263" s="115"/>
      <c r="G263" s="9"/>
      <c r="H263" s="115"/>
      <c r="I263" s="9"/>
      <c r="J263" s="115"/>
      <c r="K263" s="9"/>
      <c r="L263" s="115"/>
      <c r="M263" s="115"/>
      <c r="N263" s="115"/>
      <c r="O263" s="115"/>
      <c r="P263" s="115"/>
      <c r="Q263" s="9"/>
      <c r="R263" s="115"/>
      <c r="S263" s="9"/>
      <c r="T263" s="115"/>
    </row>
    <row r="264" spans="2:20" ht="13.5">
      <c r="B264" s="9"/>
      <c r="C264" s="9"/>
      <c r="D264" s="115"/>
      <c r="E264" s="9"/>
      <c r="F264" s="115"/>
      <c r="G264" s="9"/>
      <c r="H264" s="115"/>
      <c r="I264" s="9"/>
      <c r="J264" s="115"/>
      <c r="K264" s="9"/>
      <c r="L264" s="115"/>
      <c r="M264" s="115"/>
      <c r="N264" s="115"/>
      <c r="O264" s="115"/>
      <c r="P264" s="115"/>
      <c r="Q264" s="9"/>
      <c r="R264" s="115"/>
      <c r="S264" s="9"/>
      <c r="T264" s="115"/>
    </row>
    <row r="265" spans="2:20" ht="13.5">
      <c r="B265" s="9"/>
      <c r="C265" s="9"/>
      <c r="D265" s="115"/>
      <c r="E265" s="9"/>
      <c r="F265" s="115"/>
      <c r="G265" s="9"/>
      <c r="H265" s="115"/>
      <c r="I265" s="9"/>
      <c r="J265" s="115"/>
      <c r="K265" s="9"/>
      <c r="L265" s="115"/>
      <c r="M265" s="115"/>
      <c r="N265" s="115"/>
      <c r="O265" s="115"/>
      <c r="P265" s="115"/>
      <c r="Q265" s="9"/>
      <c r="R265" s="115"/>
      <c r="S265" s="9"/>
      <c r="T265" s="115"/>
    </row>
    <row r="266" spans="2:20" ht="13.5">
      <c r="B266" s="9"/>
      <c r="C266" s="9"/>
      <c r="D266" s="115"/>
      <c r="E266" s="9"/>
      <c r="F266" s="115"/>
      <c r="G266" s="9"/>
      <c r="H266" s="115"/>
      <c r="I266" s="9"/>
      <c r="J266" s="115"/>
      <c r="K266" s="9"/>
      <c r="L266" s="115"/>
      <c r="M266" s="115"/>
      <c r="N266" s="115"/>
      <c r="O266" s="115"/>
      <c r="P266" s="115"/>
      <c r="Q266" s="9"/>
      <c r="R266" s="115"/>
      <c r="S266" s="9"/>
      <c r="T266" s="115"/>
    </row>
    <row r="267" spans="2:20" ht="13.5">
      <c r="B267" s="9"/>
      <c r="C267" s="9"/>
      <c r="D267" s="115"/>
      <c r="E267" s="9"/>
      <c r="F267" s="115"/>
      <c r="G267" s="9"/>
      <c r="H267" s="115"/>
      <c r="I267" s="9"/>
      <c r="J267" s="115"/>
      <c r="K267" s="9"/>
      <c r="L267" s="115"/>
      <c r="M267" s="115"/>
      <c r="N267" s="115"/>
      <c r="O267" s="115"/>
      <c r="P267" s="115"/>
      <c r="Q267" s="9"/>
      <c r="R267" s="115"/>
      <c r="S267" s="9"/>
      <c r="T267" s="115"/>
    </row>
    <row r="268" spans="2:20" ht="13.5">
      <c r="B268" s="9"/>
      <c r="C268" s="9"/>
      <c r="D268" s="115"/>
      <c r="E268" s="9"/>
      <c r="F268" s="115"/>
      <c r="G268" s="9"/>
      <c r="H268" s="115"/>
      <c r="I268" s="9"/>
      <c r="J268" s="115"/>
      <c r="K268" s="9"/>
      <c r="L268" s="115"/>
      <c r="M268" s="115"/>
      <c r="N268" s="115"/>
      <c r="O268" s="115"/>
      <c r="P268" s="115"/>
      <c r="Q268" s="9"/>
      <c r="R268" s="115"/>
      <c r="S268" s="9"/>
      <c r="T268" s="115"/>
    </row>
    <row r="269" spans="2:20" ht="13.5">
      <c r="B269" s="9"/>
      <c r="C269" s="9"/>
      <c r="D269" s="115"/>
      <c r="E269" s="9"/>
      <c r="F269" s="115"/>
      <c r="G269" s="9"/>
      <c r="H269" s="115"/>
      <c r="I269" s="9"/>
      <c r="J269" s="115"/>
      <c r="K269" s="9"/>
      <c r="L269" s="115"/>
      <c r="M269" s="115"/>
      <c r="N269" s="115"/>
      <c r="O269" s="115"/>
      <c r="P269" s="115"/>
      <c r="Q269" s="9"/>
      <c r="R269" s="115"/>
      <c r="S269" s="9"/>
      <c r="T269" s="115"/>
    </row>
    <row r="270" spans="2:20" ht="13.5">
      <c r="B270" s="9"/>
      <c r="C270" s="9"/>
      <c r="D270" s="115"/>
      <c r="E270" s="9"/>
      <c r="F270" s="115"/>
      <c r="G270" s="9"/>
      <c r="H270" s="115"/>
      <c r="I270" s="9"/>
      <c r="J270" s="115"/>
      <c r="K270" s="9"/>
      <c r="L270" s="115"/>
      <c r="M270" s="115"/>
      <c r="N270" s="115"/>
      <c r="O270" s="115"/>
      <c r="P270" s="115"/>
      <c r="Q270" s="9"/>
      <c r="R270" s="115"/>
      <c r="S270" s="9"/>
      <c r="T270" s="115"/>
    </row>
    <row r="271" spans="2:20" ht="13.5">
      <c r="B271" s="9"/>
      <c r="C271" s="9"/>
      <c r="D271" s="115"/>
      <c r="E271" s="9"/>
      <c r="F271" s="115"/>
      <c r="G271" s="9"/>
      <c r="H271" s="115"/>
      <c r="I271" s="9"/>
      <c r="J271" s="115"/>
      <c r="K271" s="9"/>
      <c r="L271" s="115"/>
      <c r="M271" s="115"/>
      <c r="N271" s="115"/>
      <c r="O271" s="115"/>
      <c r="P271" s="115"/>
      <c r="Q271" s="9"/>
      <c r="R271" s="115"/>
      <c r="S271" s="9"/>
      <c r="T271" s="115"/>
    </row>
    <row r="272" spans="2:20" ht="13.5">
      <c r="B272" s="9"/>
      <c r="C272" s="9"/>
      <c r="D272" s="115"/>
      <c r="E272" s="9"/>
      <c r="F272" s="115"/>
      <c r="G272" s="9"/>
      <c r="H272" s="115"/>
      <c r="I272" s="9"/>
      <c r="J272" s="115"/>
      <c r="K272" s="9"/>
      <c r="L272" s="115"/>
      <c r="M272" s="115"/>
      <c r="N272" s="115"/>
      <c r="O272" s="115"/>
      <c r="P272" s="115"/>
      <c r="Q272" s="9"/>
      <c r="R272" s="115"/>
      <c r="S272" s="9"/>
      <c r="T272" s="115"/>
    </row>
    <row r="273" spans="2:20" ht="13.5">
      <c r="B273" s="9"/>
      <c r="C273" s="9"/>
      <c r="D273" s="115"/>
      <c r="E273" s="9"/>
      <c r="F273" s="115"/>
      <c r="G273" s="9"/>
      <c r="H273" s="115"/>
      <c r="I273" s="9"/>
      <c r="J273" s="115"/>
      <c r="K273" s="9"/>
      <c r="L273" s="115"/>
      <c r="M273" s="115"/>
      <c r="N273" s="115"/>
      <c r="O273" s="115"/>
      <c r="P273" s="115"/>
      <c r="Q273" s="9"/>
      <c r="R273" s="115"/>
      <c r="S273" s="9"/>
      <c r="T273" s="115"/>
    </row>
    <row r="274" spans="2:20" ht="13.5">
      <c r="B274" s="9"/>
      <c r="C274" s="9"/>
      <c r="D274" s="115"/>
      <c r="E274" s="9"/>
      <c r="F274" s="115"/>
      <c r="G274" s="9"/>
      <c r="H274" s="115"/>
      <c r="I274" s="9"/>
      <c r="J274" s="115"/>
      <c r="K274" s="9"/>
      <c r="L274" s="115"/>
      <c r="M274" s="115"/>
      <c r="N274" s="115"/>
      <c r="O274" s="115"/>
      <c r="P274" s="115"/>
      <c r="Q274" s="9"/>
      <c r="R274" s="115"/>
      <c r="S274" s="9"/>
      <c r="T274" s="115"/>
    </row>
    <row r="275" spans="2:20" ht="13.5">
      <c r="B275" s="9"/>
      <c r="C275" s="9"/>
      <c r="D275" s="115"/>
      <c r="E275" s="9"/>
      <c r="F275" s="115"/>
      <c r="G275" s="9"/>
      <c r="H275" s="115"/>
      <c r="I275" s="9"/>
      <c r="J275" s="115"/>
      <c r="K275" s="9"/>
      <c r="L275" s="115"/>
      <c r="M275" s="115"/>
      <c r="N275" s="115"/>
      <c r="O275" s="115"/>
      <c r="P275" s="115"/>
      <c r="Q275" s="9"/>
      <c r="R275" s="115"/>
      <c r="S275" s="9"/>
      <c r="T275" s="115"/>
    </row>
    <row r="276" spans="2:20" ht="13.5">
      <c r="B276" s="9"/>
      <c r="C276" s="9"/>
      <c r="D276" s="115"/>
      <c r="E276" s="9"/>
      <c r="F276" s="115"/>
      <c r="G276" s="9"/>
      <c r="H276" s="115"/>
      <c r="I276" s="9"/>
      <c r="J276" s="115"/>
      <c r="K276" s="9"/>
      <c r="L276" s="115"/>
      <c r="M276" s="115"/>
      <c r="N276" s="115"/>
      <c r="O276" s="115"/>
      <c r="P276" s="115"/>
      <c r="Q276" s="9"/>
      <c r="R276" s="115"/>
      <c r="S276" s="9"/>
      <c r="T276" s="115"/>
    </row>
    <row r="277" spans="2:20" ht="13.5">
      <c r="B277" s="9"/>
      <c r="C277" s="9"/>
      <c r="D277" s="115"/>
      <c r="E277" s="9"/>
      <c r="F277" s="115"/>
      <c r="G277" s="9"/>
      <c r="H277" s="115"/>
      <c r="I277" s="9"/>
      <c r="J277" s="115"/>
      <c r="K277" s="9"/>
      <c r="L277" s="115"/>
      <c r="M277" s="115"/>
      <c r="N277" s="115"/>
      <c r="O277" s="115"/>
      <c r="P277" s="115"/>
      <c r="Q277" s="9"/>
      <c r="R277" s="115"/>
      <c r="S277" s="9"/>
      <c r="T277" s="115"/>
    </row>
    <row r="278" spans="2:20" ht="13.5">
      <c r="B278" s="9"/>
      <c r="C278" s="9"/>
      <c r="D278" s="115"/>
      <c r="E278" s="9"/>
      <c r="F278" s="115"/>
      <c r="G278" s="9"/>
      <c r="H278" s="115"/>
      <c r="I278" s="9"/>
      <c r="J278" s="115"/>
      <c r="K278" s="9"/>
      <c r="L278" s="115"/>
      <c r="M278" s="115"/>
      <c r="N278" s="115"/>
      <c r="O278" s="115"/>
      <c r="P278" s="115"/>
      <c r="Q278" s="9"/>
      <c r="R278" s="115"/>
      <c r="S278" s="9"/>
      <c r="T278" s="115"/>
    </row>
    <row r="279" spans="2:20" ht="13.5">
      <c r="B279" s="9"/>
      <c r="C279" s="9"/>
      <c r="D279" s="115"/>
      <c r="E279" s="9"/>
      <c r="F279" s="115"/>
      <c r="G279" s="9"/>
      <c r="H279" s="115"/>
      <c r="I279" s="9"/>
      <c r="J279" s="115"/>
      <c r="K279" s="9"/>
      <c r="L279" s="115"/>
      <c r="M279" s="115"/>
      <c r="N279" s="115"/>
      <c r="O279" s="115"/>
      <c r="P279" s="115"/>
      <c r="Q279" s="9"/>
      <c r="R279" s="115"/>
      <c r="S279" s="9"/>
      <c r="T279" s="115"/>
    </row>
    <row r="280" spans="2:20" ht="13.5">
      <c r="B280" s="9"/>
      <c r="C280" s="9"/>
      <c r="D280" s="115"/>
      <c r="E280" s="9"/>
      <c r="F280" s="115"/>
      <c r="G280" s="9"/>
      <c r="H280" s="115"/>
      <c r="I280" s="9"/>
      <c r="J280" s="115"/>
      <c r="K280" s="9"/>
      <c r="L280" s="115"/>
      <c r="M280" s="115"/>
      <c r="N280" s="115"/>
      <c r="O280" s="115"/>
      <c r="P280" s="115"/>
      <c r="Q280" s="9"/>
      <c r="R280" s="115"/>
      <c r="S280" s="9"/>
      <c r="T280" s="115"/>
    </row>
    <row r="281" spans="2:20" ht="13.5">
      <c r="B281" s="9"/>
      <c r="C281" s="9"/>
      <c r="D281" s="115"/>
      <c r="E281" s="9"/>
      <c r="F281" s="115"/>
      <c r="G281" s="9"/>
      <c r="H281" s="115"/>
      <c r="I281" s="9"/>
      <c r="J281" s="115"/>
      <c r="K281" s="9"/>
      <c r="L281" s="115"/>
      <c r="M281" s="115"/>
      <c r="N281" s="115"/>
      <c r="O281" s="115"/>
      <c r="P281" s="115"/>
      <c r="Q281" s="9"/>
      <c r="R281" s="115"/>
      <c r="S281" s="9"/>
      <c r="T281" s="115"/>
    </row>
    <row r="282" spans="2:20" ht="13.5">
      <c r="B282" s="9"/>
      <c r="C282" s="9"/>
      <c r="D282" s="115"/>
      <c r="E282" s="9"/>
      <c r="F282" s="115"/>
      <c r="G282" s="9"/>
      <c r="H282" s="115"/>
      <c r="I282" s="9"/>
      <c r="J282" s="115"/>
      <c r="K282" s="9"/>
      <c r="L282" s="115"/>
      <c r="M282" s="115"/>
      <c r="N282" s="115"/>
      <c r="O282" s="115"/>
      <c r="P282" s="115"/>
      <c r="Q282" s="9"/>
      <c r="R282" s="115"/>
      <c r="S282" s="9"/>
      <c r="T282" s="115"/>
    </row>
    <row r="283" spans="2:20" ht="13.5">
      <c r="B283" s="9"/>
      <c r="C283" s="9"/>
      <c r="D283" s="115"/>
      <c r="E283" s="9"/>
      <c r="F283" s="115"/>
      <c r="G283" s="9"/>
      <c r="H283" s="115"/>
      <c r="I283" s="9"/>
      <c r="J283" s="115"/>
      <c r="K283" s="9"/>
      <c r="L283" s="115"/>
      <c r="M283" s="115"/>
      <c r="N283" s="115"/>
      <c r="O283" s="115"/>
      <c r="P283" s="115"/>
      <c r="Q283" s="9"/>
      <c r="R283" s="115"/>
      <c r="S283" s="9"/>
      <c r="T283" s="115"/>
    </row>
    <row r="284" spans="2:20" ht="13.5">
      <c r="B284" s="9"/>
      <c r="C284" s="9"/>
      <c r="D284" s="115"/>
      <c r="E284" s="9"/>
      <c r="F284" s="115"/>
      <c r="G284" s="9"/>
      <c r="H284" s="115"/>
      <c r="I284" s="9"/>
      <c r="J284" s="115"/>
      <c r="K284" s="9"/>
      <c r="L284" s="115"/>
      <c r="M284" s="115"/>
      <c r="N284" s="115"/>
      <c r="O284" s="115"/>
      <c r="P284" s="115"/>
      <c r="Q284" s="9"/>
      <c r="R284" s="115"/>
      <c r="S284" s="9"/>
      <c r="T284" s="115"/>
    </row>
    <row r="285" spans="2:20" ht="13.5">
      <c r="B285" s="9"/>
      <c r="C285" s="9"/>
      <c r="D285" s="115"/>
      <c r="E285" s="9"/>
      <c r="F285" s="115"/>
      <c r="G285" s="9"/>
      <c r="H285" s="115"/>
      <c r="I285" s="9"/>
      <c r="J285" s="115"/>
      <c r="K285" s="9"/>
      <c r="L285" s="115"/>
      <c r="M285" s="115"/>
      <c r="N285" s="115"/>
      <c r="O285" s="115"/>
      <c r="P285" s="115"/>
      <c r="Q285" s="9"/>
      <c r="R285" s="115"/>
      <c r="S285" s="9"/>
      <c r="T285" s="115"/>
    </row>
    <row r="286" spans="2:20" ht="13.5">
      <c r="B286" s="9"/>
      <c r="C286" s="9"/>
      <c r="D286" s="115"/>
      <c r="E286" s="9"/>
      <c r="F286" s="115"/>
      <c r="G286" s="9"/>
      <c r="H286" s="115"/>
      <c r="I286" s="9"/>
      <c r="J286" s="115"/>
      <c r="K286" s="9"/>
      <c r="L286" s="115"/>
      <c r="M286" s="115"/>
      <c r="N286" s="115"/>
      <c r="O286" s="115"/>
      <c r="P286" s="115"/>
      <c r="Q286" s="9"/>
      <c r="R286" s="115"/>
      <c r="S286" s="9"/>
      <c r="T286" s="115"/>
    </row>
    <row r="287" spans="2:20" ht="13.5">
      <c r="B287" s="9"/>
      <c r="C287" s="9"/>
      <c r="D287" s="115"/>
      <c r="E287" s="9"/>
      <c r="F287" s="115"/>
      <c r="G287" s="9"/>
      <c r="H287" s="115"/>
      <c r="I287" s="9"/>
      <c r="J287" s="115"/>
      <c r="K287" s="9"/>
      <c r="L287" s="115"/>
      <c r="M287" s="115"/>
      <c r="N287" s="115"/>
      <c r="O287" s="115"/>
      <c r="P287" s="115"/>
      <c r="Q287" s="9"/>
      <c r="R287" s="115"/>
      <c r="S287" s="9"/>
      <c r="T287" s="115"/>
    </row>
    <row r="288" spans="2:20" ht="13.5">
      <c r="B288" s="9"/>
      <c r="C288" s="9"/>
      <c r="D288" s="115"/>
      <c r="E288" s="9"/>
      <c r="F288" s="115"/>
      <c r="G288" s="9"/>
      <c r="H288" s="115"/>
      <c r="I288" s="9"/>
      <c r="J288" s="115"/>
      <c r="K288" s="9"/>
      <c r="L288" s="115"/>
      <c r="M288" s="115"/>
      <c r="N288" s="115"/>
      <c r="O288" s="115"/>
      <c r="P288" s="115"/>
      <c r="Q288" s="9"/>
      <c r="R288" s="115"/>
      <c r="S288" s="9"/>
      <c r="T288" s="115"/>
    </row>
    <row r="289" spans="2:20" ht="13.5">
      <c r="B289" s="9"/>
      <c r="C289" s="9"/>
      <c r="D289" s="115"/>
      <c r="E289" s="9"/>
      <c r="F289" s="115"/>
      <c r="G289" s="9"/>
      <c r="H289" s="115"/>
      <c r="I289" s="9"/>
      <c r="J289" s="115"/>
      <c r="K289" s="9"/>
      <c r="L289" s="115"/>
      <c r="M289" s="115"/>
      <c r="N289" s="115"/>
      <c r="O289" s="115"/>
      <c r="P289" s="115"/>
      <c r="Q289" s="9"/>
      <c r="R289" s="115"/>
      <c r="S289" s="9"/>
      <c r="T289" s="115"/>
    </row>
    <row r="290" spans="2:20" ht="13.5">
      <c r="B290" s="9"/>
      <c r="C290" s="9"/>
      <c r="D290" s="115"/>
      <c r="E290" s="9"/>
      <c r="F290" s="115"/>
      <c r="G290" s="9"/>
      <c r="H290" s="115"/>
      <c r="I290" s="9"/>
      <c r="J290" s="115"/>
      <c r="K290" s="9"/>
      <c r="L290" s="115"/>
      <c r="M290" s="115"/>
      <c r="N290" s="115"/>
      <c r="O290" s="115"/>
      <c r="P290" s="115"/>
      <c r="Q290" s="9"/>
      <c r="R290" s="115"/>
      <c r="S290" s="9"/>
      <c r="T290" s="115"/>
    </row>
    <row r="291" spans="2:20" ht="13.5">
      <c r="B291" s="9"/>
      <c r="C291" s="9"/>
      <c r="D291" s="115"/>
      <c r="E291" s="9"/>
      <c r="F291" s="115"/>
      <c r="G291" s="9"/>
      <c r="H291" s="115"/>
      <c r="I291" s="9"/>
      <c r="J291" s="115"/>
      <c r="K291" s="9"/>
      <c r="L291" s="115"/>
      <c r="M291" s="115"/>
      <c r="N291" s="115"/>
      <c r="O291" s="115"/>
      <c r="P291" s="115"/>
      <c r="Q291" s="9"/>
      <c r="R291" s="115"/>
      <c r="S291" s="9"/>
      <c r="T291" s="115"/>
    </row>
    <row r="292" spans="2:20" ht="13.5">
      <c r="B292" s="9"/>
      <c r="C292" s="9"/>
      <c r="D292" s="115"/>
      <c r="E292" s="9"/>
      <c r="F292" s="115"/>
      <c r="G292" s="9"/>
      <c r="H292" s="115"/>
      <c r="I292" s="9"/>
      <c r="J292" s="115"/>
      <c r="K292" s="9"/>
      <c r="L292" s="115"/>
      <c r="M292" s="115"/>
      <c r="N292" s="115"/>
      <c r="O292" s="115"/>
      <c r="P292" s="115"/>
      <c r="Q292" s="9"/>
      <c r="R292" s="115"/>
      <c r="S292" s="9"/>
      <c r="T292" s="115"/>
    </row>
    <row r="293" spans="2:20" ht="13.5">
      <c r="B293" s="9"/>
      <c r="C293" s="9"/>
      <c r="D293" s="115"/>
      <c r="E293" s="9"/>
      <c r="F293" s="115"/>
      <c r="G293" s="9"/>
      <c r="H293" s="115"/>
      <c r="I293" s="9"/>
      <c r="J293" s="115"/>
      <c r="K293" s="9"/>
      <c r="L293" s="115"/>
      <c r="M293" s="115"/>
      <c r="N293" s="115"/>
      <c r="O293" s="115"/>
      <c r="P293" s="115"/>
      <c r="Q293" s="9"/>
      <c r="R293" s="115"/>
      <c r="S293" s="9"/>
      <c r="T293" s="115"/>
    </row>
    <row r="294" spans="2:20" ht="13.5">
      <c r="B294" s="9"/>
      <c r="C294" s="9"/>
      <c r="D294" s="115"/>
      <c r="E294" s="9"/>
      <c r="F294" s="115"/>
      <c r="G294" s="9"/>
      <c r="H294" s="115"/>
      <c r="I294" s="9"/>
      <c r="J294" s="115"/>
      <c r="K294" s="9"/>
      <c r="L294" s="115"/>
      <c r="M294" s="115"/>
      <c r="N294" s="115"/>
      <c r="O294" s="115"/>
      <c r="P294" s="115"/>
      <c r="Q294" s="9"/>
      <c r="R294" s="115"/>
      <c r="S294" s="9"/>
      <c r="T294" s="115"/>
    </row>
    <row r="295" spans="2:20" ht="13.5">
      <c r="B295" s="9"/>
      <c r="C295" s="9"/>
      <c r="D295" s="115"/>
      <c r="E295" s="9"/>
      <c r="F295" s="115"/>
      <c r="G295" s="9"/>
      <c r="H295" s="115"/>
      <c r="I295" s="9"/>
      <c r="J295" s="115"/>
      <c r="K295" s="9"/>
      <c r="L295" s="115"/>
      <c r="M295" s="115"/>
      <c r="N295" s="115"/>
      <c r="O295" s="115"/>
      <c r="P295" s="115"/>
      <c r="Q295" s="9"/>
      <c r="R295" s="115"/>
      <c r="S295" s="9"/>
      <c r="T295" s="115"/>
    </row>
    <row r="296" spans="2:20" ht="13.5">
      <c r="B296" s="9"/>
      <c r="C296" s="9"/>
      <c r="D296" s="115"/>
      <c r="E296" s="9"/>
      <c r="F296" s="115"/>
      <c r="G296" s="9"/>
      <c r="H296" s="115"/>
      <c r="I296" s="9"/>
      <c r="J296" s="115"/>
      <c r="K296" s="9"/>
      <c r="L296" s="115"/>
      <c r="M296" s="115"/>
      <c r="N296" s="115"/>
      <c r="O296" s="115"/>
      <c r="P296" s="115"/>
      <c r="Q296" s="9"/>
      <c r="R296" s="115"/>
      <c r="S296" s="9"/>
      <c r="T296" s="115"/>
    </row>
    <row r="297" spans="2:20" ht="13.5">
      <c r="B297" s="9"/>
      <c r="C297" s="9"/>
      <c r="D297" s="115"/>
      <c r="E297" s="9"/>
      <c r="F297" s="115"/>
      <c r="G297" s="9"/>
      <c r="H297" s="115"/>
      <c r="I297" s="9"/>
      <c r="J297" s="115"/>
      <c r="K297" s="9"/>
      <c r="L297" s="115"/>
      <c r="M297" s="115"/>
      <c r="N297" s="115"/>
      <c r="O297" s="115"/>
      <c r="P297" s="115"/>
      <c r="Q297" s="9"/>
      <c r="R297" s="115"/>
      <c r="S297" s="9"/>
      <c r="T297" s="115"/>
    </row>
    <row r="298" spans="2:20" ht="13.5">
      <c r="B298" s="9"/>
      <c r="C298" s="9"/>
      <c r="D298" s="115"/>
      <c r="E298" s="9"/>
      <c r="F298" s="115"/>
      <c r="G298" s="9"/>
      <c r="H298" s="115"/>
      <c r="I298" s="9"/>
      <c r="J298" s="115"/>
      <c r="K298" s="9"/>
      <c r="L298" s="115"/>
      <c r="M298" s="115"/>
      <c r="N298" s="115"/>
      <c r="O298" s="115"/>
      <c r="P298" s="115"/>
      <c r="Q298" s="9"/>
      <c r="R298" s="115"/>
      <c r="S298" s="9"/>
      <c r="T298" s="115"/>
    </row>
    <row r="299" spans="2:20" ht="13.5">
      <c r="B299" s="9"/>
      <c r="C299" s="9"/>
      <c r="D299" s="115"/>
      <c r="E299" s="9"/>
      <c r="F299" s="115"/>
      <c r="G299" s="9"/>
      <c r="H299" s="115"/>
      <c r="I299" s="9"/>
      <c r="J299" s="115"/>
      <c r="K299" s="9"/>
      <c r="L299" s="115"/>
      <c r="M299" s="115"/>
      <c r="N299" s="115"/>
      <c r="O299" s="115"/>
      <c r="P299" s="115"/>
      <c r="Q299" s="9"/>
      <c r="R299" s="115"/>
      <c r="S299" s="9"/>
      <c r="T299" s="115"/>
    </row>
    <row r="300" spans="2:20" ht="13.5">
      <c r="B300" s="9"/>
      <c r="C300" s="9"/>
      <c r="D300" s="115"/>
      <c r="E300" s="9"/>
      <c r="F300" s="115"/>
      <c r="G300" s="9"/>
      <c r="H300" s="115"/>
      <c r="I300" s="9"/>
      <c r="J300" s="115"/>
      <c r="K300" s="9"/>
      <c r="L300" s="115"/>
      <c r="M300" s="115"/>
      <c r="N300" s="115"/>
      <c r="O300" s="115"/>
      <c r="P300" s="115"/>
      <c r="Q300" s="9"/>
      <c r="R300" s="115"/>
      <c r="S300" s="9"/>
      <c r="T300" s="115"/>
    </row>
    <row r="301" spans="2:20" ht="13.5">
      <c r="B301" s="9"/>
      <c r="C301" s="9"/>
      <c r="D301" s="115"/>
      <c r="E301" s="9"/>
      <c r="F301" s="115"/>
      <c r="G301" s="9"/>
      <c r="H301" s="115"/>
      <c r="I301" s="9"/>
      <c r="J301" s="115"/>
      <c r="K301" s="9"/>
      <c r="L301" s="115"/>
      <c r="M301" s="115"/>
      <c r="N301" s="115"/>
      <c r="O301" s="115"/>
      <c r="P301" s="115"/>
      <c r="Q301" s="9"/>
      <c r="R301" s="115"/>
      <c r="S301" s="9"/>
      <c r="T301" s="115"/>
    </row>
    <row r="302" spans="2:20" ht="13.5">
      <c r="B302" s="9"/>
      <c r="C302" s="9"/>
      <c r="D302" s="115"/>
      <c r="E302" s="9"/>
      <c r="F302" s="115"/>
      <c r="G302" s="9"/>
      <c r="H302" s="115"/>
      <c r="I302" s="9"/>
      <c r="J302" s="115"/>
      <c r="K302" s="9"/>
      <c r="L302" s="115"/>
      <c r="M302" s="115"/>
      <c r="N302" s="115"/>
      <c r="O302" s="115"/>
      <c r="P302" s="115"/>
      <c r="Q302" s="9"/>
      <c r="R302" s="115"/>
      <c r="S302" s="9"/>
      <c r="T302" s="115"/>
    </row>
    <row r="303" spans="2:20" ht="13.5">
      <c r="B303" s="9"/>
      <c r="C303" s="9"/>
      <c r="D303" s="115"/>
      <c r="E303" s="9"/>
      <c r="F303" s="115"/>
      <c r="G303" s="9"/>
      <c r="H303" s="115"/>
      <c r="I303" s="9"/>
      <c r="J303" s="115"/>
      <c r="K303" s="9"/>
      <c r="L303" s="115"/>
      <c r="M303" s="115"/>
      <c r="N303" s="115"/>
      <c r="O303" s="115"/>
      <c r="P303" s="115"/>
      <c r="Q303" s="9"/>
      <c r="R303" s="115"/>
      <c r="S303" s="9"/>
      <c r="T303" s="115"/>
    </row>
    <row r="304" spans="2:20" ht="13.5">
      <c r="B304" s="9"/>
      <c r="C304" s="9"/>
      <c r="D304" s="115"/>
      <c r="E304" s="9"/>
      <c r="F304" s="115"/>
      <c r="G304" s="9"/>
      <c r="H304" s="115"/>
      <c r="I304" s="9"/>
      <c r="J304" s="115"/>
      <c r="K304" s="9"/>
      <c r="L304" s="115"/>
      <c r="M304" s="115"/>
      <c r="N304" s="115"/>
      <c r="O304" s="115"/>
      <c r="P304" s="115"/>
      <c r="Q304" s="9"/>
      <c r="R304" s="115"/>
      <c r="S304" s="9"/>
      <c r="T304" s="115"/>
    </row>
    <row r="305" spans="2:20" ht="13.5">
      <c r="B305" s="9"/>
      <c r="C305" s="9"/>
      <c r="D305" s="115"/>
      <c r="E305" s="9"/>
      <c r="F305" s="115"/>
      <c r="G305" s="9"/>
      <c r="H305" s="115"/>
      <c r="I305" s="9"/>
      <c r="J305" s="115"/>
      <c r="K305" s="9"/>
      <c r="L305" s="115"/>
      <c r="M305" s="115"/>
      <c r="N305" s="115"/>
      <c r="O305" s="115"/>
      <c r="P305" s="115"/>
      <c r="Q305" s="9"/>
      <c r="R305" s="115"/>
      <c r="S305" s="9"/>
      <c r="T305" s="115"/>
    </row>
    <row r="306" spans="2:20" ht="13.5">
      <c r="B306" s="9"/>
      <c r="C306" s="9"/>
      <c r="D306" s="115"/>
      <c r="E306" s="9"/>
      <c r="F306" s="115"/>
      <c r="G306" s="9"/>
      <c r="H306" s="115"/>
      <c r="I306" s="9"/>
      <c r="J306" s="115"/>
      <c r="K306" s="9"/>
      <c r="L306" s="115"/>
      <c r="M306" s="115"/>
      <c r="N306" s="115"/>
      <c r="O306" s="115"/>
      <c r="P306" s="115"/>
      <c r="Q306" s="9"/>
      <c r="R306" s="115"/>
      <c r="S306" s="9"/>
      <c r="T306" s="115"/>
    </row>
    <row r="307" spans="2:20" ht="13.5">
      <c r="B307" s="9"/>
      <c r="C307" s="9"/>
      <c r="D307" s="115"/>
      <c r="E307" s="9"/>
      <c r="F307" s="115"/>
      <c r="G307" s="9"/>
      <c r="H307" s="115"/>
      <c r="I307" s="9"/>
      <c r="J307" s="115"/>
      <c r="K307" s="9"/>
      <c r="L307" s="115"/>
      <c r="M307" s="115"/>
      <c r="N307" s="115"/>
      <c r="O307" s="115"/>
      <c r="P307" s="115"/>
      <c r="Q307" s="9"/>
      <c r="R307" s="115"/>
      <c r="S307" s="9"/>
      <c r="T307" s="115"/>
    </row>
    <row r="308" spans="2:20" ht="13.5">
      <c r="B308" s="9"/>
      <c r="C308" s="9"/>
      <c r="D308" s="115"/>
      <c r="E308" s="9"/>
      <c r="F308" s="115"/>
      <c r="G308" s="9"/>
      <c r="H308" s="115"/>
      <c r="I308" s="9"/>
      <c r="J308" s="115"/>
      <c r="K308" s="9"/>
      <c r="L308" s="115"/>
      <c r="M308" s="115"/>
      <c r="N308" s="115"/>
      <c r="O308" s="115"/>
      <c r="P308" s="115"/>
      <c r="Q308" s="9"/>
      <c r="R308" s="115"/>
      <c r="S308" s="9"/>
      <c r="T308" s="115"/>
    </row>
    <row r="309" spans="2:20" ht="13.5">
      <c r="B309" s="9"/>
      <c r="C309" s="9"/>
      <c r="D309" s="115"/>
      <c r="E309" s="9"/>
      <c r="F309" s="115"/>
      <c r="G309" s="9"/>
      <c r="H309" s="115"/>
      <c r="I309" s="9"/>
      <c r="J309" s="115"/>
      <c r="K309" s="9"/>
      <c r="L309" s="115"/>
      <c r="M309" s="115"/>
      <c r="N309" s="115"/>
      <c r="O309" s="115"/>
      <c r="P309" s="115"/>
      <c r="Q309" s="9"/>
      <c r="R309" s="115"/>
      <c r="S309" s="9"/>
      <c r="T309" s="115"/>
    </row>
    <row r="310" spans="2:20" ht="13.5">
      <c r="B310" s="9"/>
      <c r="C310" s="9"/>
      <c r="D310" s="115"/>
      <c r="E310" s="9"/>
      <c r="F310" s="115"/>
      <c r="G310" s="9"/>
      <c r="H310" s="115"/>
      <c r="I310" s="9"/>
      <c r="J310" s="115"/>
      <c r="K310" s="9"/>
      <c r="L310" s="115"/>
      <c r="M310" s="115"/>
      <c r="N310" s="115"/>
      <c r="O310" s="115"/>
      <c r="P310" s="115"/>
      <c r="Q310" s="9"/>
      <c r="R310" s="115"/>
      <c r="S310" s="9"/>
      <c r="T310" s="115"/>
    </row>
    <row r="311" spans="2:20" ht="13.5">
      <c r="B311" s="9"/>
      <c r="C311" s="9"/>
      <c r="D311" s="115"/>
      <c r="E311" s="9"/>
      <c r="F311" s="115"/>
      <c r="G311" s="9"/>
      <c r="H311" s="115"/>
      <c r="I311" s="9"/>
      <c r="J311" s="115"/>
      <c r="K311" s="9"/>
      <c r="L311" s="115"/>
      <c r="M311" s="115"/>
      <c r="N311" s="115"/>
      <c r="O311" s="115"/>
      <c r="P311" s="115"/>
      <c r="Q311" s="9"/>
      <c r="R311" s="115"/>
      <c r="S311" s="9"/>
      <c r="T311" s="115"/>
    </row>
    <row r="312" spans="2:20" ht="13.5">
      <c r="B312" s="9"/>
      <c r="C312" s="9"/>
      <c r="D312" s="115"/>
      <c r="E312" s="9"/>
      <c r="F312" s="115"/>
      <c r="G312" s="9"/>
      <c r="H312" s="115"/>
      <c r="I312" s="9"/>
      <c r="J312" s="115"/>
      <c r="K312" s="9"/>
      <c r="L312" s="115"/>
      <c r="M312" s="115"/>
      <c r="N312" s="115"/>
      <c r="O312" s="115"/>
      <c r="P312" s="115"/>
      <c r="Q312" s="9"/>
      <c r="R312" s="115"/>
      <c r="S312" s="9"/>
      <c r="T312" s="115"/>
    </row>
    <row r="313" spans="2:20" ht="13.5">
      <c r="B313" s="9"/>
      <c r="C313" s="9"/>
      <c r="D313" s="115"/>
      <c r="E313" s="9"/>
      <c r="F313" s="115"/>
      <c r="G313" s="9"/>
      <c r="H313" s="115"/>
      <c r="I313" s="9"/>
      <c r="J313" s="115"/>
      <c r="K313" s="9"/>
      <c r="L313" s="115"/>
      <c r="M313" s="115"/>
      <c r="N313" s="115"/>
      <c r="O313" s="115"/>
      <c r="P313" s="115"/>
      <c r="Q313" s="9"/>
      <c r="R313" s="115"/>
      <c r="S313" s="9"/>
      <c r="T313" s="115"/>
    </row>
    <row r="314" spans="2:20" ht="13.5">
      <c r="B314" s="9"/>
      <c r="C314" s="9"/>
      <c r="D314" s="115"/>
      <c r="E314" s="9"/>
      <c r="F314" s="115"/>
      <c r="G314" s="9"/>
      <c r="H314" s="115"/>
      <c r="I314" s="9"/>
      <c r="J314" s="115"/>
      <c r="K314" s="9"/>
      <c r="L314" s="115"/>
      <c r="M314" s="115"/>
      <c r="N314" s="115"/>
      <c r="O314" s="115"/>
      <c r="P314" s="115"/>
      <c r="Q314" s="9"/>
      <c r="R314" s="115"/>
      <c r="S314" s="9"/>
      <c r="T314" s="115"/>
    </row>
    <row r="315" spans="2:20" ht="13.5">
      <c r="B315" s="9"/>
      <c r="C315" s="9"/>
      <c r="D315" s="115"/>
      <c r="E315" s="9"/>
      <c r="F315" s="115"/>
      <c r="G315" s="9"/>
      <c r="H315" s="115"/>
      <c r="I315" s="9"/>
      <c r="J315" s="115"/>
      <c r="K315" s="9"/>
      <c r="L315" s="115"/>
      <c r="M315" s="115"/>
      <c r="N315" s="115"/>
      <c r="O315" s="115"/>
      <c r="P315" s="115"/>
      <c r="Q315" s="9"/>
      <c r="R315" s="115"/>
      <c r="S315" s="9"/>
      <c r="T315" s="115"/>
    </row>
    <row r="316" spans="2:20" ht="13.5">
      <c r="B316" s="9"/>
      <c r="C316" s="9"/>
      <c r="D316" s="115"/>
      <c r="E316" s="9"/>
      <c r="F316" s="115"/>
      <c r="G316" s="9"/>
      <c r="H316" s="115"/>
      <c r="I316" s="9"/>
      <c r="J316" s="115"/>
      <c r="K316" s="9"/>
      <c r="L316" s="115"/>
      <c r="M316" s="115"/>
      <c r="N316" s="115"/>
      <c r="O316" s="115"/>
      <c r="P316" s="115"/>
      <c r="Q316" s="9"/>
      <c r="R316" s="115"/>
      <c r="S316" s="9"/>
      <c r="T316" s="115"/>
    </row>
    <row r="317" spans="2:20" ht="13.5">
      <c r="B317" s="9"/>
      <c r="C317" s="9"/>
      <c r="D317" s="115"/>
      <c r="E317" s="9"/>
      <c r="F317" s="115"/>
      <c r="G317" s="9"/>
      <c r="H317" s="115"/>
      <c r="I317" s="9"/>
      <c r="J317" s="115"/>
      <c r="K317" s="9"/>
      <c r="L317" s="115"/>
      <c r="M317" s="115"/>
      <c r="N317" s="115"/>
      <c r="O317" s="115"/>
      <c r="P317" s="115"/>
      <c r="Q317" s="9"/>
      <c r="R317" s="115"/>
      <c r="S317" s="9"/>
      <c r="T317" s="115"/>
    </row>
    <row r="318" spans="2:20" ht="13.5">
      <c r="B318" s="9"/>
      <c r="C318" s="9"/>
      <c r="D318" s="115"/>
      <c r="E318" s="9"/>
      <c r="F318" s="115"/>
      <c r="G318" s="9"/>
      <c r="H318" s="115"/>
      <c r="I318" s="9"/>
      <c r="J318" s="115"/>
      <c r="K318" s="9"/>
      <c r="L318" s="115"/>
      <c r="M318" s="115"/>
      <c r="N318" s="115"/>
      <c r="O318" s="115"/>
      <c r="P318" s="115"/>
      <c r="Q318" s="9"/>
      <c r="R318" s="115"/>
      <c r="S318" s="9"/>
      <c r="T318" s="115"/>
    </row>
    <row r="319" spans="2:20" ht="13.5">
      <c r="B319" s="9"/>
      <c r="C319" s="9"/>
      <c r="D319" s="115"/>
      <c r="E319" s="9"/>
      <c r="F319" s="115"/>
      <c r="G319" s="9"/>
      <c r="H319" s="115"/>
      <c r="I319" s="9"/>
      <c r="J319" s="115"/>
      <c r="K319" s="9"/>
      <c r="L319" s="115"/>
      <c r="M319" s="115"/>
      <c r="N319" s="115"/>
      <c r="O319" s="115"/>
      <c r="P319" s="115"/>
      <c r="Q319" s="9"/>
      <c r="R319" s="115"/>
      <c r="S319" s="9"/>
      <c r="T319" s="115"/>
    </row>
    <row r="320" spans="2:20" ht="13.5">
      <c r="B320" s="9"/>
      <c r="C320" s="9"/>
      <c r="D320" s="115"/>
      <c r="E320" s="9"/>
      <c r="F320" s="115"/>
      <c r="G320" s="9"/>
      <c r="H320" s="115"/>
      <c r="I320" s="9"/>
      <c r="J320" s="115"/>
      <c r="K320" s="9"/>
      <c r="L320" s="115"/>
      <c r="M320" s="115"/>
      <c r="N320" s="115"/>
      <c r="O320" s="115"/>
      <c r="P320" s="115"/>
      <c r="Q320" s="9"/>
      <c r="R320" s="115"/>
      <c r="S320" s="9"/>
      <c r="T320" s="115"/>
    </row>
    <row r="321" spans="2:20" ht="13.5">
      <c r="B321" s="9"/>
      <c r="C321" s="9"/>
      <c r="D321" s="115"/>
      <c r="E321" s="9"/>
      <c r="F321" s="115"/>
      <c r="G321" s="9"/>
      <c r="H321" s="115"/>
      <c r="I321" s="9"/>
      <c r="J321" s="115"/>
      <c r="K321" s="9"/>
      <c r="L321" s="115"/>
      <c r="M321" s="115"/>
      <c r="N321" s="115"/>
      <c r="O321" s="115"/>
      <c r="P321" s="115"/>
      <c r="Q321" s="9"/>
      <c r="R321" s="115"/>
      <c r="S321" s="9"/>
      <c r="T321" s="115"/>
    </row>
    <row r="322" spans="2:20" ht="13.5">
      <c r="B322" s="9"/>
      <c r="C322" s="9"/>
      <c r="D322" s="115"/>
      <c r="E322" s="9"/>
      <c r="F322" s="115"/>
      <c r="G322" s="9"/>
      <c r="H322" s="115"/>
      <c r="I322" s="9"/>
      <c r="J322" s="115"/>
      <c r="K322" s="9"/>
      <c r="L322" s="115"/>
      <c r="M322" s="115"/>
      <c r="N322" s="115"/>
      <c r="O322" s="115"/>
      <c r="P322" s="115"/>
      <c r="Q322" s="9"/>
      <c r="R322" s="115"/>
      <c r="S322" s="9"/>
      <c r="T322" s="115"/>
    </row>
    <row r="323" spans="2:20" ht="13.5">
      <c r="B323" s="9"/>
      <c r="C323" s="9"/>
      <c r="D323" s="115"/>
      <c r="E323" s="9"/>
      <c r="F323" s="115"/>
      <c r="G323" s="9"/>
      <c r="H323" s="115"/>
      <c r="I323" s="9"/>
      <c r="J323" s="115"/>
      <c r="K323" s="9"/>
      <c r="L323" s="115"/>
      <c r="M323" s="115"/>
      <c r="N323" s="115"/>
      <c r="O323" s="115"/>
      <c r="P323" s="115"/>
      <c r="Q323" s="9"/>
      <c r="R323" s="115"/>
      <c r="S323" s="9"/>
      <c r="T323" s="115"/>
    </row>
    <row r="324" spans="2:20" ht="13.5">
      <c r="B324" s="9"/>
      <c r="C324" s="9"/>
      <c r="D324" s="115"/>
      <c r="E324" s="9"/>
      <c r="F324" s="115"/>
      <c r="G324" s="9"/>
      <c r="H324" s="115"/>
      <c r="I324" s="9"/>
      <c r="J324" s="115"/>
      <c r="K324" s="9"/>
      <c r="L324" s="115"/>
      <c r="M324" s="115"/>
      <c r="N324" s="115"/>
      <c r="O324" s="115"/>
      <c r="P324" s="115"/>
      <c r="Q324" s="9"/>
      <c r="R324" s="115"/>
      <c r="S324" s="9"/>
      <c r="T324" s="115"/>
    </row>
    <row r="325" spans="2:20" ht="13.5">
      <c r="B325" s="9"/>
      <c r="C325" s="9"/>
      <c r="D325" s="115"/>
      <c r="E325" s="9"/>
      <c r="F325" s="115"/>
      <c r="G325" s="9"/>
      <c r="H325" s="115"/>
      <c r="I325" s="9"/>
      <c r="J325" s="115"/>
      <c r="K325" s="9"/>
      <c r="L325" s="115"/>
      <c r="M325" s="115"/>
      <c r="N325" s="115"/>
      <c r="O325" s="115"/>
      <c r="P325" s="115"/>
      <c r="Q325" s="9"/>
      <c r="R325" s="115"/>
      <c r="S325" s="9"/>
      <c r="T325" s="115"/>
    </row>
    <row r="326" spans="2:20" ht="13.5">
      <c r="B326" s="9"/>
      <c r="C326" s="9"/>
      <c r="D326" s="115"/>
      <c r="E326" s="9"/>
      <c r="F326" s="115"/>
      <c r="G326" s="9"/>
      <c r="H326" s="115"/>
      <c r="I326" s="9"/>
      <c r="J326" s="115"/>
      <c r="K326" s="9"/>
      <c r="L326" s="115"/>
      <c r="M326" s="115"/>
      <c r="N326" s="115"/>
      <c r="O326" s="115"/>
      <c r="P326" s="115"/>
      <c r="Q326" s="9"/>
      <c r="R326" s="115"/>
      <c r="S326" s="9"/>
      <c r="T326" s="115"/>
    </row>
    <row r="327" spans="2:20" ht="13.5">
      <c r="B327" s="9"/>
      <c r="C327" s="9"/>
      <c r="D327" s="115"/>
      <c r="E327" s="9"/>
      <c r="F327" s="115"/>
      <c r="G327" s="9"/>
      <c r="H327" s="115"/>
      <c r="I327" s="9"/>
      <c r="J327" s="115"/>
      <c r="K327" s="9"/>
      <c r="L327" s="115"/>
      <c r="M327" s="115"/>
      <c r="N327" s="115"/>
      <c r="O327" s="115"/>
      <c r="P327" s="115"/>
      <c r="Q327" s="9"/>
      <c r="R327" s="115"/>
      <c r="S327" s="9"/>
      <c r="T327" s="115"/>
    </row>
    <row r="328" spans="2:20" ht="13.5">
      <c r="B328" s="9"/>
      <c r="C328" s="9"/>
      <c r="D328" s="115"/>
      <c r="E328" s="9"/>
      <c r="F328" s="115"/>
      <c r="G328" s="9"/>
      <c r="H328" s="115"/>
      <c r="I328" s="9"/>
      <c r="J328" s="115"/>
      <c r="K328" s="9"/>
      <c r="L328" s="115"/>
      <c r="M328" s="115"/>
      <c r="N328" s="115"/>
      <c r="O328" s="115"/>
      <c r="P328" s="115"/>
      <c r="Q328" s="9"/>
      <c r="R328" s="115"/>
      <c r="S328" s="9"/>
      <c r="T328" s="115"/>
    </row>
    <row r="329" spans="2:20" ht="13.5">
      <c r="B329" s="9"/>
      <c r="C329" s="9"/>
      <c r="D329" s="115"/>
      <c r="E329" s="9"/>
      <c r="F329" s="115"/>
      <c r="G329" s="9"/>
      <c r="H329" s="115"/>
      <c r="I329" s="9"/>
      <c r="J329" s="115"/>
      <c r="K329" s="9"/>
      <c r="L329" s="115"/>
      <c r="M329" s="115"/>
      <c r="N329" s="115"/>
      <c r="O329" s="115"/>
      <c r="P329" s="115"/>
      <c r="Q329" s="9"/>
      <c r="R329" s="115"/>
      <c r="S329" s="9"/>
      <c r="T329" s="115"/>
    </row>
    <row r="330" spans="2:20" ht="13.5">
      <c r="B330" s="9"/>
      <c r="C330" s="9"/>
      <c r="D330" s="115"/>
      <c r="E330" s="9"/>
      <c r="F330" s="115"/>
      <c r="G330" s="9"/>
      <c r="H330" s="115"/>
      <c r="I330" s="9"/>
      <c r="J330" s="115"/>
      <c r="K330" s="9"/>
      <c r="L330" s="115"/>
      <c r="M330" s="115"/>
      <c r="N330" s="115"/>
      <c r="O330" s="115"/>
      <c r="P330" s="115"/>
      <c r="Q330" s="9"/>
      <c r="R330" s="115"/>
      <c r="S330" s="9"/>
      <c r="T330" s="115"/>
    </row>
    <row r="331" spans="2:20" ht="13.5">
      <c r="B331" s="9"/>
      <c r="C331" s="9"/>
      <c r="D331" s="115"/>
      <c r="E331" s="9"/>
      <c r="F331" s="115"/>
      <c r="G331" s="9"/>
      <c r="H331" s="115"/>
      <c r="I331" s="9"/>
      <c r="J331" s="115"/>
      <c r="K331" s="9"/>
      <c r="L331" s="115"/>
      <c r="M331" s="115"/>
      <c r="N331" s="115"/>
      <c r="O331" s="115"/>
      <c r="P331" s="115"/>
      <c r="Q331" s="9"/>
      <c r="R331" s="115"/>
      <c r="S331" s="9"/>
      <c r="T331" s="115"/>
    </row>
    <row r="332" spans="2:20" ht="13.5">
      <c r="B332" s="9"/>
      <c r="C332" s="9"/>
      <c r="D332" s="115"/>
      <c r="E332" s="9"/>
      <c r="F332" s="115"/>
      <c r="G332" s="9"/>
      <c r="H332" s="115"/>
      <c r="I332" s="9"/>
      <c r="J332" s="115"/>
      <c r="K332" s="9"/>
      <c r="L332" s="115"/>
      <c r="M332" s="115"/>
      <c r="N332" s="115"/>
      <c r="O332" s="115"/>
      <c r="P332" s="115"/>
      <c r="Q332" s="9"/>
      <c r="R332" s="115"/>
      <c r="S332" s="9"/>
      <c r="T332" s="115"/>
    </row>
    <row r="333" spans="2:20" ht="13.5">
      <c r="B333" s="9"/>
      <c r="C333" s="9"/>
      <c r="D333" s="115"/>
      <c r="E333" s="9"/>
      <c r="F333" s="115"/>
      <c r="G333" s="9"/>
      <c r="H333" s="115"/>
      <c r="I333" s="9"/>
      <c r="J333" s="115"/>
      <c r="K333" s="9"/>
      <c r="L333" s="115"/>
      <c r="M333" s="115"/>
      <c r="N333" s="115"/>
      <c r="O333" s="115"/>
      <c r="P333" s="115"/>
      <c r="Q333" s="9"/>
      <c r="R333" s="115"/>
      <c r="S333" s="9"/>
      <c r="T333" s="115"/>
    </row>
    <row r="334" spans="2:20" ht="13.5">
      <c r="B334" s="9"/>
      <c r="C334" s="9"/>
      <c r="D334" s="115"/>
      <c r="E334" s="9"/>
      <c r="F334" s="115"/>
      <c r="G334" s="9"/>
      <c r="H334" s="115"/>
      <c r="I334" s="9"/>
      <c r="J334" s="115"/>
      <c r="K334" s="9"/>
      <c r="L334" s="115"/>
      <c r="M334" s="115"/>
      <c r="N334" s="115"/>
      <c r="O334" s="115"/>
      <c r="P334" s="115"/>
      <c r="Q334" s="9"/>
      <c r="R334" s="115"/>
      <c r="S334" s="9"/>
      <c r="T334" s="115"/>
    </row>
    <row r="335" spans="2:20" ht="13.5">
      <c r="B335" s="9"/>
      <c r="C335" s="9"/>
      <c r="D335" s="115"/>
      <c r="E335" s="9"/>
      <c r="F335" s="115"/>
      <c r="G335" s="9"/>
      <c r="H335" s="115"/>
      <c r="I335" s="9"/>
      <c r="J335" s="115"/>
      <c r="K335" s="9"/>
      <c r="L335" s="115"/>
      <c r="M335" s="115"/>
      <c r="N335" s="115"/>
      <c r="O335" s="115"/>
      <c r="P335" s="115"/>
      <c r="Q335" s="9"/>
      <c r="R335" s="115"/>
      <c r="S335" s="9"/>
      <c r="T335" s="115"/>
    </row>
    <row r="336" spans="2:20" ht="13.5">
      <c r="B336" s="9"/>
      <c r="C336" s="9"/>
      <c r="D336" s="115"/>
      <c r="E336" s="9"/>
      <c r="F336" s="115"/>
      <c r="G336" s="9"/>
      <c r="H336" s="115"/>
      <c r="I336" s="9"/>
      <c r="J336" s="115"/>
      <c r="K336" s="9"/>
      <c r="L336" s="115"/>
      <c r="M336" s="115"/>
      <c r="N336" s="115"/>
      <c r="O336" s="115"/>
      <c r="P336" s="115"/>
      <c r="Q336" s="9"/>
      <c r="R336" s="115"/>
      <c r="S336" s="9"/>
      <c r="T336" s="115"/>
    </row>
    <row r="337" spans="2:20" ht="13.5">
      <c r="B337" s="9"/>
      <c r="C337" s="9"/>
      <c r="D337" s="115"/>
      <c r="E337" s="9"/>
      <c r="F337" s="115"/>
      <c r="G337" s="9"/>
      <c r="H337" s="115"/>
      <c r="I337" s="9"/>
      <c r="J337" s="115"/>
      <c r="K337" s="9"/>
      <c r="L337" s="115"/>
      <c r="M337" s="115"/>
      <c r="N337" s="115"/>
      <c r="O337" s="115"/>
      <c r="P337" s="115"/>
      <c r="Q337" s="9"/>
      <c r="R337" s="115"/>
      <c r="S337" s="9"/>
      <c r="T337" s="115"/>
    </row>
    <row r="338" spans="2:20" ht="13.5">
      <c r="B338" s="9"/>
      <c r="C338" s="9"/>
      <c r="D338" s="115"/>
      <c r="E338" s="9"/>
      <c r="F338" s="115"/>
      <c r="G338" s="9"/>
      <c r="H338" s="115"/>
      <c r="I338" s="9"/>
      <c r="J338" s="115"/>
      <c r="K338" s="9"/>
      <c r="L338" s="115"/>
      <c r="M338" s="115"/>
      <c r="N338" s="115"/>
      <c r="O338" s="115"/>
      <c r="P338" s="115"/>
      <c r="Q338" s="9"/>
      <c r="R338" s="115"/>
      <c r="S338" s="9"/>
      <c r="T338" s="115"/>
    </row>
    <row r="339" spans="2:20" ht="13.5">
      <c r="B339" s="9"/>
      <c r="C339" s="9"/>
      <c r="D339" s="115"/>
      <c r="E339" s="9"/>
      <c r="F339" s="115"/>
      <c r="G339" s="9"/>
      <c r="H339" s="115"/>
      <c r="I339" s="9"/>
      <c r="J339" s="115"/>
      <c r="K339" s="9"/>
      <c r="L339" s="115"/>
      <c r="M339" s="115"/>
      <c r="N339" s="115"/>
      <c r="O339" s="115"/>
      <c r="P339" s="115"/>
      <c r="Q339" s="9"/>
      <c r="R339" s="115"/>
      <c r="S339" s="9"/>
      <c r="T339" s="115"/>
    </row>
    <row r="340" spans="2:20" ht="13.5">
      <c r="B340" s="9"/>
      <c r="C340" s="9"/>
      <c r="D340" s="115"/>
      <c r="E340" s="9"/>
      <c r="F340" s="115"/>
      <c r="G340" s="9"/>
      <c r="H340" s="115"/>
      <c r="I340" s="9"/>
      <c r="J340" s="115"/>
      <c r="K340" s="9"/>
      <c r="L340" s="115"/>
      <c r="M340" s="115"/>
      <c r="N340" s="115"/>
      <c r="O340" s="115"/>
      <c r="P340" s="115"/>
      <c r="Q340" s="9"/>
      <c r="R340" s="115"/>
      <c r="S340" s="9"/>
      <c r="T340" s="115"/>
    </row>
    <row r="341" spans="2:20" ht="13.5">
      <c r="B341" s="9"/>
      <c r="C341" s="9"/>
      <c r="D341" s="115"/>
      <c r="E341" s="9"/>
      <c r="F341" s="115"/>
      <c r="G341" s="9"/>
      <c r="H341" s="115"/>
      <c r="I341" s="9"/>
      <c r="J341" s="115"/>
      <c r="K341" s="9"/>
      <c r="L341" s="115"/>
      <c r="M341" s="115"/>
      <c r="N341" s="115"/>
      <c r="O341" s="115"/>
      <c r="P341" s="115"/>
      <c r="Q341" s="9"/>
      <c r="R341" s="115"/>
      <c r="S341" s="9"/>
      <c r="T341" s="115"/>
    </row>
    <row r="342" spans="2:20" ht="13.5">
      <c r="B342" s="9"/>
      <c r="C342" s="9"/>
      <c r="D342" s="115"/>
      <c r="E342" s="9"/>
      <c r="F342" s="115"/>
      <c r="G342" s="9"/>
      <c r="H342" s="115"/>
      <c r="I342" s="9"/>
      <c r="J342" s="115"/>
      <c r="K342" s="9"/>
      <c r="L342" s="115"/>
      <c r="M342" s="115"/>
      <c r="N342" s="115"/>
      <c r="O342" s="115"/>
      <c r="P342" s="115"/>
      <c r="Q342" s="9"/>
      <c r="R342" s="115"/>
      <c r="S342" s="9"/>
      <c r="T342" s="115"/>
    </row>
    <row r="343" spans="2:20" ht="13.5">
      <c r="B343" s="9"/>
      <c r="C343" s="9"/>
      <c r="D343" s="115"/>
      <c r="E343" s="9"/>
      <c r="F343" s="115"/>
      <c r="G343" s="9"/>
      <c r="H343" s="115"/>
      <c r="I343" s="9"/>
      <c r="J343" s="115"/>
      <c r="K343" s="9"/>
      <c r="L343" s="115"/>
      <c r="M343" s="115"/>
      <c r="N343" s="115"/>
      <c r="O343" s="115"/>
      <c r="P343" s="115"/>
      <c r="Q343" s="9"/>
      <c r="R343" s="115"/>
      <c r="S343" s="9"/>
      <c r="T343" s="115"/>
    </row>
    <row r="344" spans="2:20" ht="13.5">
      <c r="B344" s="9"/>
      <c r="C344" s="9"/>
      <c r="D344" s="115"/>
      <c r="E344" s="9"/>
      <c r="F344" s="115"/>
      <c r="G344" s="9"/>
      <c r="H344" s="115"/>
      <c r="I344" s="9"/>
      <c r="J344" s="115"/>
      <c r="K344" s="9"/>
      <c r="L344" s="115"/>
      <c r="M344" s="115"/>
      <c r="N344" s="115"/>
      <c r="O344" s="115"/>
      <c r="P344" s="115"/>
      <c r="Q344" s="9"/>
      <c r="R344" s="115"/>
      <c r="S344" s="9"/>
      <c r="T344" s="115"/>
    </row>
    <row r="345" spans="2:20" ht="13.5">
      <c r="B345" s="9"/>
      <c r="C345" s="9"/>
      <c r="D345" s="115"/>
      <c r="E345" s="9"/>
      <c r="F345" s="115"/>
      <c r="G345" s="9"/>
      <c r="H345" s="115"/>
      <c r="I345" s="9"/>
      <c r="J345" s="115"/>
      <c r="K345" s="9"/>
      <c r="L345" s="115"/>
      <c r="M345" s="115"/>
      <c r="N345" s="115"/>
      <c r="O345" s="115"/>
      <c r="P345" s="115"/>
      <c r="Q345" s="9"/>
      <c r="R345" s="115"/>
      <c r="S345" s="9"/>
      <c r="T345" s="115"/>
    </row>
    <row r="346" spans="2:20" ht="13.5">
      <c r="B346" s="9"/>
      <c r="C346" s="9"/>
      <c r="D346" s="115"/>
      <c r="E346" s="9"/>
      <c r="F346" s="115"/>
      <c r="G346" s="9"/>
      <c r="H346" s="115"/>
      <c r="I346" s="9"/>
      <c r="J346" s="115"/>
      <c r="K346" s="9"/>
      <c r="L346" s="115"/>
      <c r="M346" s="115"/>
      <c r="N346" s="115"/>
      <c r="O346" s="115"/>
      <c r="P346" s="115"/>
      <c r="Q346" s="9"/>
      <c r="R346" s="115"/>
      <c r="S346" s="9"/>
      <c r="T346" s="115"/>
    </row>
    <row r="347" spans="2:20" ht="13.5">
      <c r="B347" s="9"/>
      <c r="C347" s="9"/>
      <c r="D347" s="115"/>
      <c r="E347" s="9"/>
      <c r="F347" s="115"/>
      <c r="G347" s="9"/>
      <c r="H347" s="115"/>
      <c r="I347" s="9"/>
      <c r="J347" s="115"/>
      <c r="K347" s="9"/>
      <c r="L347" s="115"/>
      <c r="M347" s="115"/>
      <c r="N347" s="115"/>
      <c r="O347" s="115"/>
      <c r="P347" s="115"/>
      <c r="Q347" s="9"/>
      <c r="R347" s="115"/>
      <c r="S347" s="9"/>
      <c r="T347" s="115"/>
    </row>
    <row r="348" spans="2:20" ht="13.5">
      <c r="B348" s="9"/>
      <c r="C348" s="9"/>
      <c r="D348" s="115"/>
      <c r="E348" s="9"/>
      <c r="F348" s="115"/>
      <c r="G348" s="9"/>
      <c r="H348" s="115"/>
      <c r="I348" s="9"/>
      <c r="J348" s="115"/>
      <c r="K348" s="9"/>
      <c r="L348" s="115"/>
      <c r="M348" s="115"/>
      <c r="N348" s="115"/>
      <c r="O348" s="115"/>
      <c r="P348" s="115"/>
      <c r="Q348" s="9"/>
      <c r="R348" s="115"/>
      <c r="S348" s="9"/>
      <c r="T348" s="115"/>
    </row>
    <row r="349" spans="2:20" ht="13.5">
      <c r="B349" s="9"/>
      <c r="C349" s="9"/>
      <c r="D349" s="115"/>
      <c r="E349" s="9"/>
      <c r="F349" s="115"/>
      <c r="G349" s="9"/>
      <c r="H349" s="115"/>
      <c r="I349" s="9"/>
      <c r="J349" s="115"/>
      <c r="K349" s="9"/>
      <c r="L349" s="115"/>
      <c r="M349" s="115"/>
      <c r="N349" s="115"/>
      <c r="O349" s="115"/>
      <c r="P349" s="115"/>
      <c r="Q349" s="9"/>
      <c r="R349" s="115"/>
      <c r="S349" s="9"/>
      <c r="T349" s="115"/>
    </row>
    <row r="350" spans="2:20" ht="13.5">
      <c r="B350" s="9"/>
      <c r="C350" s="9"/>
      <c r="D350" s="115"/>
      <c r="E350" s="9"/>
      <c r="F350" s="115"/>
      <c r="G350" s="9"/>
      <c r="H350" s="115"/>
      <c r="I350" s="9"/>
      <c r="J350" s="115"/>
      <c r="K350" s="9"/>
      <c r="L350" s="115"/>
      <c r="M350" s="115"/>
      <c r="N350" s="115"/>
      <c r="O350" s="115"/>
      <c r="P350" s="115"/>
      <c r="Q350" s="9"/>
      <c r="R350" s="115"/>
      <c r="S350" s="9"/>
      <c r="T350" s="115"/>
    </row>
    <row r="351" spans="2:20" ht="13.5">
      <c r="B351" s="9"/>
      <c r="C351" s="9"/>
      <c r="D351" s="115"/>
      <c r="E351" s="9"/>
      <c r="F351" s="115"/>
      <c r="G351" s="9"/>
      <c r="H351" s="115"/>
      <c r="I351" s="9"/>
      <c r="J351" s="115"/>
      <c r="K351" s="9"/>
      <c r="L351" s="115"/>
      <c r="M351" s="115"/>
      <c r="N351" s="115"/>
      <c r="O351" s="115"/>
      <c r="P351" s="115"/>
      <c r="Q351" s="9"/>
      <c r="R351" s="115"/>
      <c r="S351" s="9"/>
      <c r="T351" s="115"/>
    </row>
    <row r="352" spans="2:20" ht="13.5">
      <c r="B352" s="9"/>
      <c r="C352" s="9"/>
      <c r="D352" s="115"/>
      <c r="E352" s="9"/>
      <c r="F352" s="115"/>
      <c r="G352" s="9"/>
      <c r="H352" s="115"/>
      <c r="I352" s="9"/>
      <c r="J352" s="115"/>
      <c r="K352" s="9"/>
      <c r="L352" s="115"/>
      <c r="M352" s="115"/>
      <c r="N352" s="115"/>
      <c r="O352" s="115"/>
      <c r="P352" s="115"/>
      <c r="Q352" s="9"/>
      <c r="R352" s="115"/>
      <c r="S352" s="9"/>
      <c r="T352" s="115"/>
    </row>
    <row r="353" spans="2:20" ht="13.5">
      <c r="B353" s="9"/>
      <c r="C353" s="9"/>
      <c r="D353" s="115"/>
      <c r="E353" s="9"/>
      <c r="F353" s="115"/>
      <c r="G353" s="9"/>
      <c r="H353" s="115"/>
      <c r="I353" s="9"/>
      <c r="J353" s="115"/>
      <c r="K353" s="9"/>
      <c r="L353" s="115"/>
      <c r="M353" s="115"/>
      <c r="N353" s="115"/>
      <c r="O353" s="115"/>
      <c r="P353" s="115"/>
      <c r="Q353" s="9"/>
      <c r="R353" s="115"/>
      <c r="S353" s="9"/>
      <c r="T353" s="115"/>
    </row>
    <row r="354" spans="2:20" ht="13.5">
      <c r="B354" s="9"/>
      <c r="C354" s="9"/>
      <c r="D354" s="115"/>
      <c r="E354" s="9"/>
      <c r="F354" s="115"/>
      <c r="G354" s="9"/>
      <c r="H354" s="115"/>
      <c r="I354" s="9"/>
      <c r="J354" s="115"/>
      <c r="K354" s="9"/>
      <c r="L354" s="115"/>
      <c r="M354" s="115"/>
      <c r="N354" s="115"/>
      <c r="O354" s="115"/>
      <c r="P354" s="115"/>
      <c r="Q354" s="9"/>
      <c r="R354" s="115"/>
      <c r="S354" s="9"/>
      <c r="T354" s="115"/>
    </row>
    <row r="355" spans="2:20" ht="13.5">
      <c r="B355" s="9"/>
      <c r="C355" s="9"/>
      <c r="D355" s="115"/>
      <c r="E355" s="9"/>
      <c r="F355" s="115"/>
      <c r="G355" s="9"/>
      <c r="H355" s="115"/>
      <c r="I355" s="9"/>
      <c r="J355" s="115"/>
      <c r="K355" s="9"/>
      <c r="L355" s="115"/>
      <c r="M355" s="115"/>
      <c r="N355" s="115"/>
      <c r="O355" s="115"/>
      <c r="P355" s="115"/>
      <c r="Q355" s="9"/>
      <c r="R355" s="115"/>
      <c r="S355" s="9"/>
      <c r="T355" s="115"/>
    </row>
    <row r="356" spans="2:20" ht="13.5">
      <c r="B356" s="9"/>
      <c r="C356" s="9"/>
      <c r="D356" s="115"/>
      <c r="E356" s="9"/>
      <c r="F356" s="115"/>
      <c r="G356" s="9"/>
      <c r="H356" s="115"/>
      <c r="I356" s="9"/>
      <c r="J356" s="115"/>
      <c r="K356" s="9"/>
      <c r="L356" s="115"/>
      <c r="M356" s="115"/>
      <c r="N356" s="115"/>
      <c r="O356" s="115"/>
      <c r="P356" s="115"/>
      <c r="Q356" s="9"/>
      <c r="R356" s="115"/>
      <c r="S356" s="9"/>
      <c r="T356" s="115"/>
    </row>
    <row r="357" spans="2:20" ht="13.5">
      <c r="B357" s="9"/>
      <c r="C357" s="9"/>
      <c r="D357" s="115"/>
      <c r="E357" s="9"/>
      <c r="F357" s="115"/>
      <c r="G357" s="9"/>
      <c r="H357" s="115"/>
      <c r="I357" s="9"/>
      <c r="J357" s="115"/>
      <c r="K357" s="9"/>
      <c r="L357" s="115"/>
      <c r="M357" s="115"/>
      <c r="N357" s="115"/>
      <c r="O357" s="115"/>
      <c r="P357" s="115"/>
      <c r="Q357" s="9"/>
      <c r="R357" s="115"/>
      <c r="S357" s="9"/>
      <c r="T357" s="115"/>
    </row>
    <row r="358" spans="2:20" ht="13.5">
      <c r="B358" s="9"/>
      <c r="C358" s="9"/>
      <c r="D358" s="115"/>
      <c r="E358" s="9"/>
      <c r="F358" s="115"/>
      <c r="G358" s="9"/>
      <c r="H358" s="115"/>
      <c r="I358" s="9"/>
      <c r="J358" s="115"/>
      <c r="K358" s="9"/>
      <c r="L358" s="115"/>
      <c r="M358" s="115"/>
      <c r="N358" s="115"/>
      <c r="O358" s="115"/>
      <c r="P358" s="115"/>
      <c r="Q358" s="9"/>
      <c r="R358" s="115"/>
      <c r="S358" s="9"/>
      <c r="T358" s="115"/>
    </row>
    <row r="359" spans="2:20" ht="13.5">
      <c r="B359" s="9"/>
      <c r="C359" s="9"/>
      <c r="D359" s="115"/>
      <c r="E359" s="9"/>
      <c r="F359" s="115"/>
      <c r="G359" s="9"/>
      <c r="H359" s="115"/>
      <c r="I359" s="9"/>
      <c r="J359" s="115"/>
      <c r="K359" s="9"/>
      <c r="L359" s="115"/>
      <c r="M359" s="115"/>
      <c r="N359" s="115"/>
      <c r="O359" s="115"/>
      <c r="P359" s="115"/>
      <c r="Q359" s="9"/>
      <c r="R359" s="115"/>
      <c r="S359" s="9"/>
      <c r="T359" s="115"/>
    </row>
    <row r="360" spans="2:20" ht="13.5">
      <c r="B360" s="9"/>
      <c r="C360" s="9"/>
      <c r="D360" s="115"/>
      <c r="E360" s="9"/>
      <c r="F360" s="115"/>
      <c r="G360" s="9"/>
      <c r="H360" s="115"/>
      <c r="I360" s="9"/>
      <c r="J360" s="115"/>
      <c r="K360" s="9"/>
      <c r="L360" s="115"/>
      <c r="M360" s="115"/>
      <c r="N360" s="115"/>
      <c r="O360" s="115"/>
      <c r="P360" s="115"/>
      <c r="Q360" s="9"/>
      <c r="R360" s="115"/>
      <c r="S360" s="9"/>
      <c r="T360" s="115"/>
    </row>
    <row r="361" spans="2:20" ht="13.5">
      <c r="B361" s="9"/>
      <c r="C361" s="9"/>
      <c r="D361" s="115"/>
      <c r="E361" s="9"/>
      <c r="F361" s="115"/>
      <c r="G361" s="9"/>
      <c r="H361" s="115"/>
      <c r="I361" s="9"/>
      <c r="J361" s="115"/>
      <c r="K361" s="9"/>
      <c r="L361" s="115"/>
      <c r="M361" s="115"/>
      <c r="N361" s="115"/>
      <c r="O361" s="115"/>
      <c r="P361" s="115"/>
      <c r="Q361" s="9"/>
      <c r="R361" s="115"/>
      <c r="S361" s="9"/>
      <c r="T361" s="115"/>
    </row>
    <row r="362" spans="2:20" ht="13.5">
      <c r="B362" s="9"/>
      <c r="C362" s="9"/>
      <c r="D362" s="115"/>
      <c r="E362" s="9"/>
      <c r="F362" s="115"/>
      <c r="G362" s="9"/>
      <c r="H362" s="115"/>
      <c r="I362" s="9"/>
      <c r="J362" s="115"/>
      <c r="K362" s="9"/>
      <c r="L362" s="115"/>
      <c r="M362" s="115"/>
      <c r="N362" s="115"/>
      <c r="O362" s="115"/>
      <c r="P362" s="115"/>
      <c r="Q362" s="9"/>
      <c r="R362" s="115"/>
      <c r="S362" s="9"/>
      <c r="T362" s="115"/>
    </row>
    <row r="363" spans="2:20" ht="13.5">
      <c r="B363" s="9"/>
      <c r="C363" s="9"/>
      <c r="D363" s="115"/>
      <c r="E363" s="9"/>
      <c r="F363" s="115"/>
      <c r="G363" s="9"/>
      <c r="H363" s="115"/>
      <c r="I363" s="9"/>
      <c r="J363" s="115"/>
      <c r="K363" s="9"/>
      <c r="L363" s="115"/>
      <c r="M363" s="115"/>
      <c r="N363" s="115"/>
      <c r="O363" s="115"/>
      <c r="P363" s="115"/>
      <c r="Q363" s="9"/>
      <c r="R363" s="115"/>
      <c r="S363" s="9"/>
      <c r="T363" s="115"/>
    </row>
    <row r="364" spans="2:20" ht="13.5">
      <c r="B364" s="9"/>
      <c r="C364" s="9"/>
      <c r="D364" s="115"/>
      <c r="E364" s="9"/>
      <c r="F364" s="115"/>
      <c r="G364" s="9"/>
      <c r="H364" s="115"/>
      <c r="I364" s="9"/>
      <c r="J364" s="115"/>
      <c r="K364" s="9"/>
      <c r="L364" s="115"/>
      <c r="M364" s="115"/>
      <c r="N364" s="115"/>
      <c r="O364" s="115"/>
      <c r="P364" s="115"/>
      <c r="Q364" s="9"/>
      <c r="R364" s="115"/>
      <c r="S364" s="9"/>
      <c r="T364" s="115"/>
    </row>
    <row r="365" spans="2:20" ht="13.5">
      <c r="B365" s="9"/>
      <c r="C365" s="9"/>
      <c r="D365" s="115"/>
      <c r="E365" s="9"/>
      <c r="F365" s="115"/>
      <c r="G365" s="9"/>
      <c r="H365" s="115"/>
      <c r="I365" s="9"/>
      <c r="J365" s="115"/>
      <c r="K365" s="9"/>
      <c r="L365" s="115"/>
      <c r="M365" s="115"/>
      <c r="N365" s="115"/>
      <c r="O365" s="115"/>
      <c r="P365" s="115"/>
      <c r="Q365" s="9"/>
      <c r="R365" s="115"/>
      <c r="S365" s="9"/>
      <c r="T365" s="115"/>
    </row>
    <row r="366" spans="2:20" ht="13.5">
      <c r="B366" s="9"/>
      <c r="C366" s="9"/>
      <c r="D366" s="115"/>
      <c r="E366" s="9"/>
      <c r="F366" s="115"/>
      <c r="G366" s="9"/>
      <c r="H366" s="115"/>
      <c r="I366" s="9"/>
      <c r="J366" s="115"/>
      <c r="K366" s="9"/>
      <c r="L366" s="115"/>
      <c r="M366" s="115"/>
      <c r="N366" s="115"/>
      <c r="O366" s="115"/>
      <c r="P366" s="115"/>
      <c r="Q366" s="9"/>
      <c r="R366" s="115"/>
      <c r="S366" s="9"/>
      <c r="T366" s="115"/>
    </row>
    <row r="367" spans="2:20" ht="13.5">
      <c r="B367" s="9"/>
      <c r="C367" s="9"/>
      <c r="D367" s="115"/>
      <c r="E367" s="9"/>
      <c r="F367" s="115"/>
      <c r="G367" s="9"/>
      <c r="H367" s="115"/>
      <c r="I367" s="9"/>
      <c r="J367" s="115"/>
      <c r="K367" s="9"/>
      <c r="L367" s="115"/>
      <c r="M367" s="115"/>
      <c r="N367" s="115"/>
      <c r="O367" s="115"/>
      <c r="P367" s="115"/>
      <c r="Q367" s="9"/>
      <c r="R367" s="115"/>
      <c r="S367" s="9"/>
      <c r="T367" s="115"/>
    </row>
    <row r="368" spans="2:20" ht="13.5">
      <c r="B368" s="9"/>
      <c r="C368" s="9"/>
      <c r="D368" s="115"/>
      <c r="E368" s="9"/>
      <c r="F368" s="115"/>
      <c r="G368" s="9"/>
      <c r="H368" s="115"/>
      <c r="I368" s="9"/>
      <c r="J368" s="115"/>
      <c r="K368" s="9"/>
      <c r="L368" s="115"/>
      <c r="M368" s="115"/>
      <c r="N368" s="115"/>
      <c r="O368" s="115"/>
      <c r="P368" s="115"/>
      <c r="Q368" s="9"/>
      <c r="R368" s="115"/>
      <c r="S368" s="9"/>
      <c r="T368" s="115"/>
    </row>
    <row r="369" spans="2:20" ht="13.5">
      <c r="B369" s="9"/>
      <c r="C369" s="9"/>
      <c r="D369" s="115"/>
      <c r="E369" s="9"/>
      <c r="F369" s="115"/>
      <c r="G369" s="9"/>
      <c r="H369" s="115"/>
      <c r="I369" s="9"/>
      <c r="J369" s="115"/>
      <c r="K369" s="9"/>
      <c r="L369" s="115"/>
      <c r="M369" s="115"/>
      <c r="N369" s="115"/>
      <c r="O369" s="115"/>
      <c r="P369" s="115"/>
      <c r="Q369" s="9"/>
      <c r="R369" s="115"/>
      <c r="S369" s="9"/>
      <c r="T369" s="115"/>
    </row>
    <row r="370" spans="2:20" ht="13.5">
      <c r="B370" s="9"/>
      <c r="C370" s="9"/>
      <c r="D370" s="115"/>
      <c r="E370" s="9"/>
      <c r="F370" s="115"/>
      <c r="G370" s="9"/>
      <c r="H370" s="115"/>
      <c r="I370" s="9"/>
      <c r="J370" s="115"/>
      <c r="K370" s="9"/>
      <c r="L370" s="115"/>
      <c r="M370" s="115"/>
      <c r="N370" s="115"/>
      <c r="O370" s="115"/>
      <c r="P370" s="115"/>
      <c r="Q370" s="9"/>
      <c r="R370" s="115"/>
      <c r="S370" s="9"/>
      <c r="T370" s="115"/>
    </row>
    <row r="371" spans="2:20" ht="13.5">
      <c r="B371" s="9"/>
      <c r="C371" s="9"/>
      <c r="D371" s="115"/>
      <c r="E371" s="9"/>
      <c r="F371" s="115"/>
      <c r="G371" s="9"/>
      <c r="H371" s="115"/>
      <c r="I371" s="9"/>
      <c r="J371" s="115"/>
      <c r="K371" s="9"/>
      <c r="L371" s="115"/>
      <c r="M371" s="115"/>
      <c r="N371" s="115"/>
      <c r="O371" s="115"/>
      <c r="P371" s="115"/>
      <c r="Q371" s="9"/>
      <c r="R371" s="115"/>
      <c r="S371" s="9"/>
      <c r="T371" s="115"/>
    </row>
    <row r="372" spans="2:20" ht="13.5">
      <c r="B372" s="9"/>
      <c r="C372" s="9"/>
      <c r="D372" s="115"/>
      <c r="E372" s="9"/>
      <c r="F372" s="115"/>
      <c r="G372" s="9"/>
      <c r="H372" s="115"/>
      <c r="I372" s="9"/>
      <c r="J372" s="115"/>
      <c r="K372" s="9"/>
      <c r="L372" s="115"/>
      <c r="M372" s="115"/>
      <c r="N372" s="115"/>
      <c r="O372" s="115"/>
      <c r="P372" s="115"/>
      <c r="Q372" s="9"/>
      <c r="R372" s="115"/>
      <c r="S372" s="9"/>
      <c r="T372" s="115"/>
    </row>
    <row r="373" spans="2:20" ht="13.5">
      <c r="B373" s="9"/>
      <c r="C373" s="9"/>
      <c r="D373" s="115"/>
      <c r="E373" s="9"/>
      <c r="F373" s="115"/>
      <c r="G373" s="9"/>
      <c r="H373" s="115"/>
      <c r="I373" s="9"/>
      <c r="J373" s="115"/>
      <c r="K373" s="9"/>
      <c r="L373" s="115"/>
      <c r="M373" s="115"/>
      <c r="N373" s="115"/>
      <c r="O373" s="115"/>
      <c r="P373" s="115"/>
      <c r="Q373" s="9"/>
      <c r="R373" s="115"/>
      <c r="S373" s="9"/>
      <c r="T373" s="115"/>
    </row>
    <row r="374" spans="2:20" ht="13.5">
      <c r="B374" s="9"/>
      <c r="C374" s="9"/>
      <c r="D374" s="115"/>
      <c r="E374" s="9"/>
      <c r="F374" s="115"/>
      <c r="G374" s="9"/>
      <c r="H374" s="115"/>
      <c r="I374" s="9"/>
      <c r="J374" s="115"/>
      <c r="K374" s="9"/>
      <c r="L374" s="115"/>
      <c r="M374" s="115"/>
      <c r="N374" s="115"/>
      <c r="O374" s="115"/>
      <c r="P374" s="115"/>
      <c r="Q374" s="9"/>
      <c r="R374" s="115"/>
      <c r="S374" s="9"/>
      <c r="T374" s="115"/>
    </row>
    <row r="375" spans="2:20" ht="13.5">
      <c r="B375" s="9"/>
      <c r="C375" s="9"/>
      <c r="D375" s="115"/>
      <c r="E375" s="9"/>
      <c r="F375" s="115"/>
      <c r="G375" s="9"/>
      <c r="H375" s="115"/>
      <c r="I375" s="9"/>
      <c r="J375" s="115"/>
      <c r="K375" s="9"/>
      <c r="L375" s="115"/>
      <c r="M375" s="115"/>
      <c r="N375" s="115"/>
      <c r="O375" s="115"/>
      <c r="P375" s="115"/>
      <c r="Q375" s="9"/>
      <c r="R375" s="115"/>
      <c r="S375" s="9"/>
      <c r="T375" s="115"/>
    </row>
    <row r="376" spans="2:20" ht="13.5">
      <c r="B376" s="9"/>
      <c r="C376" s="9"/>
      <c r="D376" s="115"/>
      <c r="E376" s="9"/>
      <c r="F376" s="115"/>
      <c r="G376" s="9"/>
      <c r="H376" s="115"/>
      <c r="I376" s="9"/>
      <c r="J376" s="115"/>
      <c r="K376" s="9"/>
      <c r="L376" s="115"/>
      <c r="M376" s="115"/>
      <c r="N376" s="115"/>
      <c r="O376" s="115"/>
      <c r="P376" s="115"/>
      <c r="Q376" s="9"/>
      <c r="R376" s="115"/>
      <c r="S376" s="9"/>
      <c r="T376" s="115"/>
    </row>
    <row r="377" spans="2:20" ht="13.5">
      <c r="B377" s="9"/>
      <c r="C377" s="9"/>
      <c r="D377" s="115"/>
      <c r="E377" s="9"/>
      <c r="F377" s="115"/>
      <c r="G377" s="9"/>
      <c r="H377" s="115"/>
      <c r="I377" s="9"/>
      <c r="J377" s="115"/>
      <c r="K377" s="9"/>
      <c r="L377" s="115"/>
      <c r="M377" s="115"/>
      <c r="N377" s="115"/>
      <c r="O377" s="115"/>
      <c r="P377" s="115"/>
      <c r="Q377" s="9"/>
      <c r="R377" s="115"/>
      <c r="S377" s="9"/>
      <c r="T377" s="115"/>
    </row>
    <row r="378" spans="2:20" ht="13.5">
      <c r="B378" s="9"/>
      <c r="C378" s="9"/>
      <c r="D378" s="115"/>
      <c r="E378" s="9"/>
      <c r="F378" s="115"/>
      <c r="G378" s="9"/>
      <c r="H378" s="115"/>
      <c r="I378" s="9"/>
      <c r="J378" s="115"/>
      <c r="K378" s="9"/>
      <c r="L378" s="115"/>
      <c r="M378" s="115"/>
      <c r="N378" s="115"/>
      <c r="O378" s="115"/>
      <c r="P378" s="115"/>
      <c r="Q378" s="9"/>
      <c r="R378" s="115"/>
      <c r="S378" s="9"/>
      <c r="T378" s="115"/>
    </row>
    <row r="379" spans="2:20" ht="13.5">
      <c r="B379" s="9"/>
      <c r="C379" s="9"/>
      <c r="D379" s="115"/>
      <c r="E379" s="9"/>
      <c r="F379" s="115"/>
      <c r="G379" s="9"/>
      <c r="H379" s="115"/>
      <c r="I379" s="9"/>
      <c r="J379" s="115"/>
      <c r="K379" s="9"/>
      <c r="L379" s="115"/>
      <c r="M379" s="115"/>
      <c r="N379" s="115"/>
      <c r="O379" s="115"/>
      <c r="P379" s="115"/>
      <c r="Q379" s="9"/>
      <c r="R379" s="115"/>
      <c r="S379" s="9"/>
      <c r="T379" s="115"/>
    </row>
    <row r="380" spans="2:20" ht="13.5">
      <c r="B380" s="9"/>
      <c r="C380" s="9"/>
      <c r="D380" s="115"/>
      <c r="E380" s="9"/>
      <c r="F380" s="115"/>
      <c r="G380" s="9"/>
      <c r="H380" s="115"/>
      <c r="I380" s="9"/>
      <c r="J380" s="115"/>
      <c r="K380" s="9"/>
      <c r="L380" s="115"/>
      <c r="M380" s="115"/>
      <c r="N380" s="115"/>
      <c r="O380" s="115"/>
      <c r="P380" s="115"/>
      <c r="Q380" s="9"/>
      <c r="R380" s="115"/>
      <c r="S380" s="9"/>
      <c r="T380" s="115"/>
    </row>
    <row r="381" spans="2:20" ht="13.5">
      <c r="B381" s="9"/>
      <c r="C381" s="9"/>
      <c r="D381" s="115"/>
      <c r="E381" s="9"/>
      <c r="F381" s="115"/>
      <c r="G381" s="9"/>
      <c r="H381" s="115"/>
      <c r="I381" s="9"/>
      <c r="J381" s="115"/>
      <c r="K381" s="9"/>
      <c r="L381" s="115"/>
      <c r="M381" s="115"/>
      <c r="N381" s="115"/>
      <c r="O381" s="115"/>
      <c r="P381" s="115"/>
      <c r="Q381" s="9"/>
      <c r="R381" s="115"/>
      <c r="S381" s="9"/>
      <c r="T381" s="115"/>
    </row>
    <row r="382" spans="2:20" ht="13.5">
      <c r="B382" s="9"/>
      <c r="C382" s="9"/>
      <c r="D382" s="115"/>
      <c r="E382" s="9"/>
      <c r="F382" s="115"/>
      <c r="G382" s="9"/>
      <c r="H382" s="115"/>
      <c r="I382" s="9"/>
      <c r="J382" s="115"/>
      <c r="K382" s="9"/>
      <c r="L382" s="115"/>
      <c r="M382" s="115"/>
      <c r="N382" s="115"/>
      <c r="O382" s="115"/>
      <c r="P382" s="115"/>
      <c r="Q382" s="9"/>
      <c r="R382" s="115"/>
      <c r="S382" s="9"/>
      <c r="T382" s="115"/>
    </row>
    <row r="383" spans="2:20" ht="13.5">
      <c r="B383" s="9"/>
      <c r="C383" s="9"/>
      <c r="D383" s="115"/>
      <c r="E383" s="9"/>
      <c r="F383" s="115"/>
      <c r="G383" s="9"/>
      <c r="H383" s="115"/>
      <c r="I383" s="9"/>
      <c r="J383" s="115"/>
      <c r="K383" s="9"/>
      <c r="L383" s="115"/>
      <c r="M383" s="115"/>
      <c r="N383" s="115"/>
      <c r="O383" s="115"/>
      <c r="P383" s="115"/>
      <c r="Q383" s="9"/>
      <c r="R383" s="115"/>
      <c r="S383" s="9"/>
      <c r="T383" s="115"/>
    </row>
    <row r="384" spans="2:20" ht="13.5">
      <c r="B384" s="9"/>
      <c r="C384" s="9"/>
      <c r="D384" s="115"/>
      <c r="E384" s="9"/>
      <c r="F384" s="115"/>
      <c r="G384" s="9"/>
      <c r="H384" s="115"/>
      <c r="I384" s="9"/>
      <c r="J384" s="115"/>
      <c r="K384" s="9"/>
      <c r="L384" s="115"/>
      <c r="M384" s="115"/>
      <c r="N384" s="115"/>
      <c r="O384" s="115"/>
      <c r="P384" s="115"/>
      <c r="Q384" s="9"/>
      <c r="R384" s="115"/>
      <c r="S384" s="9"/>
      <c r="T384" s="115"/>
    </row>
    <row r="385" spans="2:20" ht="13.5">
      <c r="B385" s="9"/>
      <c r="C385" s="9"/>
      <c r="D385" s="115"/>
      <c r="E385" s="9"/>
      <c r="F385" s="115"/>
      <c r="G385" s="9"/>
      <c r="H385" s="115"/>
      <c r="I385" s="9"/>
      <c r="J385" s="115"/>
      <c r="K385" s="9"/>
      <c r="L385" s="115"/>
      <c r="M385" s="115"/>
      <c r="N385" s="115"/>
      <c r="O385" s="115"/>
      <c r="P385" s="115"/>
      <c r="Q385" s="9"/>
      <c r="R385" s="115"/>
      <c r="S385" s="9"/>
      <c r="T385" s="115"/>
    </row>
    <row r="386" spans="2:20" ht="13.5">
      <c r="B386" s="9"/>
      <c r="C386" s="9"/>
      <c r="D386" s="115"/>
      <c r="E386" s="9"/>
      <c r="F386" s="115"/>
      <c r="G386" s="9"/>
      <c r="H386" s="115"/>
      <c r="I386" s="9"/>
      <c r="J386" s="115"/>
      <c r="K386" s="9"/>
      <c r="L386" s="115"/>
      <c r="M386" s="115"/>
      <c r="N386" s="115"/>
      <c r="O386" s="115"/>
      <c r="P386" s="115"/>
      <c r="Q386" s="9"/>
      <c r="R386" s="115"/>
      <c r="S386" s="9"/>
      <c r="T386" s="115"/>
    </row>
    <row r="387" spans="2:20" ht="13.5">
      <c r="B387" s="9"/>
      <c r="C387" s="9"/>
      <c r="D387" s="115"/>
      <c r="E387" s="9"/>
      <c r="F387" s="115"/>
      <c r="G387" s="9"/>
      <c r="H387" s="115"/>
      <c r="I387" s="9"/>
      <c r="J387" s="115"/>
      <c r="K387" s="9"/>
      <c r="L387" s="115"/>
      <c r="M387" s="115"/>
      <c r="N387" s="115"/>
      <c r="O387" s="115"/>
      <c r="P387" s="115"/>
      <c r="Q387" s="9"/>
      <c r="R387" s="115"/>
      <c r="S387" s="9"/>
      <c r="T387" s="115"/>
    </row>
    <row r="388" spans="2:20" ht="13.5">
      <c r="B388" s="9"/>
      <c r="C388" s="9"/>
      <c r="D388" s="115"/>
      <c r="E388" s="9"/>
      <c r="F388" s="115"/>
      <c r="G388" s="9"/>
      <c r="H388" s="115"/>
      <c r="I388" s="9"/>
      <c r="J388" s="115"/>
      <c r="K388" s="9"/>
      <c r="L388" s="115"/>
      <c r="M388" s="115"/>
      <c r="N388" s="115"/>
      <c r="O388" s="115"/>
      <c r="P388" s="115"/>
      <c r="Q388" s="9"/>
      <c r="R388" s="115"/>
      <c r="S388" s="9"/>
      <c r="T388" s="115"/>
    </row>
    <row r="389" spans="2:20" ht="13.5">
      <c r="B389" s="9"/>
      <c r="C389" s="9"/>
      <c r="D389" s="115"/>
      <c r="E389" s="9"/>
      <c r="F389" s="115"/>
      <c r="G389" s="9"/>
      <c r="H389" s="115"/>
      <c r="I389" s="9"/>
      <c r="J389" s="115"/>
      <c r="K389" s="9"/>
      <c r="L389" s="115"/>
      <c r="M389" s="115"/>
      <c r="N389" s="115"/>
      <c r="O389" s="115"/>
      <c r="P389" s="115"/>
      <c r="Q389" s="9"/>
      <c r="R389" s="115"/>
      <c r="S389" s="9"/>
      <c r="T389" s="115"/>
    </row>
    <row r="390" spans="2:20" ht="13.5">
      <c r="B390" s="9"/>
      <c r="C390" s="9"/>
      <c r="D390" s="115"/>
      <c r="E390" s="9"/>
      <c r="F390" s="115"/>
      <c r="G390" s="9"/>
      <c r="H390" s="115"/>
      <c r="I390" s="9"/>
      <c r="J390" s="115"/>
      <c r="K390" s="9"/>
      <c r="L390" s="115"/>
      <c r="M390" s="115"/>
      <c r="N390" s="115"/>
      <c r="O390" s="115"/>
      <c r="P390" s="115"/>
      <c r="Q390" s="9"/>
      <c r="R390" s="115"/>
      <c r="S390" s="9"/>
      <c r="T390" s="115"/>
    </row>
    <row r="391" spans="2:20" ht="13.5">
      <c r="B391" s="9"/>
      <c r="C391" s="9"/>
      <c r="D391" s="115"/>
      <c r="E391" s="9"/>
      <c r="F391" s="115"/>
      <c r="G391" s="9"/>
      <c r="H391" s="115"/>
      <c r="I391" s="9"/>
      <c r="J391" s="115"/>
      <c r="K391" s="9"/>
      <c r="L391" s="115"/>
      <c r="M391" s="115"/>
      <c r="N391" s="115"/>
      <c r="O391" s="115"/>
      <c r="P391" s="115"/>
      <c r="Q391" s="9"/>
      <c r="R391" s="115"/>
      <c r="S391" s="9"/>
      <c r="T391" s="115"/>
    </row>
    <row r="392" spans="2:20" ht="13.5">
      <c r="B392" s="9"/>
      <c r="C392" s="9"/>
      <c r="D392" s="115"/>
      <c r="E392" s="9"/>
      <c r="F392" s="115"/>
      <c r="G392" s="9"/>
      <c r="H392" s="115"/>
      <c r="I392" s="9"/>
      <c r="J392" s="115"/>
      <c r="K392" s="9"/>
      <c r="L392" s="115"/>
      <c r="M392" s="115"/>
      <c r="N392" s="115"/>
      <c r="O392" s="115"/>
      <c r="P392" s="115"/>
      <c r="Q392" s="9"/>
      <c r="R392" s="115"/>
      <c r="S392" s="9"/>
      <c r="T392" s="115"/>
    </row>
    <row r="393" spans="2:20" ht="13.5">
      <c r="B393" s="9"/>
      <c r="C393" s="9"/>
      <c r="D393" s="115"/>
      <c r="E393" s="9"/>
      <c r="F393" s="115"/>
      <c r="G393" s="9"/>
      <c r="H393" s="115"/>
      <c r="I393" s="9"/>
      <c r="J393" s="115"/>
      <c r="K393" s="9"/>
      <c r="L393" s="115"/>
      <c r="M393" s="115"/>
      <c r="N393" s="115"/>
      <c r="O393" s="115"/>
      <c r="P393" s="115"/>
      <c r="Q393" s="9"/>
      <c r="R393" s="115"/>
      <c r="S393" s="9"/>
      <c r="T393" s="115"/>
    </row>
    <row r="394" spans="2:20" ht="13.5">
      <c r="B394" s="9"/>
      <c r="C394" s="9"/>
      <c r="D394" s="115"/>
      <c r="E394" s="9"/>
      <c r="F394" s="115"/>
      <c r="G394" s="9"/>
      <c r="H394" s="115"/>
      <c r="I394" s="9"/>
      <c r="J394" s="115"/>
      <c r="K394" s="9"/>
      <c r="L394" s="115"/>
      <c r="M394" s="115"/>
      <c r="N394" s="115"/>
      <c r="O394" s="115"/>
      <c r="P394" s="115"/>
      <c r="Q394" s="9"/>
      <c r="R394" s="115"/>
      <c r="S394" s="9"/>
      <c r="T394" s="115"/>
    </row>
    <row r="395" spans="2:20" ht="13.5">
      <c r="B395" s="9"/>
      <c r="C395" s="9"/>
      <c r="D395" s="115"/>
      <c r="E395" s="9"/>
      <c r="F395" s="115"/>
      <c r="G395" s="9"/>
      <c r="H395" s="115"/>
      <c r="I395" s="9"/>
      <c r="J395" s="115"/>
      <c r="K395" s="9"/>
      <c r="L395" s="115"/>
      <c r="M395" s="115"/>
      <c r="N395" s="115"/>
      <c r="O395" s="115"/>
      <c r="P395" s="115"/>
      <c r="Q395" s="9"/>
      <c r="R395" s="115"/>
      <c r="S395" s="9"/>
      <c r="T395" s="115"/>
    </row>
    <row r="396" spans="2:20" ht="13.5">
      <c r="B396" s="9"/>
      <c r="C396" s="9"/>
      <c r="D396" s="115"/>
      <c r="E396" s="9"/>
      <c r="F396" s="115"/>
      <c r="G396" s="9"/>
      <c r="H396" s="115"/>
      <c r="I396" s="9"/>
      <c r="J396" s="115"/>
      <c r="K396" s="9"/>
      <c r="L396" s="115"/>
      <c r="M396" s="115"/>
      <c r="N396" s="115"/>
      <c r="O396" s="115"/>
      <c r="P396" s="115"/>
      <c r="Q396" s="9"/>
      <c r="R396" s="115"/>
      <c r="S396" s="9"/>
      <c r="T396" s="115"/>
    </row>
    <row r="397" spans="2:20" ht="13.5">
      <c r="B397" s="9"/>
      <c r="C397" s="9"/>
      <c r="D397" s="115"/>
      <c r="E397" s="9"/>
      <c r="F397" s="115"/>
      <c r="G397" s="9"/>
      <c r="H397" s="115"/>
      <c r="I397" s="9"/>
      <c r="J397" s="115"/>
      <c r="K397" s="9"/>
      <c r="L397" s="115"/>
      <c r="M397" s="115"/>
      <c r="N397" s="115"/>
      <c r="O397" s="115"/>
      <c r="P397" s="115"/>
      <c r="Q397" s="9"/>
      <c r="R397" s="115"/>
      <c r="S397" s="9"/>
      <c r="T397" s="115"/>
    </row>
    <row r="398" spans="2:20" ht="13.5">
      <c r="B398" s="9"/>
      <c r="C398" s="9"/>
      <c r="D398" s="115"/>
      <c r="E398" s="9"/>
      <c r="F398" s="115"/>
      <c r="G398" s="9"/>
      <c r="H398" s="115"/>
      <c r="I398" s="9"/>
      <c r="J398" s="115"/>
      <c r="K398" s="9"/>
      <c r="L398" s="115"/>
      <c r="M398" s="115"/>
      <c r="N398" s="115"/>
      <c r="O398" s="115"/>
      <c r="P398" s="115"/>
      <c r="Q398" s="9"/>
      <c r="R398" s="115"/>
      <c r="S398" s="9"/>
      <c r="T398" s="115"/>
    </row>
    <row r="399" spans="2:20" ht="13.5">
      <c r="B399" s="9"/>
      <c r="C399" s="9"/>
      <c r="D399" s="115"/>
      <c r="E399" s="9"/>
      <c r="F399" s="115"/>
      <c r="G399" s="9"/>
      <c r="H399" s="115"/>
      <c r="I399" s="9"/>
      <c r="J399" s="115"/>
      <c r="K399" s="9"/>
      <c r="L399" s="115"/>
      <c r="M399" s="115"/>
      <c r="N399" s="115"/>
      <c r="O399" s="115"/>
      <c r="P399" s="115"/>
      <c r="Q399" s="9"/>
      <c r="R399" s="115"/>
      <c r="S399" s="9"/>
      <c r="T399" s="115"/>
    </row>
    <row r="400" spans="2:20" ht="13.5">
      <c r="B400" s="9"/>
      <c r="C400" s="9"/>
      <c r="D400" s="115"/>
      <c r="E400" s="9"/>
      <c r="F400" s="115"/>
      <c r="G400" s="9"/>
      <c r="H400" s="115"/>
      <c r="I400" s="9"/>
      <c r="J400" s="115"/>
      <c r="K400" s="9"/>
      <c r="L400" s="115"/>
      <c r="M400" s="115"/>
      <c r="N400" s="115"/>
      <c r="O400" s="115"/>
      <c r="P400" s="115"/>
      <c r="Q400" s="9"/>
      <c r="R400" s="115"/>
      <c r="S400" s="9"/>
      <c r="T400" s="115"/>
    </row>
    <row r="401" spans="2:20" ht="13.5">
      <c r="B401" s="9"/>
      <c r="C401" s="9"/>
      <c r="D401" s="115"/>
      <c r="E401" s="9"/>
      <c r="F401" s="115"/>
      <c r="G401" s="9"/>
      <c r="H401" s="115"/>
      <c r="I401" s="9"/>
      <c r="J401" s="115"/>
      <c r="K401" s="9"/>
      <c r="L401" s="115"/>
      <c r="M401" s="115"/>
      <c r="N401" s="115"/>
      <c r="O401" s="115"/>
      <c r="P401" s="115"/>
      <c r="Q401" s="9"/>
      <c r="R401" s="115"/>
      <c r="S401" s="9"/>
      <c r="T401" s="115"/>
    </row>
    <row r="402" spans="2:20" ht="13.5">
      <c r="B402" s="9"/>
      <c r="C402" s="9"/>
      <c r="D402" s="115"/>
      <c r="E402" s="9"/>
      <c r="F402" s="115"/>
      <c r="G402" s="9"/>
      <c r="H402" s="115"/>
      <c r="I402" s="9"/>
      <c r="J402" s="115"/>
      <c r="K402" s="9"/>
      <c r="L402" s="115"/>
      <c r="M402" s="115"/>
      <c r="N402" s="115"/>
      <c r="O402" s="115"/>
      <c r="P402" s="115"/>
      <c r="Q402" s="9"/>
      <c r="R402" s="115"/>
      <c r="S402" s="9"/>
      <c r="T402" s="115"/>
    </row>
    <row r="403" spans="2:20" ht="13.5">
      <c r="B403" s="9"/>
      <c r="C403" s="9"/>
      <c r="D403" s="115"/>
      <c r="E403" s="9"/>
      <c r="F403" s="115"/>
      <c r="G403" s="9"/>
      <c r="H403" s="115"/>
      <c r="I403" s="9"/>
      <c r="J403" s="115"/>
      <c r="K403" s="9"/>
      <c r="L403" s="115"/>
      <c r="M403" s="115"/>
      <c r="N403" s="115"/>
      <c r="O403" s="115"/>
      <c r="P403" s="115"/>
      <c r="Q403" s="9"/>
      <c r="R403" s="115"/>
      <c r="S403" s="9"/>
      <c r="T403" s="115"/>
    </row>
    <row r="404" spans="2:20" ht="13.5">
      <c r="B404" s="9"/>
      <c r="C404" s="9"/>
      <c r="D404" s="115"/>
      <c r="E404" s="9"/>
      <c r="F404" s="115"/>
      <c r="G404" s="9"/>
      <c r="H404" s="115"/>
      <c r="I404" s="9"/>
      <c r="J404" s="115"/>
      <c r="K404" s="9"/>
      <c r="L404" s="115"/>
      <c r="M404" s="115"/>
      <c r="N404" s="115"/>
      <c r="O404" s="115"/>
      <c r="P404" s="115"/>
      <c r="Q404" s="9"/>
      <c r="R404" s="115"/>
      <c r="S404" s="9"/>
      <c r="T404" s="115"/>
    </row>
    <row r="405" spans="2:20" ht="13.5">
      <c r="B405" s="9"/>
      <c r="C405" s="9"/>
      <c r="D405" s="115"/>
      <c r="E405" s="9"/>
      <c r="F405" s="115"/>
      <c r="G405" s="9"/>
      <c r="H405" s="115"/>
      <c r="I405" s="9"/>
      <c r="J405" s="115"/>
      <c r="K405" s="9"/>
      <c r="L405" s="115"/>
      <c r="M405" s="115"/>
      <c r="N405" s="115"/>
      <c r="O405" s="115"/>
      <c r="P405" s="115"/>
      <c r="Q405" s="9"/>
      <c r="R405" s="115"/>
      <c r="S405" s="9"/>
      <c r="T405" s="115"/>
    </row>
    <row r="406" spans="2:20" ht="13.5">
      <c r="B406" s="9"/>
      <c r="C406" s="9"/>
      <c r="D406" s="115"/>
      <c r="E406" s="9"/>
      <c r="F406" s="115"/>
      <c r="G406" s="9"/>
      <c r="H406" s="115"/>
      <c r="I406" s="9"/>
      <c r="J406" s="115"/>
      <c r="K406" s="9"/>
      <c r="L406" s="115"/>
      <c r="M406" s="115"/>
      <c r="N406" s="115"/>
      <c r="O406" s="115"/>
      <c r="P406" s="115"/>
      <c r="Q406" s="9"/>
      <c r="R406" s="115"/>
      <c r="S406" s="9"/>
      <c r="T406" s="115"/>
    </row>
    <row r="407" spans="2:20" ht="13.5">
      <c r="B407" s="9"/>
      <c r="C407" s="9"/>
      <c r="D407" s="115"/>
      <c r="E407" s="9"/>
      <c r="F407" s="115"/>
      <c r="G407" s="9"/>
      <c r="H407" s="115"/>
      <c r="I407" s="9"/>
      <c r="J407" s="115"/>
      <c r="K407" s="9"/>
      <c r="L407" s="115"/>
      <c r="M407" s="115"/>
      <c r="N407" s="115"/>
      <c r="O407" s="115"/>
      <c r="P407" s="115"/>
      <c r="Q407" s="9"/>
      <c r="R407" s="115"/>
      <c r="S407" s="9"/>
      <c r="T407" s="115"/>
    </row>
    <row r="408" spans="2:20" ht="13.5">
      <c r="B408" s="9"/>
      <c r="C408" s="9"/>
      <c r="D408" s="115"/>
      <c r="E408" s="9"/>
      <c r="F408" s="115"/>
      <c r="G408" s="9"/>
      <c r="H408" s="115"/>
      <c r="I408" s="9"/>
      <c r="J408" s="115"/>
      <c r="K408" s="9"/>
      <c r="L408" s="115"/>
      <c r="M408" s="115"/>
      <c r="N408" s="115"/>
      <c r="O408" s="115"/>
      <c r="P408" s="115"/>
      <c r="Q408" s="9"/>
      <c r="R408" s="115"/>
      <c r="S408" s="9"/>
      <c r="T408" s="115"/>
    </row>
    <row r="409" spans="2:20" ht="13.5">
      <c r="B409" s="9"/>
      <c r="C409" s="9"/>
      <c r="D409" s="115"/>
      <c r="E409" s="9"/>
      <c r="F409" s="115"/>
      <c r="G409" s="9"/>
      <c r="H409" s="115"/>
      <c r="I409" s="9"/>
      <c r="J409" s="115"/>
      <c r="K409" s="9"/>
      <c r="L409" s="115"/>
      <c r="M409" s="115"/>
      <c r="N409" s="115"/>
      <c r="O409" s="115"/>
      <c r="P409" s="115"/>
      <c r="Q409" s="9"/>
      <c r="R409" s="115"/>
      <c r="S409" s="9"/>
      <c r="T409" s="115"/>
    </row>
    <row r="410" spans="2:20" ht="13.5">
      <c r="B410" s="9"/>
      <c r="C410" s="9"/>
      <c r="D410" s="115"/>
      <c r="E410" s="9"/>
      <c r="F410" s="115"/>
      <c r="G410" s="9"/>
      <c r="H410" s="115"/>
      <c r="I410" s="9"/>
      <c r="J410" s="115"/>
      <c r="K410" s="9"/>
      <c r="L410" s="115"/>
      <c r="M410" s="115"/>
      <c r="N410" s="115"/>
      <c r="O410" s="115"/>
      <c r="P410" s="115"/>
      <c r="Q410" s="9"/>
      <c r="R410" s="115"/>
      <c r="S410" s="9"/>
      <c r="T410" s="115"/>
    </row>
    <row r="411" spans="2:20" ht="13.5">
      <c r="B411" s="9"/>
      <c r="C411" s="9"/>
      <c r="D411" s="115"/>
      <c r="E411" s="9"/>
      <c r="F411" s="115"/>
      <c r="G411" s="9"/>
      <c r="H411" s="115"/>
      <c r="I411" s="9"/>
      <c r="J411" s="115"/>
      <c r="K411" s="9"/>
      <c r="L411" s="115"/>
      <c r="M411" s="115"/>
      <c r="N411" s="115"/>
      <c r="O411" s="115"/>
      <c r="P411" s="115"/>
      <c r="Q411" s="9"/>
      <c r="R411" s="115"/>
      <c r="S411" s="9"/>
      <c r="T411" s="115"/>
    </row>
    <row r="412" spans="2:20" ht="13.5">
      <c r="B412" s="9"/>
      <c r="C412" s="9"/>
      <c r="D412" s="115"/>
      <c r="E412" s="9"/>
      <c r="F412" s="115"/>
      <c r="G412" s="9"/>
      <c r="H412" s="115"/>
      <c r="I412" s="9"/>
      <c r="J412" s="115"/>
      <c r="K412" s="9"/>
      <c r="L412" s="115"/>
      <c r="M412" s="115"/>
      <c r="N412" s="115"/>
      <c r="O412" s="115"/>
      <c r="P412" s="115"/>
      <c r="Q412" s="9"/>
      <c r="R412" s="115"/>
      <c r="S412" s="9"/>
      <c r="T412" s="115"/>
    </row>
    <row r="413" spans="2:20" ht="13.5">
      <c r="B413" s="9"/>
      <c r="C413" s="9"/>
      <c r="D413" s="115"/>
      <c r="E413" s="9"/>
      <c r="F413" s="115"/>
      <c r="G413" s="9"/>
      <c r="H413" s="115"/>
      <c r="I413" s="9"/>
      <c r="J413" s="115"/>
      <c r="K413" s="9"/>
      <c r="L413" s="115"/>
      <c r="M413" s="115"/>
      <c r="N413" s="115"/>
      <c r="O413" s="115"/>
      <c r="P413" s="115"/>
      <c r="Q413" s="9"/>
      <c r="R413" s="115"/>
      <c r="S413" s="9"/>
      <c r="T413" s="115"/>
    </row>
    <row r="414" spans="2:20" ht="13.5">
      <c r="B414" s="9"/>
      <c r="C414" s="9"/>
      <c r="D414" s="115"/>
      <c r="E414" s="9"/>
      <c r="F414" s="115"/>
      <c r="G414" s="9"/>
      <c r="H414" s="115"/>
      <c r="I414" s="9"/>
      <c r="J414" s="115"/>
      <c r="K414" s="9"/>
      <c r="L414" s="115"/>
      <c r="M414" s="115"/>
      <c r="N414" s="115"/>
      <c r="O414" s="115"/>
      <c r="P414" s="115"/>
      <c r="Q414" s="9"/>
      <c r="R414" s="115"/>
      <c r="S414" s="9"/>
      <c r="T414" s="115"/>
    </row>
    <row r="415" spans="2:20" ht="13.5">
      <c r="B415" s="9"/>
      <c r="C415" s="9"/>
      <c r="D415" s="115"/>
      <c r="E415" s="9"/>
      <c r="F415" s="115"/>
      <c r="G415" s="9"/>
      <c r="H415" s="115"/>
      <c r="I415" s="9"/>
      <c r="J415" s="115"/>
      <c r="K415" s="9"/>
      <c r="L415" s="115"/>
      <c r="M415" s="115"/>
      <c r="N415" s="115"/>
      <c r="O415" s="115"/>
      <c r="P415" s="115"/>
      <c r="Q415" s="9"/>
      <c r="R415" s="115"/>
      <c r="S415" s="9"/>
      <c r="T415" s="115"/>
    </row>
    <row r="416" spans="2:20" ht="13.5">
      <c r="B416" s="9"/>
      <c r="C416" s="9"/>
      <c r="D416" s="115"/>
      <c r="E416" s="9"/>
      <c r="F416" s="115"/>
      <c r="G416" s="9"/>
      <c r="H416" s="115"/>
      <c r="I416" s="9"/>
      <c r="J416" s="115"/>
      <c r="K416" s="9"/>
      <c r="L416" s="115"/>
      <c r="M416" s="115"/>
      <c r="N416" s="115"/>
      <c r="O416" s="115"/>
      <c r="P416" s="115"/>
      <c r="Q416" s="9"/>
      <c r="R416" s="115"/>
      <c r="S416" s="9"/>
      <c r="T416" s="115"/>
    </row>
    <row r="417" spans="2:20" ht="13.5">
      <c r="B417" s="9"/>
      <c r="C417" s="9"/>
      <c r="D417" s="115"/>
      <c r="E417" s="9"/>
      <c r="F417" s="115"/>
      <c r="G417" s="9"/>
      <c r="H417" s="115"/>
      <c r="I417" s="9"/>
      <c r="J417" s="115"/>
      <c r="K417" s="9"/>
      <c r="L417" s="115"/>
      <c r="M417" s="115"/>
      <c r="N417" s="115"/>
      <c r="O417" s="115"/>
      <c r="P417" s="115"/>
      <c r="Q417" s="9"/>
      <c r="R417" s="115"/>
      <c r="S417" s="9"/>
      <c r="T417" s="115"/>
    </row>
    <row r="418" spans="2:20" ht="13.5">
      <c r="B418" s="9"/>
      <c r="C418" s="9"/>
      <c r="D418" s="115"/>
      <c r="E418" s="9"/>
      <c r="F418" s="115"/>
      <c r="G418" s="9"/>
      <c r="H418" s="115"/>
      <c r="I418" s="9"/>
      <c r="J418" s="115"/>
      <c r="K418" s="9"/>
      <c r="L418" s="115"/>
      <c r="M418" s="115"/>
      <c r="N418" s="115"/>
      <c r="O418" s="115"/>
      <c r="P418" s="115"/>
      <c r="Q418" s="9"/>
      <c r="R418" s="115"/>
      <c r="S418" s="9"/>
      <c r="T418" s="115"/>
    </row>
    <row r="419" spans="2:20" ht="13.5">
      <c r="B419" s="9"/>
      <c r="C419" s="9"/>
      <c r="D419" s="115"/>
      <c r="E419" s="9"/>
      <c r="F419" s="115"/>
      <c r="G419" s="9"/>
      <c r="H419" s="115"/>
      <c r="I419" s="9"/>
      <c r="J419" s="115"/>
      <c r="K419" s="9"/>
      <c r="L419" s="115"/>
      <c r="M419" s="115"/>
      <c r="N419" s="115"/>
      <c r="O419" s="115"/>
      <c r="P419" s="115"/>
      <c r="Q419" s="9"/>
      <c r="R419" s="115"/>
      <c r="S419" s="9"/>
      <c r="T419" s="115"/>
    </row>
    <row r="420" spans="2:20" ht="13.5">
      <c r="B420" s="9"/>
      <c r="C420" s="9"/>
      <c r="D420" s="115"/>
      <c r="E420" s="9"/>
      <c r="F420" s="115"/>
      <c r="G420" s="9"/>
      <c r="H420" s="115"/>
      <c r="I420" s="9"/>
      <c r="J420" s="115"/>
      <c r="K420" s="9"/>
      <c r="L420" s="115"/>
      <c r="M420" s="115"/>
      <c r="N420" s="115"/>
      <c r="O420" s="115"/>
      <c r="P420" s="115"/>
      <c r="Q420" s="9"/>
      <c r="R420" s="115"/>
      <c r="S420" s="9"/>
      <c r="T420" s="115"/>
    </row>
    <row r="421" spans="2:20" ht="13.5">
      <c r="B421" s="9"/>
      <c r="C421" s="9"/>
      <c r="D421" s="115"/>
      <c r="E421" s="9"/>
      <c r="F421" s="115"/>
      <c r="G421" s="9"/>
      <c r="H421" s="115"/>
      <c r="I421" s="9"/>
      <c r="J421" s="115"/>
      <c r="K421" s="9"/>
      <c r="L421" s="115"/>
      <c r="M421" s="115"/>
      <c r="N421" s="115"/>
      <c r="O421" s="115"/>
      <c r="P421" s="115"/>
      <c r="Q421" s="9"/>
      <c r="R421" s="115"/>
      <c r="S421" s="9"/>
      <c r="T421" s="115"/>
    </row>
    <row r="422" spans="2:20" ht="13.5">
      <c r="B422" s="9"/>
      <c r="C422" s="9"/>
      <c r="D422" s="115"/>
      <c r="E422" s="9"/>
      <c r="F422" s="115"/>
      <c r="G422" s="9"/>
      <c r="H422" s="115"/>
      <c r="I422" s="9"/>
      <c r="J422" s="115"/>
      <c r="K422" s="9"/>
      <c r="L422" s="115"/>
      <c r="M422" s="115"/>
      <c r="N422" s="115"/>
      <c r="O422" s="115"/>
      <c r="P422" s="115"/>
      <c r="Q422" s="9"/>
      <c r="R422" s="115"/>
      <c r="S422" s="9"/>
      <c r="T422" s="115"/>
    </row>
    <row r="423" spans="2:20" ht="13.5">
      <c r="B423" s="9"/>
      <c r="C423" s="9"/>
      <c r="D423" s="115"/>
      <c r="E423" s="9"/>
      <c r="F423" s="115"/>
      <c r="G423" s="9"/>
      <c r="H423" s="115"/>
      <c r="I423" s="9"/>
      <c r="J423" s="115"/>
      <c r="K423" s="9"/>
      <c r="L423" s="115"/>
      <c r="M423" s="115"/>
      <c r="N423" s="115"/>
      <c r="O423" s="115"/>
      <c r="P423" s="115"/>
      <c r="Q423" s="9"/>
      <c r="R423" s="115"/>
      <c r="S423" s="9"/>
      <c r="T423" s="115"/>
    </row>
    <row r="424" spans="2:20" ht="13.5">
      <c r="B424" s="9"/>
      <c r="C424" s="9"/>
      <c r="D424" s="115"/>
      <c r="E424" s="9"/>
      <c r="F424" s="115"/>
      <c r="G424" s="9"/>
      <c r="H424" s="115"/>
      <c r="I424" s="9"/>
      <c r="J424" s="115"/>
      <c r="K424" s="9"/>
      <c r="L424" s="115"/>
      <c r="M424" s="115"/>
      <c r="N424" s="115"/>
      <c r="O424" s="115"/>
      <c r="P424" s="115"/>
      <c r="Q424" s="9"/>
      <c r="R424" s="115"/>
      <c r="S424" s="9"/>
      <c r="T424" s="115"/>
    </row>
    <row r="425" spans="2:20" ht="13.5">
      <c r="B425" s="9"/>
      <c r="C425" s="9"/>
      <c r="D425" s="115"/>
      <c r="E425" s="9"/>
      <c r="F425" s="115"/>
      <c r="G425" s="9"/>
      <c r="H425" s="115"/>
      <c r="I425" s="9"/>
      <c r="J425" s="115"/>
      <c r="K425" s="9"/>
      <c r="L425" s="115"/>
      <c r="M425" s="115"/>
      <c r="N425" s="115"/>
      <c r="O425" s="115"/>
      <c r="P425" s="115"/>
      <c r="Q425" s="9"/>
      <c r="R425" s="115"/>
      <c r="S425" s="9"/>
      <c r="T425" s="115"/>
    </row>
    <row r="426" spans="2:20" ht="13.5">
      <c r="B426" s="9"/>
      <c r="C426" s="9"/>
      <c r="D426" s="115"/>
      <c r="E426" s="9"/>
      <c r="F426" s="115"/>
      <c r="G426" s="9"/>
      <c r="H426" s="115"/>
      <c r="I426" s="9"/>
      <c r="J426" s="115"/>
      <c r="K426" s="9"/>
      <c r="L426" s="115"/>
      <c r="M426" s="115"/>
      <c r="N426" s="115"/>
      <c r="O426" s="115"/>
      <c r="P426" s="115"/>
      <c r="Q426" s="9"/>
      <c r="R426" s="115"/>
      <c r="S426" s="9"/>
      <c r="T426" s="115"/>
    </row>
    <row r="427" spans="2:20" ht="13.5">
      <c r="B427" s="9"/>
      <c r="C427" s="9"/>
      <c r="D427" s="115"/>
      <c r="E427" s="9"/>
      <c r="F427" s="115"/>
      <c r="G427" s="9"/>
      <c r="H427" s="115"/>
      <c r="I427" s="9"/>
      <c r="J427" s="115"/>
      <c r="K427" s="9"/>
      <c r="L427" s="115"/>
      <c r="M427" s="115"/>
      <c r="N427" s="115"/>
      <c r="O427" s="115"/>
      <c r="P427" s="115"/>
      <c r="Q427" s="9"/>
      <c r="R427" s="115"/>
      <c r="S427" s="9"/>
      <c r="T427" s="115"/>
    </row>
    <row r="428" spans="2:20" ht="13.5">
      <c r="B428" s="9"/>
      <c r="C428" s="9"/>
      <c r="D428" s="115"/>
      <c r="E428" s="9"/>
      <c r="F428" s="115"/>
      <c r="G428" s="9"/>
      <c r="H428" s="115"/>
      <c r="I428" s="9"/>
      <c r="J428" s="115"/>
      <c r="K428" s="9"/>
      <c r="L428" s="115"/>
      <c r="M428" s="115"/>
      <c r="N428" s="115"/>
      <c r="O428" s="115"/>
      <c r="P428" s="115"/>
      <c r="Q428" s="9"/>
      <c r="R428" s="115"/>
      <c r="S428" s="9"/>
      <c r="T428" s="115"/>
    </row>
    <row r="429" spans="2:20" ht="13.5">
      <c r="B429" s="9"/>
      <c r="C429" s="9"/>
      <c r="D429" s="115"/>
      <c r="E429" s="9"/>
      <c r="F429" s="115"/>
      <c r="G429" s="9"/>
      <c r="H429" s="115"/>
      <c r="I429" s="9"/>
      <c r="J429" s="115"/>
      <c r="K429" s="9"/>
      <c r="L429" s="115"/>
      <c r="M429" s="115"/>
      <c r="N429" s="115"/>
      <c r="O429" s="115"/>
      <c r="P429" s="115"/>
      <c r="Q429" s="9"/>
      <c r="R429" s="115"/>
      <c r="S429" s="9"/>
      <c r="T429" s="115"/>
    </row>
    <row r="430" spans="2:20" ht="13.5">
      <c r="B430" s="9"/>
      <c r="C430" s="9"/>
      <c r="D430" s="115"/>
      <c r="E430" s="9"/>
      <c r="F430" s="115"/>
      <c r="G430" s="9"/>
      <c r="H430" s="115"/>
      <c r="I430" s="9"/>
      <c r="J430" s="115"/>
      <c r="K430" s="9"/>
      <c r="L430" s="115"/>
      <c r="M430" s="115"/>
      <c r="N430" s="115"/>
      <c r="O430" s="115"/>
      <c r="P430" s="115"/>
      <c r="Q430" s="9"/>
      <c r="R430" s="115"/>
      <c r="S430" s="9"/>
      <c r="T430" s="115"/>
    </row>
    <row r="431" spans="2:20" ht="13.5">
      <c r="B431" s="9"/>
      <c r="C431" s="9"/>
      <c r="D431" s="115"/>
      <c r="E431" s="9"/>
      <c r="F431" s="115"/>
      <c r="G431" s="9"/>
      <c r="H431" s="115"/>
      <c r="I431" s="9"/>
      <c r="J431" s="115"/>
      <c r="K431" s="9"/>
      <c r="L431" s="115"/>
      <c r="M431" s="115"/>
      <c r="N431" s="115"/>
      <c r="O431" s="115"/>
      <c r="P431" s="115"/>
      <c r="Q431" s="9"/>
      <c r="R431" s="115"/>
      <c r="S431" s="9"/>
      <c r="T431" s="115"/>
    </row>
    <row r="432" spans="2:20" ht="13.5">
      <c r="B432" s="9"/>
      <c r="C432" s="9"/>
      <c r="D432" s="115"/>
      <c r="E432" s="9"/>
      <c r="F432" s="115"/>
      <c r="G432" s="9"/>
      <c r="H432" s="115"/>
      <c r="I432" s="9"/>
      <c r="J432" s="115"/>
      <c r="K432" s="9"/>
      <c r="L432" s="115"/>
      <c r="M432" s="115"/>
      <c r="N432" s="115"/>
      <c r="O432" s="115"/>
      <c r="P432" s="115"/>
      <c r="Q432" s="9"/>
      <c r="R432" s="115"/>
      <c r="S432" s="9"/>
      <c r="T432" s="115"/>
    </row>
    <row r="433" spans="2:20" ht="13.5">
      <c r="B433" s="9"/>
      <c r="C433" s="9"/>
      <c r="D433" s="115"/>
      <c r="E433" s="9"/>
      <c r="F433" s="115"/>
      <c r="G433" s="9"/>
      <c r="H433" s="115"/>
      <c r="I433" s="9"/>
      <c r="J433" s="115"/>
      <c r="K433" s="9"/>
      <c r="L433" s="115"/>
      <c r="M433" s="115"/>
      <c r="N433" s="115"/>
      <c r="O433" s="115"/>
      <c r="P433" s="115"/>
      <c r="Q433" s="9"/>
      <c r="R433" s="115"/>
      <c r="S433" s="9"/>
      <c r="T433" s="115"/>
    </row>
    <row r="434" spans="2:20" ht="13.5">
      <c r="B434" s="9"/>
      <c r="C434" s="9"/>
      <c r="D434" s="115"/>
      <c r="E434" s="9"/>
      <c r="F434" s="115"/>
      <c r="G434" s="9"/>
      <c r="H434" s="115"/>
      <c r="I434" s="9"/>
      <c r="J434" s="115"/>
      <c r="K434" s="9"/>
      <c r="L434" s="115"/>
      <c r="M434" s="115"/>
      <c r="N434" s="115"/>
      <c r="O434" s="115"/>
      <c r="P434" s="115"/>
      <c r="Q434" s="9"/>
      <c r="R434" s="115"/>
      <c r="S434" s="9"/>
      <c r="T434" s="115"/>
    </row>
    <row r="435" spans="2:20" ht="13.5">
      <c r="B435" s="9"/>
      <c r="C435" s="9"/>
      <c r="D435" s="115"/>
      <c r="E435" s="9"/>
      <c r="F435" s="115"/>
      <c r="G435" s="9"/>
      <c r="H435" s="115"/>
      <c r="I435" s="9"/>
      <c r="J435" s="115"/>
      <c r="K435" s="9"/>
      <c r="L435" s="115"/>
      <c r="M435" s="115"/>
      <c r="N435" s="115"/>
      <c r="O435" s="115"/>
      <c r="P435" s="115"/>
      <c r="Q435" s="9"/>
      <c r="R435" s="115"/>
      <c r="S435" s="9"/>
      <c r="T435" s="115"/>
    </row>
    <row r="436" spans="2:20" ht="13.5">
      <c r="B436" s="9"/>
      <c r="C436" s="9"/>
      <c r="D436" s="115"/>
      <c r="E436" s="9"/>
      <c r="F436" s="115"/>
      <c r="G436" s="9"/>
      <c r="H436" s="115"/>
      <c r="I436" s="9"/>
      <c r="J436" s="115"/>
      <c r="K436" s="9"/>
      <c r="L436" s="115"/>
      <c r="M436" s="115"/>
      <c r="N436" s="115"/>
      <c r="O436" s="115"/>
      <c r="P436" s="115"/>
      <c r="Q436" s="9"/>
      <c r="R436" s="115"/>
      <c r="S436" s="9"/>
      <c r="T436" s="115"/>
    </row>
    <row r="437" spans="2:20" ht="13.5">
      <c r="B437" s="9"/>
      <c r="C437" s="9"/>
      <c r="D437" s="115"/>
      <c r="E437" s="9"/>
      <c r="F437" s="115"/>
      <c r="G437" s="9"/>
      <c r="H437" s="115"/>
      <c r="I437" s="9"/>
      <c r="J437" s="115"/>
      <c r="K437" s="9"/>
      <c r="L437" s="115"/>
      <c r="M437" s="115"/>
      <c r="N437" s="115"/>
      <c r="O437" s="115"/>
      <c r="P437" s="115"/>
      <c r="Q437" s="9"/>
      <c r="R437" s="115"/>
      <c r="S437" s="9"/>
      <c r="T437" s="115"/>
    </row>
    <row r="438" spans="2:20" ht="13.5">
      <c r="B438" s="9"/>
      <c r="C438" s="9"/>
      <c r="D438" s="115"/>
      <c r="E438" s="9"/>
      <c r="F438" s="115"/>
      <c r="G438" s="9"/>
      <c r="H438" s="115"/>
      <c r="I438" s="9"/>
      <c r="J438" s="115"/>
      <c r="K438" s="9"/>
      <c r="L438" s="115"/>
      <c r="M438" s="115"/>
      <c r="N438" s="115"/>
      <c r="O438" s="115"/>
      <c r="P438" s="115"/>
      <c r="Q438" s="9"/>
      <c r="R438" s="115"/>
      <c r="S438" s="9"/>
      <c r="T438" s="115"/>
    </row>
    <row r="439" spans="2:20" ht="13.5">
      <c r="B439" s="9"/>
      <c r="C439" s="9"/>
      <c r="D439" s="115"/>
      <c r="E439" s="9"/>
      <c r="F439" s="115"/>
      <c r="G439" s="9"/>
      <c r="H439" s="115"/>
      <c r="I439" s="9"/>
      <c r="J439" s="115"/>
      <c r="K439" s="9"/>
      <c r="L439" s="115"/>
      <c r="M439" s="115"/>
      <c r="N439" s="115"/>
      <c r="O439" s="115"/>
      <c r="P439" s="115"/>
      <c r="Q439" s="9"/>
      <c r="R439" s="115"/>
      <c r="S439" s="9"/>
      <c r="T439" s="115"/>
    </row>
    <row r="440" spans="2:20" ht="13.5">
      <c r="B440" s="9"/>
      <c r="C440" s="9"/>
      <c r="D440" s="115"/>
      <c r="E440" s="9"/>
      <c r="F440" s="115"/>
      <c r="G440" s="9"/>
      <c r="H440" s="115"/>
      <c r="I440" s="9"/>
      <c r="J440" s="115"/>
      <c r="K440" s="9"/>
      <c r="L440" s="115"/>
      <c r="M440" s="115"/>
      <c r="N440" s="115"/>
      <c r="O440" s="115"/>
      <c r="P440" s="115"/>
      <c r="Q440" s="9"/>
      <c r="R440" s="115"/>
      <c r="S440" s="9"/>
      <c r="T440" s="115"/>
    </row>
    <row r="441" spans="2:20" ht="13.5">
      <c r="B441" s="9"/>
      <c r="C441" s="9"/>
      <c r="D441" s="115"/>
      <c r="E441" s="9"/>
      <c r="F441" s="115"/>
      <c r="G441" s="9"/>
      <c r="H441" s="115"/>
      <c r="I441" s="9"/>
      <c r="J441" s="115"/>
      <c r="K441" s="9"/>
      <c r="L441" s="115"/>
      <c r="M441" s="115"/>
      <c r="N441" s="115"/>
      <c r="O441" s="115"/>
      <c r="P441" s="115"/>
      <c r="Q441" s="9"/>
      <c r="R441" s="115"/>
      <c r="S441" s="9"/>
      <c r="T441" s="115"/>
    </row>
    <row r="442" spans="2:20" ht="13.5">
      <c r="B442" s="9"/>
      <c r="C442" s="9"/>
      <c r="D442" s="115"/>
      <c r="E442" s="9"/>
      <c r="F442" s="115"/>
      <c r="G442" s="9"/>
      <c r="H442" s="115"/>
      <c r="I442" s="9"/>
      <c r="J442" s="115"/>
      <c r="K442" s="9"/>
      <c r="L442" s="115"/>
      <c r="M442" s="115"/>
      <c r="N442" s="115"/>
      <c r="O442" s="115"/>
      <c r="P442" s="115"/>
      <c r="Q442" s="9"/>
      <c r="R442" s="115"/>
      <c r="S442" s="9"/>
      <c r="T442" s="115"/>
    </row>
    <row r="443" spans="2:20" ht="13.5">
      <c r="B443" s="9"/>
      <c r="C443" s="9"/>
      <c r="D443" s="115"/>
      <c r="E443" s="9"/>
      <c r="F443" s="115"/>
      <c r="G443" s="9"/>
      <c r="H443" s="115"/>
      <c r="I443" s="9"/>
      <c r="J443" s="115"/>
      <c r="K443" s="9"/>
      <c r="L443" s="115"/>
      <c r="M443" s="115"/>
      <c r="N443" s="115"/>
      <c r="O443" s="115"/>
      <c r="P443" s="115"/>
      <c r="Q443" s="9"/>
      <c r="R443" s="115"/>
      <c r="S443" s="9"/>
      <c r="T443" s="115"/>
    </row>
    <row r="444" spans="2:20" ht="13.5">
      <c r="B444" s="9"/>
      <c r="C444" s="9"/>
      <c r="D444" s="115"/>
      <c r="E444" s="9"/>
      <c r="F444" s="115"/>
      <c r="G444" s="9"/>
      <c r="H444" s="115"/>
      <c r="I444" s="9"/>
      <c r="J444" s="115"/>
      <c r="K444" s="9"/>
      <c r="L444" s="115"/>
      <c r="M444" s="115"/>
      <c r="N444" s="115"/>
      <c r="O444" s="115"/>
      <c r="P444" s="115"/>
      <c r="Q444" s="9"/>
      <c r="R444" s="115"/>
      <c r="S444" s="9"/>
      <c r="T444" s="115"/>
    </row>
    <row r="445" spans="2:20" ht="13.5">
      <c r="B445" s="9"/>
      <c r="C445" s="9"/>
      <c r="D445" s="115"/>
      <c r="E445" s="9"/>
      <c r="F445" s="115"/>
      <c r="G445" s="9"/>
      <c r="H445" s="115"/>
      <c r="I445" s="9"/>
      <c r="J445" s="115"/>
      <c r="K445" s="9"/>
      <c r="L445" s="115"/>
      <c r="M445" s="115"/>
      <c r="N445" s="115"/>
      <c r="O445" s="115"/>
      <c r="P445" s="115"/>
      <c r="Q445" s="9"/>
      <c r="R445" s="115"/>
      <c r="S445" s="9"/>
      <c r="T445" s="115"/>
    </row>
    <row r="446" spans="2:20" ht="13.5">
      <c r="B446" s="9"/>
      <c r="C446" s="9"/>
      <c r="D446" s="115"/>
      <c r="E446" s="9"/>
      <c r="F446" s="115"/>
      <c r="G446" s="9"/>
      <c r="H446" s="115"/>
      <c r="I446" s="9"/>
      <c r="J446" s="115"/>
      <c r="K446" s="9"/>
      <c r="L446" s="115"/>
      <c r="M446" s="115"/>
      <c r="N446" s="115"/>
      <c r="O446" s="115"/>
      <c r="P446" s="115"/>
      <c r="Q446" s="9"/>
      <c r="R446" s="115"/>
      <c r="S446" s="9"/>
      <c r="T446" s="115"/>
    </row>
    <row r="447" spans="2:20" ht="13.5">
      <c r="B447" s="9"/>
      <c r="C447" s="9"/>
      <c r="D447" s="115"/>
      <c r="E447" s="9"/>
      <c r="F447" s="115"/>
      <c r="G447" s="9"/>
      <c r="H447" s="115"/>
      <c r="I447" s="9"/>
      <c r="J447" s="115"/>
      <c r="K447" s="9"/>
      <c r="L447" s="115"/>
      <c r="M447" s="115"/>
      <c r="N447" s="115"/>
      <c r="O447" s="115"/>
      <c r="P447" s="115"/>
      <c r="Q447" s="9"/>
      <c r="R447" s="115"/>
      <c r="S447" s="9"/>
      <c r="T447" s="115"/>
    </row>
    <row r="448" spans="2:20" ht="13.5">
      <c r="B448" s="9"/>
      <c r="C448" s="9"/>
      <c r="D448" s="115"/>
      <c r="E448" s="9"/>
      <c r="F448" s="115"/>
      <c r="G448" s="9"/>
      <c r="H448" s="115"/>
      <c r="I448" s="9"/>
      <c r="J448" s="115"/>
      <c r="K448" s="9"/>
      <c r="L448" s="115"/>
      <c r="M448" s="115"/>
      <c r="N448" s="115"/>
      <c r="O448" s="115"/>
      <c r="P448" s="115"/>
      <c r="Q448" s="9"/>
      <c r="R448" s="115"/>
      <c r="S448" s="9"/>
      <c r="T448" s="115"/>
    </row>
    <row r="449" spans="2:20" ht="13.5">
      <c r="B449" s="9"/>
      <c r="C449" s="9"/>
      <c r="D449" s="115"/>
      <c r="E449" s="9"/>
      <c r="F449" s="115"/>
      <c r="G449" s="9"/>
      <c r="H449" s="115"/>
      <c r="I449" s="9"/>
      <c r="J449" s="115"/>
      <c r="K449" s="9"/>
      <c r="L449" s="115"/>
      <c r="M449" s="115"/>
      <c r="N449" s="115"/>
      <c r="O449" s="115"/>
      <c r="P449" s="115"/>
      <c r="Q449" s="9"/>
      <c r="R449" s="115"/>
      <c r="S449" s="9"/>
      <c r="T449" s="115"/>
    </row>
    <row r="450" spans="2:20" ht="13.5">
      <c r="B450" s="9"/>
      <c r="C450" s="9"/>
      <c r="D450" s="115"/>
      <c r="E450" s="9"/>
      <c r="F450" s="115"/>
      <c r="G450" s="9"/>
      <c r="H450" s="115"/>
      <c r="I450" s="9"/>
      <c r="J450" s="115"/>
      <c r="K450" s="9"/>
      <c r="L450" s="115"/>
      <c r="M450" s="115"/>
      <c r="N450" s="115"/>
      <c r="O450" s="115"/>
      <c r="P450" s="115"/>
      <c r="Q450" s="9"/>
      <c r="R450" s="115"/>
      <c r="S450" s="9"/>
      <c r="T450" s="115"/>
    </row>
    <row r="451" spans="2:20" ht="13.5">
      <c r="B451" s="9"/>
      <c r="C451" s="9"/>
      <c r="D451" s="115"/>
      <c r="E451" s="9"/>
      <c r="F451" s="115"/>
      <c r="G451" s="9"/>
      <c r="H451" s="115"/>
      <c r="I451" s="9"/>
      <c r="J451" s="115"/>
      <c r="K451" s="9"/>
      <c r="L451" s="115"/>
      <c r="M451" s="115"/>
      <c r="N451" s="115"/>
      <c r="O451" s="115"/>
      <c r="P451" s="115"/>
      <c r="Q451" s="9"/>
      <c r="R451" s="115"/>
      <c r="S451" s="9"/>
      <c r="T451" s="115"/>
    </row>
    <row r="452" spans="2:20" ht="13.5">
      <c r="B452" s="9"/>
      <c r="C452" s="9"/>
      <c r="D452" s="115"/>
      <c r="E452" s="9"/>
      <c r="F452" s="115"/>
      <c r="G452" s="9"/>
      <c r="H452" s="115"/>
      <c r="I452" s="9"/>
      <c r="J452" s="115"/>
      <c r="K452" s="9"/>
      <c r="L452" s="115"/>
      <c r="M452" s="115"/>
      <c r="N452" s="115"/>
      <c r="O452" s="115"/>
      <c r="P452" s="115"/>
      <c r="Q452" s="9"/>
      <c r="R452" s="115"/>
      <c r="S452" s="9"/>
      <c r="T452" s="115"/>
    </row>
    <row r="453" spans="2:20" ht="13.5">
      <c r="B453" s="9"/>
      <c r="C453" s="9"/>
      <c r="D453" s="115"/>
      <c r="E453" s="9"/>
      <c r="F453" s="115"/>
      <c r="G453" s="9"/>
      <c r="H453" s="115"/>
      <c r="I453" s="9"/>
      <c r="J453" s="115"/>
      <c r="K453" s="9"/>
      <c r="L453" s="115"/>
      <c r="M453" s="115"/>
      <c r="N453" s="115"/>
      <c r="O453" s="115"/>
      <c r="P453" s="115"/>
      <c r="Q453" s="9"/>
      <c r="R453" s="115"/>
      <c r="S453" s="9"/>
      <c r="T453" s="115"/>
    </row>
    <row r="454" spans="2:20" ht="13.5">
      <c r="B454" s="9"/>
      <c r="C454" s="9"/>
      <c r="D454" s="115"/>
      <c r="E454" s="9"/>
      <c r="F454" s="115"/>
      <c r="G454" s="9"/>
      <c r="H454" s="115"/>
      <c r="I454" s="9"/>
      <c r="J454" s="115"/>
      <c r="K454" s="9"/>
      <c r="L454" s="115"/>
      <c r="M454" s="115"/>
      <c r="N454" s="115"/>
      <c r="O454" s="115"/>
      <c r="P454" s="115"/>
      <c r="Q454" s="9"/>
      <c r="R454" s="115"/>
      <c r="S454" s="9"/>
      <c r="T454" s="115"/>
    </row>
    <row r="455" spans="2:20" ht="13.5">
      <c r="B455" s="9"/>
      <c r="C455" s="9"/>
      <c r="D455" s="115"/>
      <c r="E455" s="9"/>
      <c r="F455" s="115"/>
      <c r="G455" s="9"/>
      <c r="H455" s="115"/>
      <c r="I455" s="9"/>
      <c r="J455" s="115"/>
      <c r="K455" s="9"/>
      <c r="L455" s="115"/>
      <c r="M455" s="115"/>
      <c r="N455" s="115"/>
      <c r="O455" s="115"/>
      <c r="P455" s="115"/>
      <c r="Q455" s="9"/>
      <c r="R455" s="115"/>
      <c r="S455" s="9"/>
      <c r="T455" s="115"/>
    </row>
    <row r="456" spans="2:20" ht="13.5">
      <c r="B456" s="9"/>
      <c r="C456" s="9"/>
      <c r="D456" s="115"/>
      <c r="E456" s="9"/>
      <c r="F456" s="115"/>
      <c r="G456" s="9"/>
      <c r="H456" s="115"/>
      <c r="I456" s="9"/>
      <c r="J456" s="115"/>
      <c r="K456" s="9"/>
      <c r="L456" s="115"/>
      <c r="M456" s="115"/>
      <c r="N456" s="115"/>
      <c r="O456" s="115"/>
      <c r="P456" s="115"/>
      <c r="Q456" s="9"/>
      <c r="R456" s="115"/>
      <c r="S456" s="9"/>
      <c r="T456" s="115"/>
    </row>
    <row r="457" spans="2:20" ht="13.5">
      <c r="B457" s="9"/>
      <c r="C457" s="9"/>
      <c r="D457" s="115"/>
      <c r="E457" s="9"/>
      <c r="F457" s="115"/>
      <c r="G457" s="9"/>
      <c r="H457" s="115"/>
      <c r="I457" s="9"/>
      <c r="J457" s="115"/>
      <c r="K457" s="9"/>
      <c r="L457" s="115"/>
      <c r="M457" s="115"/>
      <c r="N457" s="115"/>
      <c r="O457" s="115"/>
      <c r="P457" s="115"/>
      <c r="Q457" s="9"/>
      <c r="R457" s="115"/>
      <c r="S457" s="9"/>
      <c r="T457" s="115"/>
    </row>
    <row r="458" spans="2:20" ht="13.5">
      <c r="B458" s="9"/>
      <c r="C458" s="9"/>
      <c r="D458" s="115"/>
      <c r="E458" s="9"/>
      <c r="F458" s="115"/>
      <c r="G458" s="9"/>
      <c r="H458" s="115"/>
      <c r="I458" s="9"/>
      <c r="J458" s="115"/>
      <c r="K458" s="9"/>
      <c r="L458" s="115"/>
      <c r="M458" s="115"/>
      <c r="N458" s="115"/>
      <c r="O458" s="115"/>
      <c r="P458" s="115"/>
      <c r="Q458" s="9"/>
      <c r="R458" s="115"/>
      <c r="S458" s="9"/>
      <c r="T458" s="115"/>
    </row>
    <row r="459" spans="2:20" ht="13.5">
      <c r="B459" s="9"/>
      <c r="C459" s="9"/>
      <c r="D459" s="115"/>
      <c r="E459" s="9"/>
      <c r="F459" s="115"/>
      <c r="G459" s="9"/>
      <c r="H459" s="115"/>
      <c r="I459" s="9"/>
      <c r="J459" s="115"/>
      <c r="K459" s="9"/>
      <c r="L459" s="115"/>
      <c r="M459" s="115"/>
      <c r="N459" s="115"/>
      <c r="O459" s="115"/>
      <c r="P459" s="115"/>
      <c r="Q459" s="9"/>
      <c r="R459" s="115"/>
      <c r="S459" s="9"/>
      <c r="T459" s="115"/>
    </row>
    <row r="460" spans="2:20" ht="13.5">
      <c r="B460" s="9"/>
      <c r="C460" s="9"/>
      <c r="D460" s="115"/>
      <c r="E460" s="9"/>
      <c r="F460" s="115"/>
      <c r="G460" s="9"/>
      <c r="H460" s="115"/>
      <c r="I460" s="9"/>
      <c r="J460" s="115"/>
      <c r="K460" s="9"/>
      <c r="L460" s="115"/>
      <c r="M460" s="115"/>
      <c r="N460" s="115"/>
      <c r="O460" s="115"/>
      <c r="P460" s="115"/>
      <c r="Q460" s="9"/>
      <c r="R460" s="115"/>
      <c r="S460" s="9"/>
      <c r="T460" s="115"/>
    </row>
    <row r="461" spans="2:20" ht="13.5">
      <c r="B461" s="9"/>
      <c r="C461" s="9"/>
      <c r="D461" s="115"/>
      <c r="E461" s="9"/>
      <c r="F461" s="115"/>
      <c r="G461" s="9"/>
      <c r="H461" s="115"/>
      <c r="I461" s="9"/>
      <c r="J461" s="115"/>
      <c r="K461" s="9"/>
      <c r="L461" s="115"/>
      <c r="M461" s="115"/>
      <c r="N461" s="115"/>
      <c r="O461" s="115"/>
      <c r="P461" s="115"/>
      <c r="Q461" s="9"/>
      <c r="R461" s="115"/>
      <c r="S461" s="9"/>
      <c r="T461" s="115"/>
    </row>
    <row r="462" spans="2:20" ht="13.5">
      <c r="B462" s="9"/>
      <c r="C462" s="9"/>
      <c r="D462" s="115"/>
      <c r="E462" s="9"/>
      <c r="F462" s="115"/>
      <c r="G462" s="9"/>
      <c r="H462" s="115"/>
      <c r="I462" s="9"/>
      <c r="J462" s="115"/>
      <c r="K462" s="9"/>
      <c r="L462" s="115"/>
      <c r="M462" s="115"/>
      <c r="N462" s="115"/>
      <c r="O462" s="115"/>
      <c r="P462" s="115"/>
      <c r="Q462" s="9"/>
      <c r="R462" s="115"/>
      <c r="S462" s="9"/>
      <c r="T462" s="115"/>
    </row>
    <row r="463" spans="2:20" ht="13.5">
      <c r="B463" s="9"/>
      <c r="C463" s="9"/>
      <c r="D463" s="115"/>
      <c r="E463" s="9"/>
      <c r="F463" s="115"/>
      <c r="G463" s="9"/>
      <c r="H463" s="115"/>
      <c r="I463" s="9"/>
      <c r="J463" s="115"/>
      <c r="K463" s="9"/>
      <c r="L463" s="115"/>
      <c r="M463" s="115"/>
      <c r="N463" s="115"/>
      <c r="O463" s="115"/>
      <c r="P463" s="115"/>
      <c r="Q463" s="9"/>
      <c r="R463" s="115"/>
      <c r="S463" s="9"/>
      <c r="T463" s="115"/>
    </row>
    <row r="464" spans="2:20" ht="13.5">
      <c r="B464" s="9"/>
      <c r="C464" s="9"/>
      <c r="D464" s="115"/>
      <c r="E464" s="9"/>
      <c r="F464" s="115"/>
      <c r="G464" s="9"/>
      <c r="H464" s="115"/>
      <c r="I464" s="9"/>
      <c r="J464" s="115"/>
      <c r="K464" s="9"/>
      <c r="L464" s="115"/>
      <c r="M464" s="115"/>
      <c r="N464" s="115"/>
      <c r="O464" s="115"/>
      <c r="P464" s="115"/>
      <c r="Q464" s="9"/>
      <c r="R464" s="115"/>
      <c r="S464" s="9"/>
      <c r="T464" s="115"/>
    </row>
    <row r="465" spans="2:20" ht="13.5">
      <c r="B465" s="9"/>
      <c r="C465" s="9"/>
      <c r="D465" s="115"/>
      <c r="E465" s="9"/>
      <c r="F465" s="115"/>
      <c r="G465" s="9"/>
      <c r="H465" s="115"/>
      <c r="I465" s="9"/>
      <c r="J465" s="115"/>
      <c r="K465" s="9"/>
      <c r="L465" s="115"/>
      <c r="M465" s="115"/>
      <c r="N465" s="115"/>
      <c r="O465" s="115"/>
      <c r="P465" s="115"/>
      <c r="Q465" s="9"/>
      <c r="R465" s="115"/>
      <c r="S465" s="9"/>
      <c r="T465" s="115"/>
    </row>
    <row r="466" spans="2:20" ht="13.5">
      <c r="B466" s="9"/>
      <c r="C466" s="9"/>
      <c r="D466" s="115"/>
      <c r="E466" s="9"/>
      <c r="F466" s="115"/>
      <c r="G466" s="9"/>
      <c r="H466" s="115"/>
      <c r="I466" s="9"/>
      <c r="J466" s="115"/>
      <c r="K466" s="9"/>
      <c r="L466" s="115"/>
      <c r="M466" s="115"/>
      <c r="N466" s="115"/>
      <c r="O466" s="115"/>
      <c r="P466" s="115"/>
      <c r="Q466" s="9"/>
      <c r="R466" s="115"/>
      <c r="S466" s="9"/>
      <c r="T466" s="115"/>
    </row>
    <row r="467" spans="2:20" ht="13.5">
      <c r="B467" s="9"/>
      <c r="C467" s="9"/>
      <c r="D467" s="115"/>
      <c r="E467" s="9"/>
      <c r="F467" s="115"/>
      <c r="G467" s="9"/>
      <c r="H467" s="115"/>
      <c r="I467" s="9"/>
      <c r="J467" s="115"/>
      <c r="K467" s="9"/>
      <c r="L467" s="115"/>
      <c r="M467" s="115"/>
      <c r="N467" s="115"/>
      <c r="O467" s="115"/>
      <c r="P467" s="115"/>
      <c r="Q467" s="9"/>
      <c r="R467" s="115"/>
      <c r="S467" s="9"/>
      <c r="T467" s="115"/>
    </row>
    <row r="468" spans="2:20" ht="13.5">
      <c r="B468" s="9"/>
      <c r="C468" s="9"/>
      <c r="D468" s="115"/>
      <c r="E468" s="9"/>
      <c r="F468" s="115"/>
      <c r="G468" s="9"/>
      <c r="H468" s="115"/>
      <c r="I468" s="9"/>
      <c r="J468" s="115"/>
      <c r="K468" s="9"/>
      <c r="L468" s="115"/>
      <c r="M468" s="115"/>
      <c r="N468" s="115"/>
      <c r="O468" s="115"/>
      <c r="P468" s="115"/>
      <c r="Q468" s="9"/>
      <c r="R468" s="115"/>
      <c r="S468" s="9"/>
      <c r="T468" s="115"/>
    </row>
    <row r="469" spans="2:20" ht="13.5">
      <c r="B469" s="9"/>
      <c r="C469" s="9"/>
      <c r="D469" s="115"/>
      <c r="E469" s="9"/>
      <c r="F469" s="115"/>
      <c r="G469" s="9"/>
      <c r="H469" s="115"/>
      <c r="I469" s="9"/>
      <c r="J469" s="115"/>
      <c r="K469" s="9"/>
      <c r="L469" s="115"/>
      <c r="M469" s="115"/>
      <c r="N469" s="115"/>
      <c r="O469" s="115"/>
      <c r="P469" s="115"/>
      <c r="Q469" s="9"/>
      <c r="R469" s="115"/>
      <c r="S469" s="9"/>
      <c r="T469" s="115"/>
    </row>
    <row r="470" spans="2:20" ht="13.5">
      <c r="B470" s="9"/>
      <c r="C470" s="9"/>
      <c r="D470" s="115"/>
      <c r="E470" s="9"/>
      <c r="F470" s="115"/>
      <c r="G470" s="9"/>
      <c r="H470" s="115"/>
      <c r="I470" s="9"/>
      <c r="J470" s="115"/>
      <c r="K470" s="9"/>
      <c r="L470" s="115"/>
      <c r="M470" s="115"/>
      <c r="N470" s="115"/>
      <c r="O470" s="115"/>
      <c r="P470" s="115"/>
      <c r="Q470" s="9"/>
      <c r="R470" s="115"/>
      <c r="S470" s="9"/>
      <c r="T470" s="115"/>
    </row>
    <row r="471" spans="2:20" ht="13.5">
      <c r="B471" s="9"/>
      <c r="C471" s="9"/>
      <c r="D471" s="115"/>
      <c r="E471" s="9"/>
      <c r="F471" s="115"/>
      <c r="G471" s="9"/>
      <c r="H471" s="115"/>
      <c r="I471" s="9"/>
      <c r="J471" s="115"/>
      <c r="K471" s="9"/>
      <c r="L471" s="115"/>
      <c r="M471" s="115"/>
      <c r="N471" s="115"/>
      <c r="O471" s="115"/>
      <c r="P471" s="115"/>
      <c r="Q471" s="9"/>
      <c r="R471" s="115"/>
      <c r="S471" s="9"/>
      <c r="T471" s="115"/>
    </row>
    <row r="472" spans="2:20" ht="13.5">
      <c r="B472" s="9"/>
      <c r="C472" s="9"/>
      <c r="D472" s="115"/>
      <c r="E472" s="9"/>
      <c r="F472" s="115"/>
      <c r="G472" s="9"/>
      <c r="H472" s="115"/>
      <c r="I472" s="9"/>
      <c r="J472" s="115"/>
      <c r="K472" s="9"/>
      <c r="L472" s="115"/>
      <c r="M472" s="115"/>
      <c r="N472" s="115"/>
      <c r="O472" s="115"/>
      <c r="P472" s="115"/>
      <c r="Q472" s="9"/>
      <c r="R472" s="115"/>
      <c r="S472" s="9"/>
      <c r="T472" s="115"/>
    </row>
    <row r="473" spans="2:20" ht="13.5">
      <c r="B473" s="9"/>
      <c r="C473" s="9"/>
      <c r="D473" s="115"/>
      <c r="E473" s="9"/>
      <c r="F473" s="115"/>
      <c r="G473" s="9"/>
      <c r="H473" s="115"/>
      <c r="I473" s="9"/>
      <c r="J473" s="115"/>
      <c r="K473" s="9"/>
      <c r="L473" s="115"/>
      <c r="M473" s="115"/>
      <c r="N473" s="115"/>
      <c r="O473" s="115"/>
      <c r="P473" s="115"/>
      <c r="Q473" s="9"/>
      <c r="R473" s="115"/>
      <c r="S473" s="9"/>
      <c r="T473" s="115"/>
    </row>
    <row r="474" spans="2:20" ht="13.5">
      <c r="B474" s="9"/>
      <c r="C474" s="9"/>
      <c r="D474" s="115"/>
      <c r="E474" s="9"/>
      <c r="F474" s="115"/>
      <c r="G474" s="9"/>
      <c r="H474" s="115"/>
      <c r="I474" s="9"/>
      <c r="J474" s="115"/>
      <c r="K474" s="9"/>
      <c r="L474" s="115"/>
      <c r="M474" s="115"/>
      <c r="N474" s="115"/>
      <c r="O474" s="115"/>
      <c r="P474" s="115"/>
      <c r="Q474" s="9"/>
      <c r="R474" s="115"/>
      <c r="S474" s="9"/>
      <c r="T474" s="115"/>
    </row>
    <row r="475" spans="2:20" ht="13.5">
      <c r="B475" s="9"/>
      <c r="C475" s="9"/>
      <c r="D475" s="115"/>
      <c r="E475" s="9"/>
      <c r="F475" s="115"/>
      <c r="G475" s="9"/>
      <c r="H475" s="115"/>
      <c r="I475" s="9"/>
      <c r="J475" s="115"/>
      <c r="K475" s="9"/>
      <c r="L475" s="115"/>
      <c r="M475" s="115"/>
      <c r="N475" s="115"/>
      <c r="O475" s="115"/>
      <c r="P475" s="115"/>
      <c r="Q475" s="9"/>
      <c r="R475" s="115"/>
      <c r="S475" s="9"/>
      <c r="T475" s="115"/>
    </row>
    <row r="476" spans="2:20" ht="13.5">
      <c r="B476" s="9"/>
      <c r="C476" s="9"/>
      <c r="D476" s="115"/>
      <c r="E476" s="9"/>
      <c r="F476" s="115"/>
      <c r="G476" s="9"/>
      <c r="H476" s="115"/>
      <c r="I476" s="9"/>
      <c r="J476" s="115"/>
      <c r="K476" s="9"/>
      <c r="L476" s="115"/>
      <c r="M476" s="115"/>
      <c r="N476" s="115"/>
      <c r="O476" s="115"/>
      <c r="P476" s="115"/>
      <c r="Q476" s="9"/>
      <c r="R476" s="115"/>
      <c r="S476" s="9"/>
      <c r="T476" s="115"/>
    </row>
    <row r="477" spans="2:20" ht="13.5">
      <c r="B477" s="9"/>
      <c r="C477" s="9"/>
      <c r="D477" s="115"/>
      <c r="E477" s="9"/>
      <c r="F477" s="115"/>
      <c r="G477" s="9"/>
      <c r="H477" s="115"/>
      <c r="I477" s="9"/>
      <c r="J477" s="115"/>
      <c r="K477" s="9"/>
      <c r="L477" s="115"/>
      <c r="M477" s="115"/>
      <c r="N477" s="115"/>
      <c r="O477" s="115"/>
      <c r="P477" s="115"/>
      <c r="Q477" s="9"/>
      <c r="R477" s="115"/>
      <c r="S477" s="9"/>
      <c r="T477" s="115"/>
    </row>
    <row r="478" spans="2:20" ht="13.5">
      <c r="B478" s="9"/>
      <c r="C478" s="9"/>
      <c r="D478" s="115"/>
      <c r="E478" s="9"/>
      <c r="F478" s="115"/>
      <c r="G478" s="9"/>
      <c r="H478" s="115"/>
      <c r="I478" s="9"/>
      <c r="J478" s="115"/>
      <c r="K478" s="9"/>
      <c r="L478" s="115"/>
      <c r="M478" s="115"/>
      <c r="N478" s="115"/>
      <c r="O478" s="115"/>
      <c r="P478" s="115"/>
      <c r="Q478" s="9"/>
      <c r="R478" s="115"/>
      <c r="S478" s="9"/>
      <c r="T478" s="115"/>
    </row>
    <row r="479" spans="2:20" ht="13.5">
      <c r="B479" s="9"/>
      <c r="C479" s="9"/>
      <c r="D479" s="115"/>
      <c r="E479" s="9"/>
      <c r="F479" s="115"/>
      <c r="G479" s="9"/>
      <c r="H479" s="115"/>
      <c r="I479" s="9"/>
      <c r="J479" s="115"/>
      <c r="K479" s="9"/>
      <c r="L479" s="115"/>
      <c r="M479" s="115"/>
      <c r="N479" s="115"/>
      <c r="O479" s="115"/>
      <c r="P479" s="115"/>
      <c r="Q479" s="9"/>
      <c r="R479" s="115"/>
      <c r="S479" s="9"/>
      <c r="T479" s="115"/>
    </row>
    <row r="480" spans="2:20" ht="13.5">
      <c r="B480" s="9"/>
      <c r="C480" s="9"/>
      <c r="D480" s="115"/>
      <c r="E480" s="9"/>
      <c r="F480" s="115"/>
      <c r="G480" s="9"/>
      <c r="H480" s="115"/>
      <c r="I480" s="9"/>
      <c r="J480" s="115"/>
      <c r="K480" s="9"/>
      <c r="L480" s="115"/>
      <c r="M480" s="115"/>
      <c r="N480" s="115"/>
      <c r="O480" s="115"/>
      <c r="P480" s="115"/>
      <c r="Q480" s="9"/>
      <c r="R480" s="115"/>
      <c r="S480" s="9"/>
      <c r="T480" s="115"/>
    </row>
    <row r="481" spans="2:20" ht="13.5">
      <c r="B481" s="9"/>
      <c r="C481" s="9"/>
      <c r="D481" s="115"/>
      <c r="E481" s="9"/>
      <c r="F481" s="115"/>
      <c r="G481" s="9"/>
      <c r="H481" s="115"/>
      <c r="I481" s="9"/>
      <c r="J481" s="115"/>
      <c r="K481" s="9"/>
      <c r="L481" s="115"/>
      <c r="M481" s="115"/>
      <c r="N481" s="115"/>
      <c r="O481" s="115"/>
      <c r="P481" s="115"/>
      <c r="Q481" s="9"/>
      <c r="R481" s="115"/>
      <c r="S481" s="9"/>
      <c r="T481" s="115"/>
    </row>
    <row r="482" spans="2:20" ht="13.5">
      <c r="B482" s="9"/>
      <c r="C482" s="9"/>
      <c r="D482" s="115"/>
      <c r="E482" s="9"/>
      <c r="F482" s="115"/>
      <c r="G482" s="9"/>
      <c r="H482" s="115"/>
      <c r="I482" s="9"/>
      <c r="J482" s="115"/>
      <c r="K482" s="9"/>
      <c r="L482" s="115"/>
      <c r="M482" s="115"/>
      <c r="N482" s="115"/>
      <c r="O482" s="115"/>
      <c r="P482" s="115"/>
      <c r="Q482" s="9"/>
      <c r="R482" s="115"/>
      <c r="S482" s="9"/>
      <c r="T482" s="115"/>
    </row>
    <row r="483" spans="2:20" ht="13.5">
      <c r="B483" s="9"/>
      <c r="C483" s="9"/>
      <c r="D483" s="115"/>
      <c r="E483" s="9"/>
      <c r="F483" s="115"/>
      <c r="G483" s="9"/>
      <c r="H483" s="115"/>
      <c r="I483" s="9"/>
      <c r="J483" s="115"/>
      <c r="K483" s="9"/>
      <c r="L483" s="115"/>
      <c r="M483" s="115"/>
      <c r="N483" s="115"/>
      <c r="O483" s="115"/>
      <c r="P483" s="115"/>
      <c r="Q483" s="9"/>
      <c r="R483" s="115"/>
      <c r="S483" s="9"/>
      <c r="T483" s="115"/>
    </row>
    <row r="484" spans="2:20" ht="13.5">
      <c r="B484" s="9"/>
      <c r="C484" s="9"/>
      <c r="D484" s="115"/>
      <c r="E484" s="9"/>
      <c r="F484" s="115"/>
      <c r="G484" s="9"/>
      <c r="H484" s="115"/>
      <c r="I484" s="9"/>
      <c r="J484" s="115"/>
      <c r="K484" s="9"/>
      <c r="L484" s="115"/>
      <c r="M484" s="115"/>
      <c r="N484" s="115"/>
      <c r="O484" s="115"/>
      <c r="P484" s="115"/>
      <c r="Q484" s="9"/>
      <c r="R484" s="115"/>
      <c r="S484" s="9"/>
      <c r="T484" s="115"/>
    </row>
    <row r="485" spans="2:20" ht="13.5">
      <c r="B485" s="9"/>
      <c r="C485" s="9"/>
      <c r="D485" s="115"/>
      <c r="E485" s="9"/>
      <c r="F485" s="115"/>
      <c r="G485" s="9"/>
      <c r="H485" s="115"/>
      <c r="I485" s="9"/>
      <c r="J485" s="115"/>
      <c r="K485" s="9"/>
      <c r="L485" s="115"/>
      <c r="M485" s="115"/>
      <c r="N485" s="115"/>
      <c r="O485" s="115"/>
      <c r="P485" s="115"/>
      <c r="Q485" s="9"/>
      <c r="R485" s="115"/>
      <c r="S485" s="9"/>
      <c r="T485" s="115"/>
    </row>
    <row r="486" spans="2:20" ht="13.5">
      <c r="B486" s="9"/>
      <c r="C486" s="9"/>
      <c r="D486" s="115"/>
      <c r="E486" s="9"/>
      <c r="F486" s="115"/>
      <c r="G486" s="9"/>
      <c r="H486" s="115"/>
      <c r="I486" s="9"/>
      <c r="J486" s="115"/>
      <c r="K486" s="9"/>
      <c r="L486" s="115"/>
      <c r="M486" s="115"/>
      <c r="N486" s="115"/>
      <c r="O486" s="115"/>
      <c r="P486" s="115"/>
      <c r="Q486" s="9"/>
      <c r="R486" s="115"/>
      <c r="S486" s="9"/>
      <c r="T486" s="115"/>
    </row>
    <row r="487" spans="2:20" ht="13.5">
      <c r="B487" s="9"/>
      <c r="C487" s="9"/>
      <c r="D487" s="115"/>
      <c r="E487" s="9"/>
      <c r="F487" s="115"/>
      <c r="G487" s="9"/>
      <c r="H487" s="115"/>
      <c r="I487" s="9"/>
      <c r="J487" s="115"/>
      <c r="K487" s="9"/>
      <c r="L487" s="115"/>
      <c r="M487" s="115"/>
      <c r="N487" s="115"/>
      <c r="O487" s="115"/>
      <c r="P487" s="115"/>
      <c r="Q487" s="9"/>
      <c r="R487" s="115"/>
      <c r="S487" s="9"/>
      <c r="T487" s="115"/>
    </row>
    <row r="488" spans="2:20" ht="13.5">
      <c r="B488" s="9"/>
      <c r="C488" s="9"/>
      <c r="D488" s="115"/>
      <c r="E488" s="9"/>
      <c r="F488" s="115"/>
      <c r="G488" s="9"/>
      <c r="H488" s="115"/>
      <c r="I488" s="9"/>
      <c r="J488" s="115"/>
      <c r="K488" s="9"/>
      <c r="L488" s="115"/>
      <c r="M488" s="115"/>
      <c r="N488" s="115"/>
      <c r="O488" s="115"/>
      <c r="P488" s="115"/>
      <c r="Q488" s="9"/>
      <c r="R488" s="115"/>
      <c r="S488" s="9"/>
      <c r="T488" s="115"/>
    </row>
    <row r="489" spans="2:20" ht="13.5">
      <c r="B489" s="9"/>
      <c r="C489" s="9"/>
      <c r="D489" s="115"/>
      <c r="E489" s="9"/>
      <c r="F489" s="115"/>
      <c r="G489" s="9"/>
      <c r="H489" s="115"/>
      <c r="I489" s="9"/>
      <c r="J489" s="115"/>
      <c r="K489" s="9"/>
      <c r="L489" s="115"/>
      <c r="M489" s="115"/>
      <c r="N489" s="115"/>
      <c r="O489" s="115"/>
      <c r="P489" s="115"/>
      <c r="Q489" s="9"/>
      <c r="R489" s="115"/>
      <c r="S489" s="9"/>
      <c r="T489" s="115"/>
    </row>
    <row r="490" spans="2:20" ht="13.5">
      <c r="B490" s="9"/>
      <c r="C490" s="9"/>
      <c r="D490" s="115"/>
      <c r="E490" s="9"/>
      <c r="F490" s="115"/>
      <c r="G490" s="9"/>
      <c r="H490" s="115"/>
      <c r="I490" s="9"/>
      <c r="J490" s="115"/>
      <c r="K490" s="9"/>
      <c r="L490" s="115"/>
      <c r="M490" s="115"/>
      <c r="N490" s="115"/>
      <c r="O490" s="115"/>
      <c r="P490" s="115"/>
      <c r="Q490" s="9"/>
      <c r="R490" s="115"/>
      <c r="S490" s="9"/>
      <c r="T490" s="115"/>
    </row>
    <row r="491" spans="2:20" ht="13.5">
      <c r="B491" s="9"/>
      <c r="C491" s="9"/>
      <c r="D491" s="115"/>
      <c r="E491" s="9"/>
      <c r="F491" s="115"/>
      <c r="G491" s="9"/>
      <c r="H491" s="115"/>
      <c r="I491" s="9"/>
      <c r="J491" s="115"/>
      <c r="K491" s="9"/>
      <c r="L491" s="115"/>
      <c r="M491" s="115"/>
      <c r="N491" s="115"/>
      <c r="O491" s="115"/>
      <c r="P491" s="115"/>
      <c r="Q491" s="9"/>
      <c r="R491" s="115"/>
      <c r="S491" s="9"/>
      <c r="T491" s="115"/>
    </row>
    <row r="492" spans="2:20" ht="13.5">
      <c r="B492" s="9"/>
      <c r="C492" s="9"/>
      <c r="D492" s="115"/>
      <c r="E492" s="9"/>
      <c r="F492" s="115"/>
      <c r="G492" s="9"/>
      <c r="H492" s="115"/>
      <c r="I492" s="9"/>
      <c r="J492" s="115"/>
      <c r="K492" s="9"/>
      <c r="L492" s="115"/>
      <c r="M492" s="115"/>
      <c r="N492" s="115"/>
      <c r="O492" s="115"/>
      <c r="P492" s="115"/>
      <c r="Q492" s="9"/>
      <c r="R492" s="115"/>
      <c r="S492" s="9"/>
      <c r="T492" s="115"/>
    </row>
    <row r="493" spans="2:20" ht="13.5">
      <c r="B493" s="9"/>
      <c r="C493" s="9"/>
      <c r="D493" s="115"/>
      <c r="E493" s="9"/>
      <c r="F493" s="115"/>
      <c r="G493" s="9"/>
      <c r="H493" s="115"/>
      <c r="I493" s="9"/>
      <c r="J493" s="115"/>
      <c r="K493" s="9"/>
      <c r="L493" s="115"/>
      <c r="M493" s="115"/>
      <c r="N493" s="115"/>
      <c r="O493" s="115"/>
      <c r="P493" s="115"/>
      <c r="Q493" s="9"/>
      <c r="R493" s="115"/>
      <c r="S493" s="9"/>
      <c r="T493" s="115"/>
    </row>
    <row r="494" spans="2:20" ht="13.5">
      <c r="B494" s="9"/>
      <c r="C494" s="9"/>
      <c r="D494" s="115"/>
      <c r="E494" s="9"/>
      <c r="F494" s="115"/>
      <c r="G494" s="9"/>
      <c r="H494" s="115"/>
      <c r="I494" s="9"/>
      <c r="J494" s="115"/>
      <c r="K494" s="9"/>
      <c r="L494" s="115"/>
      <c r="M494" s="115"/>
      <c r="N494" s="115"/>
      <c r="O494" s="115"/>
      <c r="P494" s="115"/>
      <c r="Q494" s="9"/>
      <c r="R494" s="115"/>
      <c r="S494" s="9"/>
      <c r="T494" s="115"/>
    </row>
    <row r="495" spans="2:20" ht="13.5">
      <c r="B495" s="9"/>
      <c r="C495" s="9"/>
      <c r="D495" s="115"/>
      <c r="E495" s="9"/>
      <c r="F495" s="115"/>
      <c r="G495" s="9"/>
      <c r="H495" s="115"/>
      <c r="I495" s="9"/>
      <c r="J495" s="115"/>
      <c r="K495" s="9"/>
      <c r="L495" s="115"/>
      <c r="M495" s="115"/>
      <c r="N495" s="115"/>
      <c r="O495" s="115"/>
      <c r="P495" s="115"/>
      <c r="Q495" s="9"/>
      <c r="R495" s="115"/>
      <c r="S495" s="9"/>
      <c r="T495" s="115"/>
    </row>
    <row r="496" spans="2:20" ht="13.5">
      <c r="B496" s="9"/>
      <c r="C496" s="9"/>
      <c r="D496" s="115"/>
      <c r="E496" s="9"/>
      <c r="F496" s="115"/>
      <c r="G496" s="9"/>
      <c r="H496" s="115"/>
      <c r="I496" s="9"/>
      <c r="J496" s="115"/>
      <c r="K496" s="9"/>
      <c r="L496" s="115"/>
      <c r="M496" s="115"/>
      <c r="N496" s="115"/>
      <c r="O496" s="115"/>
      <c r="P496" s="115"/>
      <c r="Q496" s="9"/>
      <c r="R496" s="115"/>
      <c r="S496" s="9"/>
      <c r="T496" s="115"/>
    </row>
    <row r="497" spans="2:20" ht="13.5">
      <c r="B497" s="9"/>
      <c r="C497" s="9"/>
      <c r="D497" s="115"/>
      <c r="E497" s="9"/>
      <c r="F497" s="115"/>
      <c r="G497" s="9"/>
      <c r="H497" s="115"/>
      <c r="I497" s="9"/>
      <c r="J497" s="115"/>
      <c r="K497" s="9"/>
      <c r="L497" s="115"/>
      <c r="M497" s="115"/>
      <c r="N497" s="115"/>
      <c r="O497" s="115"/>
      <c r="P497" s="115"/>
      <c r="Q497" s="9"/>
      <c r="R497" s="115"/>
      <c r="S497" s="9"/>
      <c r="T497" s="115"/>
    </row>
    <row r="498" spans="2:20" ht="13.5">
      <c r="B498" s="9"/>
      <c r="C498" s="9"/>
      <c r="D498" s="115"/>
      <c r="E498" s="9"/>
      <c r="F498" s="115"/>
      <c r="G498" s="9"/>
      <c r="H498" s="115"/>
      <c r="I498" s="9"/>
      <c r="J498" s="115"/>
      <c r="K498" s="9"/>
      <c r="L498" s="115"/>
      <c r="M498" s="115"/>
      <c r="N498" s="115"/>
      <c r="O498" s="115"/>
      <c r="P498" s="115"/>
      <c r="Q498" s="9"/>
      <c r="R498" s="115"/>
      <c r="S498" s="9"/>
      <c r="T498" s="115"/>
    </row>
    <row r="499" spans="2:20" ht="13.5">
      <c r="B499" s="9"/>
      <c r="C499" s="9"/>
      <c r="D499" s="115"/>
      <c r="E499" s="9"/>
      <c r="F499" s="115"/>
      <c r="G499" s="9"/>
      <c r="H499" s="115"/>
      <c r="I499" s="9"/>
      <c r="J499" s="115"/>
      <c r="K499" s="9"/>
      <c r="L499" s="115"/>
      <c r="M499" s="115"/>
      <c r="N499" s="115"/>
      <c r="O499" s="115"/>
      <c r="P499" s="115"/>
      <c r="Q499" s="9"/>
      <c r="R499" s="115"/>
      <c r="S499" s="9"/>
      <c r="T499" s="115"/>
    </row>
    <row r="500" spans="2:20" ht="13.5">
      <c r="B500" s="9"/>
      <c r="C500" s="9"/>
      <c r="D500" s="115"/>
      <c r="E500" s="9"/>
      <c r="F500" s="115"/>
      <c r="G500" s="9"/>
      <c r="H500" s="115"/>
      <c r="I500" s="9"/>
      <c r="J500" s="115"/>
      <c r="K500" s="9"/>
      <c r="L500" s="115"/>
      <c r="M500" s="115"/>
      <c r="N500" s="115"/>
      <c r="O500" s="115"/>
      <c r="P500" s="115"/>
      <c r="Q500" s="9"/>
      <c r="R500" s="115"/>
      <c r="S500" s="9"/>
      <c r="T500" s="115"/>
    </row>
    <row r="501" spans="2:20" ht="13.5">
      <c r="B501" s="9"/>
      <c r="C501" s="9"/>
      <c r="D501" s="115"/>
      <c r="E501" s="9"/>
      <c r="F501" s="115"/>
      <c r="G501" s="9"/>
      <c r="H501" s="115"/>
      <c r="I501" s="9"/>
      <c r="J501" s="115"/>
      <c r="K501" s="9"/>
      <c r="L501" s="115"/>
      <c r="M501" s="115"/>
      <c r="N501" s="115"/>
      <c r="O501" s="115"/>
      <c r="P501" s="115"/>
      <c r="Q501" s="9"/>
      <c r="R501" s="115"/>
      <c r="S501" s="9"/>
      <c r="T501" s="115"/>
    </row>
    <row r="502" spans="2:20" ht="13.5">
      <c r="B502" s="9"/>
      <c r="C502" s="9"/>
      <c r="D502" s="115"/>
      <c r="E502" s="9"/>
      <c r="F502" s="115"/>
      <c r="G502" s="9"/>
      <c r="H502" s="115"/>
      <c r="I502" s="9"/>
      <c r="J502" s="115"/>
      <c r="K502" s="9"/>
      <c r="L502" s="115"/>
      <c r="M502" s="115"/>
      <c r="N502" s="115"/>
      <c r="O502" s="115"/>
      <c r="P502" s="115"/>
      <c r="Q502" s="9"/>
      <c r="R502" s="115"/>
      <c r="S502" s="9"/>
      <c r="T502" s="115"/>
    </row>
    <row r="503" spans="2:20" ht="13.5">
      <c r="B503" s="9"/>
      <c r="C503" s="9"/>
      <c r="D503" s="115"/>
      <c r="E503" s="9"/>
      <c r="F503" s="115"/>
      <c r="G503" s="9"/>
      <c r="H503" s="115"/>
      <c r="I503" s="9"/>
      <c r="J503" s="115"/>
      <c r="K503" s="9"/>
      <c r="L503" s="115"/>
      <c r="M503" s="115"/>
      <c r="N503" s="115"/>
      <c r="O503" s="115"/>
      <c r="P503" s="115"/>
      <c r="Q503" s="9"/>
      <c r="R503" s="115"/>
      <c r="S503" s="9"/>
      <c r="T503" s="115"/>
    </row>
    <row r="504" spans="2:20" ht="13.5">
      <c r="B504" s="9"/>
      <c r="C504" s="9"/>
      <c r="D504" s="115"/>
      <c r="E504" s="9"/>
      <c r="F504" s="115"/>
      <c r="G504" s="9"/>
      <c r="H504" s="115"/>
      <c r="I504" s="9"/>
      <c r="J504" s="115"/>
      <c r="K504" s="9"/>
      <c r="L504" s="115"/>
      <c r="M504" s="115"/>
      <c r="N504" s="115"/>
      <c r="O504" s="115"/>
      <c r="P504" s="115"/>
      <c r="Q504" s="9"/>
      <c r="R504" s="115"/>
      <c r="S504" s="9"/>
      <c r="T504" s="115"/>
    </row>
    <row r="505" spans="2:20" ht="13.5">
      <c r="B505" s="9"/>
      <c r="C505" s="9"/>
      <c r="D505" s="115"/>
      <c r="E505" s="9"/>
      <c r="F505" s="115"/>
      <c r="G505" s="9"/>
      <c r="H505" s="115"/>
      <c r="I505" s="9"/>
      <c r="J505" s="115"/>
      <c r="K505" s="9"/>
      <c r="L505" s="115"/>
      <c r="M505" s="115"/>
      <c r="N505" s="115"/>
      <c r="O505" s="115"/>
      <c r="P505" s="115"/>
      <c r="Q505" s="9"/>
      <c r="R505" s="115"/>
      <c r="S505" s="9"/>
      <c r="T505" s="115"/>
    </row>
    <row r="506" spans="2:20" ht="13.5">
      <c r="B506" s="9"/>
      <c r="C506" s="9"/>
      <c r="D506" s="115"/>
      <c r="E506" s="9"/>
      <c r="F506" s="115"/>
      <c r="G506" s="9"/>
      <c r="H506" s="115"/>
      <c r="I506" s="9"/>
      <c r="J506" s="115"/>
      <c r="K506" s="9"/>
      <c r="L506" s="115"/>
      <c r="M506" s="115"/>
      <c r="N506" s="115"/>
      <c r="O506" s="115"/>
      <c r="P506" s="115"/>
      <c r="Q506" s="9"/>
      <c r="R506" s="115"/>
      <c r="S506" s="9"/>
      <c r="T506" s="115"/>
    </row>
    <row r="507" spans="2:20" ht="13.5">
      <c r="B507" s="9"/>
      <c r="C507" s="9"/>
      <c r="D507" s="115"/>
      <c r="E507" s="9"/>
      <c r="F507" s="115"/>
      <c r="G507" s="9"/>
      <c r="H507" s="115"/>
      <c r="I507" s="9"/>
      <c r="J507" s="115"/>
      <c r="K507" s="9"/>
      <c r="L507" s="115"/>
      <c r="M507" s="115"/>
      <c r="N507" s="115"/>
      <c r="O507" s="115"/>
      <c r="P507" s="115"/>
      <c r="Q507" s="9"/>
      <c r="R507" s="115"/>
      <c r="S507" s="9"/>
      <c r="T507" s="115"/>
    </row>
    <row r="508" spans="2:20" ht="13.5">
      <c r="B508" s="9"/>
      <c r="C508" s="9"/>
      <c r="D508" s="115"/>
      <c r="E508" s="9"/>
      <c r="F508" s="115"/>
      <c r="G508" s="9"/>
      <c r="H508" s="115"/>
      <c r="I508" s="9"/>
      <c r="J508" s="115"/>
      <c r="K508" s="9"/>
      <c r="L508" s="115"/>
      <c r="M508" s="115"/>
      <c r="N508" s="115"/>
      <c r="O508" s="115"/>
      <c r="P508" s="115"/>
      <c r="Q508" s="9"/>
      <c r="R508" s="115"/>
      <c r="S508" s="9"/>
      <c r="T508" s="115"/>
    </row>
    <row r="509" spans="2:20" ht="13.5">
      <c r="B509" s="9"/>
      <c r="C509" s="9"/>
      <c r="D509" s="115"/>
      <c r="E509" s="9"/>
      <c r="F509" s="115"/>
      <c r="G509" s="9"/>
      <c r="H509" s="115"/>
      <c r="I509" s="9"/>
      <c r="J509" s="115"/>
      <c r="K509" s="9"/>
      <c r="L509" s="115"/>
      <c r="M509" s="115"/>
      <c r="N509" s="115"/>
      <c r="O509" s="115"/>
      <c r="P509" s="115"/>
      <c r="Q509" s="9"/>
      <c r="R509" s="115"/>
      <c r="S509" s="9"/>
      <c r="T509" s="115"/>
    </row>
    <row r="510" spans="2:20" ht="13.5">
      <c r="B510" s="9"/>
      <c r="C510" s="9"/>
      <c r="D510" s="115"/>
      <c r="E510" s="9"/>
      <c r="F510" s="115"/>
      <c r="G510" s="9"/>
      <c r="H510" s="115"/>
      <c r="I510" s="9"/>
      <c r="J510" s="115"/>
      <c r="K510" s="9"/>
      <c r="L510" s="115"/>
      <c r="M510" s="115"/>
      <c r="N510" s="115"/>
      <c r="O510" s="115"/>
      <c r="P510" s="115"/>
      <c r="Q510" s="9"/>
      <c r="R510" s="115"/>
      <c r="S510" s="9"/>
      <c r="T510" s="115"/>
    </row>
    <row r="511" spans="2:20" ht="13.5">
      <c r="B511" s="9"/>
      <c r="C511" s="9"/>
      <c r="D511" s="115"/>
      <c r="E511" s="9"/>
      <c r="F511" s="115"/>
      <c r="G511" s="9"/>
      <c r="H511" s="115"/>
      <c r="I511" s="9"/>
      <c r="J511" s="115"/>
      <c r="K511" s="9"/>
      <c r="L511" s="115"/>
      <c r="M511" s="115"/>
      <c r="N511" s="115"/>
      <c r="O511" s="115"/>
      <c r="P511" s="115"/>
      <c r="Q511" s="9"/>
      <c r="R511" s="115"/>
      <c r="S511" s="9"/>
      <c r="T511" s="115"/>
    </row>
    <row r="512" spans="2:20" ht="13.5">
      <c r="B512" s="9"/>
      <c r="C512" s="9"/>
      <c r="D512" s="115"/>
      <c r="E512" s="9"/>
      <c r="F512" s="115"/>
      <c r="G512" s="9"/>
      <c r="H512" s="115"/>
      <c r="I512" s="9"/>
      <c r="J512" s="115"/>
      <c r="K512" s="9"/>
      <c r="L512" s="115"/>
      <c r="M512" s="115"/>
      <c r="N512" s="115"/>
      <c r="O512" s="115"/>
      <c r="P512" s="115"/>
      <c r="Q512" s="9"/>
      <c r="R512" s="115"/>
      <c r="S512" s="9"/>
      <c r="T512" s="115"/>
    </row>
    <row r="513" spans="2:20" ht="13.5">
      <c r="B513" s="9"/>
      <c r="C513" s="9"/>
      <c r="D513" s="115"/>
      <c r="E513" s="9"/>
      <c r="F513" s="115"/>
      <c r="G513" s="9"/>
      <c r="H513" s="115"/>
      <c r="I513" s="9"/>
      <c r="J513" s="115"/>
      <c r="K513" s="9"/>
      <c r="L513" s="115"/>
      <c r="M513" s="115"/>
      <c r="N513" s="115"/>
      <c r="O513" s="115"/>
      <c r="P513" s="115"/>
      <c r="Q513" s="9"/>
      <c r="R513" s="115"/>
      <c r="S513" s="9"/>
      <c r="T513" s="115"/>
    </row>
    <row r="514" spans="2:20" ht="13.5">
      <c r="B514" s="9"/>
      <c r="C514" s="9"/>
      <c r="D514" s="115"/>
      <c r="E514" s="9"/>
      <c r="F514" s="115"/>
      <c r="G514" s="9"/>
      <c r="H514" s="115"/>
      <c r="I514" s="9"/>
      <c r="J514" s="115"/>
      <c r="K514" s="9"/>
      <c r="L514" s="115"/>
      <c r="M514" s="115"/>
      <c r="N514" s="115"/>
      <c r="O514" s="115"/>
      <c r="P514" s="115"/>
      <c r="Q514" s="9"/>
      <c r="R514" s="115"/>
      <c r="S514" s="9"/>
      <c r="T514" s="115"/>
    </row>
    <row r="515" spans="2:20" ht="13.5">
      <c r="B515" s="9"/>
      <c r="C515" s="9"/>
      <c r="D515" s="115"/>
      <c r="E515" s="9"/>
      <c r="F515" s="115"/>
      <c r="G515" s="9"/>
      <c r="H515" s="115"/>
      <c r="I515" s="9"/>
      <c r="J515" s="115"/>
      <c r="K515" s="9"/>
      <c r="L515" s="115"/>
      <c r="M515" s="115"/>
      <c r="N515" s="115"/>
      <c r="O515" s="115"/>
      <c r="P515" s="115"/>
      <c r="Q515" s="9"/>
      <c r="R515" s="115"/>
      <c r="S515" s="9"/>
      <c r="T515" s="115"/>
    </row>
    <row r="516" spans="2:20" ht="13.5">
      <c r="B516" s="9"/>
      <c r="C516" s="9"/>
      <c r="D516" s="115"/>
      <c r="E516" s="9"/>
      <c r="F516" s="115"/>
      <c r="G516" s="9"/>
      <c r="H516" s="115"/>
      <c r="I516" s="9"/>
      <c r="J516" s="115"/>
      <c r="K516" s="9"/>
      <c r="L516" s="115"/>
      <c r="M516" s="115"/>
      <c r="N516" s="115"/>
      <c r="O516" s="115"/>
      <c r="P516" s="115"/>
      <c r="Q516" s="9"/>
      <c r="R516" s="115"/>
      <c r="S516" s="9"/>
      <c r="T516" s="115"/>
    </row>
    <row r="517" spans="2:20" ht="13.5">
      <c r="B517" s="9"/>
      <c r="C517" s="9"/>
      <c r="D517" s="115"/>
      <c r="E517" s="9"/>
      <c r="F517" s="115"/>
      <c r="G517" s="9"/>
      <c r="H517" s="115"/>
      <c r="I517" s="9"/>
      <c r="J517" s="115"/>
      <c r="K517" s="9"/>
      <c r="L517" s="115"/>
      <c r="M517" s="115"/>
      <c r="N517" s="115"/>
      <c r="O517" s="115"/>
      <c r="P517" s="115"/>
      <c r="Q517" s="9"/>
      <c r="R517" s="115"/>
      <c r="S517" s="9"/>
      <c r="T517" s="115"/>
    </row>
    <row r="518" spans="2:20" ht="13.5">
      <c r="B518" s="9"/>
      <c r="C518" s="9"/>
      <c r="D518" s="115"/>
      <c r="E518" s="9"/>
      <c r="F518" s="115"/>
      <c r="G518" s="9"/>
      <c r="H518" s="115"/>
      <c r="I518" s="9"/>
      <c r="J518" s="115"/>
      <c r="K518" s="9"/>
      <c r="L518" s="115"/>
      <c r="M518" s="115"/>
      <c r="N518" s="115"/>
      <c r="O518" s="115"/>
      <c r="P518" s="115"/>
      <c r="Q518" s="9"/>
      <c r="R518" s="115"/>
      <c r="S518" s="9"/>
      <c r="T518" s="115"/>
    </row>
    <row r="519" spans="2:20" ht="13.5">
      <c r="B519" s="9"/>
      <c r="C519" s="9"/>
      <c r="D519" s="115"/>
      <c r="E519" s="9"/>
      <c r="F519" s="115"/>
      <c r="G519" s="9"/>
      <c r="H519" s="115"/>
      <c r="I519" s="9"/>
      <c r="J519" s="115"/>
      <c r="K519" s="9"/>
      <c r="L519" s="115"/>
      <c r="M519" s="115"/>
      <c r="N519" s="115"/>
      <c r="O519" s="115"/>
      <c r="P519" s="115"/>
      <c r="Q519" s="9"/>
      <c r="R519" s="115"/>
      <c r="S519" s="9"/>
      <c r="T519" s="115"/>
    </row>
    <row r="520" spans="2:20" ht="13.5">
      <c r="B520" s="9"/>
      <c r="C520" s="9"/>
      <c r="D520" s="115"/>
      <c r="E520" s="9"/>
      <c r="F520" s="115"/>
      <c r="G520" s="9"/>
      <c r="H520" s="115"/>
      <c r="I520" s="9"/>
      <c r="J520" s="115"/>
      <c r="K520" s="9"/>
      <c r="L520" s="115"/>
      <c r="M520" s="115"/>
      <c r="N520" s="115"/>
      <c r="O520" s="115"/>
      <c r="P520" s="115"/>
      <c r="Q520" s="9"/>
      <c r="R520" s="115"/>
      <c r="S520" s="9"/>
      <c r="T520" s="115"/>
    </row>
    <row r="521" spans="2:20" ht="13.5">
      <c r="B521" s="9"/>
      <c r="C521" s="9"/>
      <c r="D521" s="115"/>
      <c r="E521" s="9"/>
      <c r="F521" s="115"/>
      <c r="G521" s="9"/>
      <c r="H521" s="115"/>
      <c r="I521" s="9"/>
      <c r="J521" s="115"/>
      <c r="K521" s="9"/>
      <c r="L521" s="115"/>
      <c r="M521" s="115"/>
      <c r="N521" s="115"/>
      <c r="O521" s="115"/>
      <c r="P521" s="115"/>
      <c r="Q521" s="9"/>
      <c r="R521" s="115"/>
      <c r="S521" s="9"/>
      <c r="T521" s="115"/>
    </row>
    <row r="522" spans="2:20" ht="13.5">
      <c r="B522" s="9"/>
      <c r="C522" s="9"/>
      <c r="D522" s="115"/>
      <c r="E522" s="9"/>
      <c r="F522" s="115"/>
      <c r="G522" s="9"/>
      <c r="H522" s="115"/>
      <c r="I522" s="9"/>
      <c r="J522" s="115"/>
      <c r="K522" s="9"/>
      <c r="L522" s="115"/>
      <c r="M522" s="115"/>
      <c r="N522" s="115"/>
      <c r="O522" s="115"/>
      <c r="P522" s="115"/>
      <c r="Q522" s="9"/>
      <c r="R522" s="115"/>
      <c r="S522" s="9"/>
      <c r="T522" s="115"/>
    </row>
    <row r="523" spans="2:20" ht="13.5">
      <c r="B523" s="9"/>
      <c r="C523" s="9"/>
      <c r="D523" s="115"/>
      <c r="E523" s="9"/>
      <c r="F523" s="115"/>
      <c r="G523" s="9"/>
      <c r="H523" s="115"/>
      <c r="I523" s="9"/>
      <c r="J523" s="115"/>
      <c r="K523" s="9"/>
      <c r="L523" s="115"/>
      <c r="M523" s="115"/>
      <c r="N523" s="115"/>
      <c r="O523" s="115"/>
      <c r="P523" s="115"/>
      <c r="Q523" s="9"/>
      <c r="R523" s="115"/>
      <c r="S523" s="9"/>
      <c r="T523" s="115"/>
    </row>
    <row r="524" spans="2:20" ht="13.5">
      <c r="B524" s="9"/>
      <c r="C524" s="9"/>
      <c r="D524" s="115"/>
      <c r="E524" s="9"/>
      <c r="F524" s="115"/>
      <c r="G524" s="9"/>
      <c r="H524" s="115"/>
      <c r="I524" s="9"/>
      <c r="J524" s="115"/>
      <c r="K524" s="9"/>
      <c r="L524" s="115"/>
      <c r="M524" s="115"/>
      <c r="N524" s="115"/>
      <c r="O524" s="115"/>
      <c r="P524" s="115"/>
      <c r="Q524" s="9"/>
      <c r="R524" s="115"/>
      <c r="S524" s="9"/>
      <c r="T524" s="115"/>
    </row>
    <row r="525" spans="2:20" ht="13.5">
      <c r="B525" s="9"/>
      <c r="C525" s="9"/>
      <c r="D525" s="115"/>
      <c r="E525" s="9"/>
      <c r="F525" s="115"/>
      <c r="G525" s="9"/>
      <c r="H525" s="115"/>
      <c r="I525" s="9"/>
      <c r="J525" s="115"/>
      <c r="K525" s="9"/>
      <c r="L525" s="115"/>
      <c r="M525" s="115"/>
      <c r="N525" s="115"/>
      <c r="O525" s="115"/>
      <c r="P525" s="115"/>
      <c r="Q525" s="9"/>
      <c r="R525" s="115"/>
      <c r="S525" s="9"/>
      <c r="T525" s="115"/>
    </row>
    <row r="526" spans="2:20" ht="13.5">
      <c r="B526" s="9"/>
      <c r="C526" s="9"/>
      <c r="D526" s="115"/>
      <c r="E526" s="9"/>
      <c r="F526" s="115"/>
      <c r="G526" s="9"/>
      <c r="H526" s="115"/>
      <c r="I526" s="9"/>
      <c r="J526" s="115"/>
      <c r="K526" s="9"/>
      <c r="L526" s="115"/>
      <c r="M526" s="115"/>
      <c r="N526" s="115"/>
      <c r="O526" s="115"/>
      <c r="P526" s="115"/>
      <c r="Q526" s="9"/>
      <c r="R526" s="115"/>
      <c r="S526" s="9"/>
      <c r="T526" s="115"/>
    </row>
    <row r="527" spans="2:20" ht="13.5">
      <c r="B527" s="9"/>
      <c r="C527" s="9"/>
      <c r="D527" s="115"/>
      <c r="E527" s="9"/>
      <c r="F527" s="115"/>
      <c r="G527" s="9"/>
      <c r="H527" s="115"/>
      <c r="I527" s="9"/>
      <c r="J527" s="115"/>
      <c r="K527" s="9"/>
      <c r="L527" s="115"/>
      <c r="M527" s="115"/>
      <c r="N527" s="115"/>
      <c r="O527" s="115"/>
      <c r="P527" s="115"/>
      <c r="Q527" s="9"/>
      <c r="R527" s="115"/>
      <c r="S527" s="9"/>
      <c r="T527" s="115"/>
    </row>
    <row r="528" spans="2:20" ht="13.5">
      <c r="B528" s="9"/>
      <c r="C528" s="9"/>
      <c r="D528" s="115"/>
      <c r="E528" s="9"/>
      <c r="F528" s="115"/>
      <c r="G528" s="9"/>
      <c r="H528" s="115"/>
      <c r="I528" s="9"/>
      <c r="J528" s="115"/>
      <c r="K528" s="9"/>
      <c r="L528" s="115"/>
      <c r="M528" s="115"/>
      <c r="N528" s="115"/>
      <c r="O528" s="115"/>
      <c r="P528" s="115"/>
      <c r="Q528" s="9"/>
      <c r="R528" s="115"/>
      <c r="S528" s="9"/>
      <c r="T528" s="115"/>
    </row>
    <row r="529" spans="2:20" ht="13.5">
      <c r="B529" s="9"/>
      <c r="C529" s="9"/>
      <c r="D529" s="115"/>
      <c r="E529" s="9"/>
      <c r="F529" s="115"/>
      <c r="G529" s="9"/>
      <c r="H529" s="115"/>
      <c r="I529" s="9"/>
      <c r="J529" s="115"/>
      <c r="K529" s="9"/>
      <c r="L529" s="115"/>
      <c r="M529" s="115"/>
      <c r="N529" s="115"/>
      <c r="O529" s="115"/>
      <c r="P529" s="115"/>
      <c r="Q529" s="9"/>
      <c r="R529" s="115"/>
      <c r="S529" s="9"/>
      <c r="T529" s="115"/>
    </row>
    <row r="530" spans="2:20" ht="13.5">
      <c r="B530" s="9"/>
      <c r="C530" s="9"/>
      <c r="D530" s="115"/>
      <c r="E530" s="9"/>
      <c r="F530" s="115"/>
      <c r="G530" s="9"/>
      <c r="H530" s="115"/>
      <c r="I530" s="9"/>
      <c r="J530" s="115"/>
      <c r="K530" s="9"/>
      <c r="L530" s="115"/>
      <c r="M530" s="115"/>
      <c r="N530" s="115"/>
      <c r="O530" s="115"/>
      <c r="P530" s="115"/>
      <c r="Q530" s="9"/>
      <c r="R530" s="115"/>
      <c r="S530" s="9"/>
      <c r="T530" s="115"/>
    </row>
    <row r="531" spans="2:20" ht="13.5">
      <c r="B531" s="9"/>
      <c r="C531" s="9"/>
      <c r="D531" s="115"/>
      <c r="E531" s="9"/>
      <c r="F531" s="115"/>
      <c r="G531" s="9"/>
      <c r="H531" s="115"/>
      <c r="I531" s="9"/>
      <c r="J531" s="115"/>
      <c r="K531" s="9"/>
      <c r="L531" s="115"/>
      <c r="M531" s="115"/>
      <c r="N531" s="115"/>
      <c r="O531" s="115"/>
      <c r="P531" s="115"/>
      <c r="Q531" s="9"/>
      <c r="R531" s="115"/>
      <c r="S531" s="9"/>
      <c r="T531" s="115"/>
    </row>
    <row r="532" spans="2:20" ht="13.5">
      <c r="B532" s="9"/>
      <c r="C532" s="9"/>
      <c r="D532" s="115"/>
      <c r="E532" s="9"/>
      <c r="F532" s="115"/>
      <c r="G532" s="9"/>
      <c r="H532" s="115"/>
      <c r="I532" s="9"/>
      <c r="J532" s="115"/>
      <c r="K532" s="9"/>
      <c r="L532" s="115"/>
      <c r="M532" s="115"/>
      <c r="N532" s="115"/>
      <c r="O532" s="115"/>
      <c r="P532" s="115"/>
      <c r="Q532" s="9"/>
      <c r="R532" s="115"/>
      <c r="S532" s="9"/>
      <c r="T532" s="115"/>
    </row>
    <row r="533" spans="2:20" ht="13.5">
      <c r="B533" s="9"/>
      <c r="C533" s="9"/>
      <c r="D533" s="115"/>
      <c r="E533" s="9"/>
      <c r="F533" s="115"/>
      <c r="G533" s="9"/>
      <c r="H533" s="115"/>
      <c r="I533" s="9"/>
      <c r="J533" s="115"/>
      <c r="K533" s="9"/>
      <c r="L533" s="115"/>
      <c r="M533" s="115"/>
      <c r="N533" s="115"/>
      <c r="O533" s="115"/>
      <c r="P533" s="115"/>
      <c r="Q533" s="9"/>
      <c r="R533" s="115"/>
      <c r="S533" s="9"/>
      <c r="T533" s="115"/>
    </row>
    <row r="534" spans="2:20" ht="13.5">
      <c r="B534" s="9"/>
      <c r="C534" s="9"/>
      <c r="D534" s="115"/>
      <c r="E534" s="9"/>
      <c r="F534" s="115"/>
      <c r="G534" s="9"/>
      <c r="H534" s="115"/>
      <c r="I534" s="9"/>
      <c r="J534" s="115"/>
      <c r="K534" s="9"/>
      <c r="L534" s="115"/>
      <c r="M534" s="115"/>
      <c r="N534" s="115"/>
      <c r="O534" s="115"/>
      <c r="P534" s="115"/>
      <c r="Q534" s="9"/>
      <c r="R534" s="115"/>
      <c r="S534" s="9"/>
      <c r="T534" s="115"/>
    </row>
    <row r="535" spans="2:20" ht="13.5">
      <c r="B535" s="9"/>
      <c r="C535" s="9"/>
      <c r="D535" s="115"/>
      <c r="E535" s="9"/>
      <c r="F535" s="115"/>
      <c r="G535" s="9"/>
      <c r="H535" s="115"/>
      <c r="I535" s="9"/>
      <c r="J535" s="115"/>
      <c r="K535" s="9"/>
      <c r="L535" s="115"/>
      <c r="M535" s="115"/>
      <c r="N535" s="115"/>
      <c r="O535" s="115"/>
      <c r="P535" s="115"/>
      <c r="Q535" s="9"/>
      <c r="R535" s="115"/>
      <c r="S535" s="9"/>
      <c r="T535" s="115"/>
    </row>
    <row r="536" spans="2:20" ht="13.5">
      <c r="B536" s="9"/>
      <c r="C536" s="9"/>
      <c r="D536" s="115"/>
      <c r="E536" s="9"/>
      <c r="F536" s="115"/>
      <c r="G536" s="9"/>
      <c r="H536" s="115"/>
      <c r="I536" s="9"/>
      <c r="J536" s="115"/>
      <c r="K536" s="9"/>
      <c r="L536" s="115"/>
      <c r="M536" s="115"/>
      <c r="N536" s="115"/>
      <c r="O536" s="115"/>
      <c r="P536" s="115"/>
      <c r="Q536" s="9"/>
      <c r="R536" s="115"/>
      <c r="S536" s="9"/>
      <c r="T536" s="115"/>
    </row>
    <row r="537" spans="2:20" ht="13.5">
      <c r="B537" s="9"/>
      <c r="C537" s="9"/>
      <c r="D537" s="115"/>
      <c r="E537" s="9"/>
      <c r="F537" s="115"/>
      <c r="G537" s="9"/>
      <c r="H537" s="115"/>
      <c r="I537" s="9"/>
      <c r="J537" s="115"/>
      <c r="K537" s="9"/>
      <c r="L537" s="115"/>
      <c r="M537" s="115"/>
      <c r="N537" s="115"/>
      <c r="O537" s="115"/>
      <c r="P537" s="115"/>
      <c r="Q537" s="9"/>
      <c r="R537" s="115"/>
      <c r="S537" s="9"/>
      <c r="T537" s="115"/>
    </row>
    <row r="538" spans="2:20" ht="13.5">
      <c r="B538" s="9"/>
      <c r="C538" s="9"/>
      <c r="D538" s="115"/>
      <c r="E538" s="9"/>
      <c r="F538" s="115"/>
      <c r="G538" s="9"/>
      <c r="H538" s="115"/>
      <c r="I538" s="9"/>
      <c r="J538" s="115"/>
      <c r="K538" s="9"/>
      <c r="L538" s="115"/>
      <c r="M538" s="115"/>
      <c r="N538" s="115"/>
      <c r="O538" s="115"/>
      <c r="P538" s="115"/>
      <c r="Q538" s="9"/>
      <c r="R538" s="115"/>
      <c r="S538" s="9"/>
      <c r="T538" s="115"/>
    </row>
    <row r="539" spans="2:20" ht="13.5">
      <c r="B539" s="9"/>
      <c r="C539" s="9"/>
      <c r="D539" s="115"/>
      <c r="E539" s="9"/>
      <c r="F539" s="115"/>
      <c r="G539" s="9"/>
      <c r="H539" s="115"/>
      <c r="I539" s="9"/>
      <c r="J539" s="115"/>
      <c r="K539" s="9"/>
      <c r="L539" s="115"/>
      <c r="M539" s="115"/>
      <c r="N539" s="115"/>
      <c r="O539" s="115"/>
      <c r="P539" s="115"/>
      <c r="Q539" s="9"/>
      <c r="R539" s="115"/>
      <c r="S539" s="9"/>
      <c r="T539" s="115"/>
    </row>
    <row r="540" spans="2:20" ht="13.5">
      <c r="B540" s="9"/>
      <c r="C540" s="9"/>
      <c r="D540" s="115"/>
      <c r="E540" s="9"/>
      <c r="F540" s="115"/>
      <c r="G540" s="9"/>
      <c r="H540" s="115"/>
      <c r="I540" s="9"/>
      <c r="J540" s="115"/>
      <c r="K540" s="9"/>
      <c r="L540" s="115"/>
      <c r="M540" s="115"/>
      <c r="N540" s="115"/>
      <c r="O540" s="115"/>
      <c r="P540" s="115"/>
      <c r="Q540" s="9"/>
      <c r="R540" s="115"/>
      <c r="S540" s="9"/>
      <c r="T540" s="115"/>
    </row>
    <row r="541" spans="2:20" ht="13.5">
      <c r="B541" s="9"/>
      <c r="C541" s="9"/>
      <c r="D541" s="115"/>
      <c r="E541" s="9"/>
      <c r="F541" s="115"/>
      <c r="G541" s="9"/>
      <c r="H541" s="115"/>
      <c r="I541" s="9"/>
      <c r="J541" s="115"/>
      <c r="K541" s="9"/>
      <c r="L541" s="115"/>
      <c r="M541" s="115"/>
      <c r="N541" s="115"/>
      <c r="O541" s="115"/>
      <c r="P541" s="115"/>
      <c r="Q541" s="9"/>
      <c r="R541" s="115"/>
      <c r="S541" s="9"/>
      <c r="T541" s="115"/>
    </row>
    <row r="542" spans="2:20" ht="13.5">
      <c r="B542" s="9"/>
      <c r="C542" s="9"/>
      <c r="D542" s="115"/>
      <c r="E542" s="9"/>
      <c r="F542" s="115"/>
      <c r="G542" s="9"/>
      <c r="H542" s="115"/>
      <c r="I542" s="9"/>
      <c r="J542" s="115"/>
      <c r="K542" s="9"/>
      <c r="L542" s="115"/>
      <c r="M542" s="115"/>
      <c r="N542" s="115"/>
      <c r="O542" s="115"/>
      <c r="P542" s="115"/>
      <c r="Q542" s="9"/>
      <c r="R542" s="115"/>
      <c r="S542" s="9"/>
      <c r="T542" s="115"/>
    </row>
    <row r="543" spans="2:20" ht="13.5">
      <c r="B543" s="9"/>
      <c r="C543" s="9"/>
      <c r="D543" s="115"/>
      <c r="E543" s="9"/>
      <c r="F543" s="115"/>
      <c r="G543" s="9"/>
      <c r="H543" s="115"/>
      <c r="I543" s="9"/>
      <c r="J543" s="115"/>
      <c r="K543" s="9"/>
      <c r="L543" s="115"/>
      <c r="M543" s="115"/>
      <c r="N543" s="115"/>
      <c r="O543" s="115"/>
      <c r="P543" s="115"/>
      <c r="Q543" s="9"/>
      <c r="R543" s="115"/>
      <c r="S543" s="9"/>
      <c r="T543" s="115"/>
    </row>
    <row r="544" spans="2:20" ht="13.5">
      <c r="B544" s="9"/>
      <c r="C544" s="9"/>
      <c r="D544" s="115"/>
      <c r="E544" s="9"/>
      <c r="F544" s="115"/>
      <c r="G544" s="9"/>
      <c r="H544" s="115"/>
      <c r="I544" s="9"/>
      <c r="J544" s="115"/>
      <c r="K544" s="9"/>
      <c r="L544" s="115"/>
      <c r="M544" s="115"/>
      <c r="N544" s="115"/>
      <c r="O544" s="115"/>
      <c r="P544" s="115"/>
      <c r="Q544" s="9"/>
      <c r="R544" s="115"/>
      <c r="S544" s="9"/>
      <c r="T544" s="115"/>
    </row>
    <row r="545" spans="2:20" ht="13.5">
      <c r="B545" s="9"/>
      <c r="C545" s="9"/>
      <c r="D545" s="115"/>
      <c r="E545" s="9"/>
      <c r="F545" s="115"/>
      <c r="G545" s="9"/>
      <c r="H545" s="115"/>
      <c r="I545" s="9"/>
      <c r="J545" s="115"/>
      <c r="K545" s="9"/>
      <c r="L545" s="115"/>
      <c r="M545" s="115"/>
      <c r="N545" s="115"/>
      <c r="O545" s="115"/>
      <c r="P545" s="115"/>
      <c r="Q545" s="9"/>
      <c r="R545" s="115"/>
      <c r="S545" s="9"/>
      <c r="T545" s="115"/>
    </row>
    <row r="546" spans="2:20" ht="13.5">
      <c r="B546" s="9"/>
      <c r="C546" s="9"/>
      <c r="D546" s="115"/>
      <c r="E546" s="9"/>
      <c r="F546" s="115"/>
      <c r="G546" s="9"/>
      <c r="H546" s="115"/>
      <c r="I546" s="9"/>
      <c r="J546" s="115"/>
      <c r="K546" s="9"/>
      <c r="L546" s="115"/>
      <c r="M546" s="115"/>
      <c r="N546" s="115"/>
      <c r="O546" s="115"/>
      <c r="P546" s="115"/>
      <c r="Q546" s="9"/>
      <c r="R546" s="115"/>
      <c r="S546" s="9"/>
      <c r="T546" s="115"/>
    </row>
    <row r="547" spans="2:20" ht="13.5">
      <c r="B547" s="9"/>
      <c r="C547" s="9"/>
      <c r="D547" s="115"/>
      <c r="E547" s="9"/>
      <c r="F547" s="115"/>
      <c r="G547" s="9"/>
      <c r="H547" s="115"/>
      <c r="I547" s="9"/>
      <c r="J547" s="115"/>
      <c r="K547" s="9"/>
      <c r="L547" s="115"/>
      <c r="M547" s="115"/>
      <c r="N547" s="115"/>
      <c r="O547" s="115"/>
      <c r="P547" s="115"/>
      <c r="Q547" s="9"/>
      <c r="R547" s="115"/>
      <c r="S547" s="9"/>
      <c r="T547" s="115"/>
    </row>
    <row r="548" spans="2:20" ht="13.5">
      <c r="B548" s="9"/>
      <c r="C548" s="9"/>
      <c r="D548" s="115"/>
      <c r="E548" s="9"/>
      <c r="F548" s="115"/>
      <c r="G548" s="9"/>
      <c r="H548" s="115"/>
      <c r="I548" s="9"/>
      <c r="J548" s="115"/>
      <c r="K548" s="9"/>
      <c r="L548" s="115"/>
      <c r="M548" s="115"/>
      <c r="N548" s="115"/>
      <c r="O548" s="115"/>
      <c r="P548" s="115"/>
      <c r="Q548" s="9"/>
      <c r="R548" s="115"/>
      <c r="S548" s="9"/>
      <c r="T548" s="115"/>
    </row>
  </sheetData>
  <sheetProtection/>
  <protectedRanges>
    <protectedRange sqref="M8:M20 O8:O20 W8:W20 Q8:Q20 S8:S20 U8:U20" name="範囲3"/>
    <protectedRange sqref="B8:C20 E8:E20 G8:G20 I8:I20 K8:K20" name="範囲2"/>
    <protectedRange sqref="T2" name="範囲1"/>
  </protectedRanges>
  <mergeCells count="37">
    <mergeCell ref="U4:V4"/>
    <mergeCell ref="U5:U6"/>
    <mergeCell ref="V5:V6"/>
    <mergeCell ref="U3:X3"/>
    <mergeCell ref="J5:J6"/>
    <mergeCell ref="H5:H6"/>
    <mergeCell ref="O4:P4"/>
    <mergeCell ref="N5:N6"/>
    <mergeCell ref="L5:L6"/>
    <mergeCell ref="P5:P6"/>
    <mergeCell ref="G4:J4"/>
    <mergeCell ref="C5:C6"/>
    <mergeCell ref="E5:E6"/>
    <mergeCell ref="G5:G6"/>
    <mergeCell ref="I5:I6"/>
    <mergeCell ref="F5:F6"/>
    <mergeCell ref="D5:D6"/>
    <mergeCell ref="A1:L1"/>
    <mergeCell ref="W4:X4"/>
    <mergeCell ref="C4:F4"/>
    <mergeCell ref="S4:T4"/>
    <mergeCell ref="Q4:R4"/>
    <mergeCell ref="A4:A6"/>
    <mergeCell ref="B4:B6"/>
    <mergeCell ref="T5:T6"/>
    <mergeCell ref="X5:X6"/>
    <mergeCell ref="M5:M6"/>
    <mergeCell ref="B3:T3"/>
    <mergeCell ref="T2:X2"/>
    <mergeCell ref="W5:W6"/>
    <mergeCell ref="K5:K6"/>
    <mergeCell ref="R5:R6"/>
    <mergeCell ref="S5:S6"/>
    <mergeCell ref="O5:O6"/>
    <mergeCell ref="Q5:Q6"/>
    <mergeCell ref="K4:L4"/>
    <mergeCell ref="M4:N4"/>
  </mergeCells>
  <printOptions horizontalCentered="1"/>
  <pageMargins left="0.45" right="0.5905511811023623" top="0.5905511811023623" bottom="0.5905511811023623" header="0.3937007874015748" footer="0.3937007874015748"/>
  <pageSetup horizontalDpi="600" verticalDpi="600" orientation="landscape" paperSize="9" r:id="rId1"/>
  <headerFooter alignWithMargins="0">
    <oddFooter>&amp;C&amp;"ＭＳ Ｐ明朝,標準"&amp;10&amp;A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2014-07-15T07:31:33Z</cp:lastPrinted>
  <dcterms:created xsi:type="dcterms:W3CDTF">2007-02-09T02:16:15Z</dcterms:created>
  <dcterms:modified xsi:type="dcterms:W3CDTF">2015-06-08T07:13:39Z</dcterms:modified>
  <cp:category/>
  <cp:version/>
  <cp:contentType/>
  <cp:contentStatus/>
</cp:coreProperties>
</file>