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845" tabRatio="965" activeTab="0"/>
  </bookViews>
  <sheets>
    <sheet name="Sheet1" sheetId="1" r:id="rId1"/>
    <sheet name="-43-" sheetId="2" r:id="rId2"/>
    <sheet name="-44-" sheetId="3" r:id="rId3"/>
    <sheet name="-45-" sheetId="4" r:id="rId4"/>
    <sheet name="-46-" sheetId="5" r:id="rId5"/>
    <sheet name="-47-" sheetId="6" r:id="rId6"/>
    <sheet name="-48-" sheetId="7" r:id="rId7"/>
    <sheet name="-49-" sheetId="8" r:id="rId8"/>
    <sheet name="-50-" sheetId="9" r:id="rId9"/>
    <sheet name="-51-" sheetId="10" r:id="rId10"/>
    <sheet name="-52-" sheetId="11" r:id="rId11"/>
    <sheet name="-53-" sheetId="12" r:id="rId12"/>
    <sheet name="-54-" sheetId="13" r:id="rId13"/>
    <sheet name="-55-" sheetId="14" r:id="rId14"/>
    <sheet name="-56-" sheetId="15" r:id="rId15"/>
    <sheet name="-57-" sheetId="16" r:id="rId16"/>
    <sheet name="-58-" sheetId="17" r:id="rId17"/>
    <sheet name="-59-" sheetId="18" r:id="rId18"/>
    <sheet name="-60-" sheetId="19" r:id="rId19"/>
    <sheet name="-61-" sheetId="20" r:id="rId20"/>
    <sheet name="-62-" sheetId="21" r:id="rId21"/>
    <sheet name="-63-" sheetId="22" r:id="rId22"/>
    <sheet name="-64-" sheetId="23" r:id="rId23"/>
  </sheets>
  <definedNames>
    <definedName name="_xlnm._FilterDatabase" localSheetId="5" hidden="1">'-47-'!$A$7:$BD$37</definedName>
    <definedName name="_xlnm.Print_Area" localSheetId="1">'-43-'!$C$1:$P$26</definedName>
    <definedName name="_xlnm.Print_Area" localSheetId="2">'-44-'!$C$1:$Q$65</definedName>
    <definedName name="_xlnm.Print_Area" localSheetId="3">'-45-'!$A$1:$G$64</definedName>
    <definedName name="_xlnm.Print_Area" localSheetId="4">'-46-'!$A$1:$AG$36</definedName>
    <definedName name="_xlnm.Print_Area" localSheetId="5">'-47-'!$A$1:$AG$37</definedName>
    <definedName name="_xlnm.Print_Area" localSheetId="6">'-48-'!$A$1:$AC$36</definedName>
    <definedName name="_xlnm.Print_Area" localSheetId="7">'-49-'!$A$1:$AC$37</definedName>
    <definedName name="_xlnm.Print_Area" localSheetId="8">'-50-'!$A$1:$X$23</definedName>
    <definedName name="_xlnm.Print_Area" localSheetId="9">'-51-'!$A$1:$S$24</definedName>
    <definedName name="_xlnm.Print_Area" localSheetId="10">'-52-'!$A$1:$AC$37</definedName>
    <definedName name="_xlnm.Print_Area" localSheetId="12">'-54-'!$A$1:$Q$61</definedName>
    <definedName name="_xlnm.Print_Area" localSheetId="13">'-55-'!$A$1:$AA$25</definedName>
    <definedName name="_xlnm.Print_Area" localSheetId="14">'-56-'!$A$1:$AD$37</definedName>
    <definedName name="_xlnm.Print_Area" localSheetId="15">'-57-'!$A$1:$AD$37</definedName>
    <definedName name="_xlnm.Print_Area" localSheetId="16">'-58-'!$A$1:$Q$64</definedName>
    <definedName name="_xlnm.Print_Area" localSheetId="17">'-59-'!$A$1:$AA$25</definedName>
    <definedName name="_xlnm.Print_Area" localSheetId="18">'-60-'!$A$1:$AD$37</definedName>
    <definedName name="_xlnm.Print_Area" localSheetId="19">'-61-'!$A$1:$AD$37</definedName>
    <definedName name="_xlnm.Print_Area" localSheetId="20">'-62-'!$A$1:$Q$64</definedName>
    <definedName name="_xlnm.Print_Area" localSheetId="21">'-63-'!$B$1:$H$64</definedName>
    <definedName name="_xlnm.Print_Area" localSheetId="22">'-64-'!$A$1:$L$60</definedName>
    <definedName name="_xlnm.Print_Area" localSheetId="0">'Sheet1'!$A$1:$I$24</definedName>
    <definedName name="_xlnm.Print_Titles" localSheetId="4">'-46-'!$2:$8</definedName>
    <definedName name="_xlnm.Print_Titles" localSheetId="6">'-48-'!$2:$8</definedName>
    <definedName name="_xlnm.Print_Titles" localSheetId="7">'-49-'!$1:$6</definedName>
  </definedNames>
  <calcPr fullCalcOnLoad="1"/>
</workbook>
</file>

<file path=xl/comments14.xml><?xml version="1.0" encoding="utf-8"?>
<comments xmlns="http://schemas.openxmlformats.org/spreadsheetml/2006/main">
  <authors>
    <author>鹿児島県</author>
  </authors>
  <commentList>
    <comment ref="Q6" authorId="0">
      <text>
        <r>
          <rPr>
            <sz val="9"/>
            <rFont val="ＭＳ Ｐゴシック"/>
            <family val="3"/>
          </rPr>
          <t xml:space="preserve">１人が身体面と精神面でそれぞれ要精密の判定を受けた場合は要精密(実)とは一致しないので延べ人員となる。
</t>
        </r>
      </text>
    </comment>
  </commentList>
</comments>
</file>

<file path=xl/comments8.xml><?xml version="1.0" encoding="utf-8"?>
<comments xmlns="http://schemas.openxmlformats.org/spreadsheetml/2006/main">
  <authors>
    <author>鹿児島県</author>
  </authors>
  <commentList>
    <comment ref="D30" authorId="0">
      <text>
        <r>
          <rPr>
            <b/>
            <sz val="9"/>
            <rFont val="ＭＳ Ｐゴシック"/>
            <family val="3"/>
          </rPr>
          <t>1回目と合わせて566回。（地域保健・健康増進事業報告では565回）</t>
        </r>
      </text>
    </comment>
    <comment ref="D31" authorId="0">
      <text>
        <r>
          <rPr>
            <b/>
            <sz val="9"/>
            <rFont val="ＭＳ Ｐゴシック"/>
            <family val="3"/>
          </rPr>
          <t>1回目と合わせて649回。（地域保健・健康増進事業報告では669回）</t>
        </r>
      </text>
    </comment>
    <comment ref="D32" authorId="0">
      <text>
        <r>
          <rPr>
            <b/>
            <sz val="9"/>
            <rFont val="ＭＳ Ｐゴシック"/>
            <family val="3"/>
          </rPr>
          <t>1回目と合わせて522回。（地域保健・健康増進事業報告では520回）</t>
        </r>
      </text>
    </comment>
  </commentList>
</comments>
</file>

<file path=xl/sharedStrings.xml><?xml version="1.0" encoding="utf-8"?>
<sst xmlns="http://schemas.openxmlformats.org/spreadsheetml/2006/main" count="1636" uniqueCount="476">
  <si>
    <t>２　乳幼児健康診査</t>
  </si>
  <si>
    <t>　発　　　　　育　　　　　不　　　　　良</t>
  </si>
  <si>
    <t>数</t>
  </si>
  <si>
    <t>率</t>
  </si>
  <si>
    <t>体重</t>
  </si>
  <si>
    <t>身長</t>
  </si>
  <si>
    <t>要指導</t>
  </si>
  <si>
    <t>要観察</t>
  </si>
  <si>
    <t>要精密</t>
  </si>
  <si>
    <t>要医療</t>
  </si>
  <si>
    <t>合計</t>
  </si>
  <si>
    <t>計</t>
  </si>
  <si>
    <t>指宿</t>
  </si>
  <si>
    <t>加世田</t>
  </si>
  <si>
    <t>伊集院</t>
  </si>
  <si>
    <t>出水</t>
  </si>
  <si>
    <t>大口</t>
  </si>
  <si>
    <t>志布志</t>
  </si>
  <si>
    <t>鹿屋</t>
  </si>
  <si>
    <t>西之表</t>
  </si>
  <si>
    <t>屋久島</t>
  </si>
  <si>
    <t>名瀬</t>
  </si>
  <si>
    <t>徳之島</t>
  </si>
  <si>
    <t>保健所名</t>
  </si>
  <si>
    <t>対象者数</t>
  </si>
  <si>
    <t>川薩</t>
  </si>
  <si>
    <t>姶良</t>
  </si>
  <si>
    <t>未定頸</t>
  </si>
  <si>
    <t>斜頸</t>
  </si>
  <si>
    <t>口腔</t>
  </si>
  <si>
    <t>心雑音</t>
  </si>
  <si>
    <t>湿疹</t>
  </si>
  <si>
    <t>筋緊張</t>
  </si>
  <si>
    <t>注）　疾病区分欄の下段には，要精密・要医療の者の数を示す。</t>
  </si>
  <si>
    <t>体重増加不良</t>
  </si>
  <si>
    <t>眼疾病（疑）</t>
  </si>
  <si>
    <t>その他の胸部疾患</t>
  </si>
  <si>
    <t>その他の腹部疾患</t>
  </si>
  <si>
    <t>アトピー性皮膚炎</t>
  </si>
  <si>
    <t>その他の皮膚疾患</t>
  </si>
  <si>
    <t>陰部疾患（疑）</t>
  </si>
  <si>
    <t>股関節開排制限</t>
  </si>
  <si>
    <t>その他の四肢疾患</t>
  </si>
  <si>
    <t>その他の異常</t>
  </si>
  <si>
    <t>川薩</t>
  </si>
  <si>
    <t>人</t>
  </si>
  <si>
    <t>％</t>
  </si>
  <si>
    <t>指宿市</t>
  </si>
  <si>
    <t>小　　計</t>
  </si>
  <si>
    <t>枕崎市</t>
  </si>
  <si>
    <t>阿久根市</t>
  </si>
  <si>
    <t>長島町</t>
  </si>
  <si>
    <t>鹿屋市</t>
  </si>
  <si>
    <t>垂水市</t>
  </si>
  <si>
    <t>東串良町</t>
  </si>
  <si>
    <t>西之表市</t>
  </si>
  <si>
    <t>中種子町</t>
  </si>
  <si>
    <t>南種子町</t>
  </si>
  <si>
    <t>大和村</t>
  </si>
  <si>
    <t>宇検村</t>
  </si>
  <si>
    <t>瀬戸内町</t>
  </si>
  <si>
    <t>龍郷町</t>
  </si>
  <si>
    <t>喜界町</t>
  </si>
  <si>
    <t>徳之島町</t>
  </si>
  <si>
    <t>天城町</t>
  </si>
  <si>
    <t>伊仙町</t>
  </si>
  <si>
    <t>和泊町</t>
  </si>
  <si>
    <t>知名町</t>
  </si>
  <si>
    <t>与論町</t>
  </si>
  <si>
    <t xml:space="preserve">   　③ 市町村別３～４か月児健康診査</t>
  </si>
  <si>
    <t>保健所別</t>
  </si>
  <si>
    <t>市町村名</t>
  </si>
  <si>
    <t>受　診</t>
  </si>
  <si>
    <t>発育不良</t>
  </si>
  <si>
    <t>受診数</t>
  </si>
  <si>
    <t>受診率</t>
  </si>
  <si>
    <t>体重</t>
  </si>
  <si>
    <t>身長</t>
  </si>
  <si>
    <t>要指導</t>
  </si>
  <si>
    <t>要観察</t>
  </si>
  <si>
    <t>要精密</t>
  </si>
  <si>
    <t>要医療</t>
  </si>
  <si>
    <t>合計</t>
  </si>
  <si>
    <t>計測値
＜３P</t>
  </si>
  <si>
    <t>率</t>
  </si>
  <si>
    <t>計測値＜３P</t>
  </si>
  <si>
    <t>加世田</t>
  </si>
  <si>
    <t>南さつま市</t>
  </si>
  <si>
    <t>伊集院</t>
  </si>
  <si>
    <t>日置市</t>
  </si>
  <si>
    <t>いちき串木野市</t>
  </si>
  <si>
    <t>川　薩</t>
  </si>
  <si>
    <t>薩摩川内市</t>
  </si>
  <si>
    <t>さつま町</t>
  </si>
  <si>
    <t>出　水</t>
  </si>
  <si>
    <t>出水市</t>
  </si>
  <si>
    <t>姶　良</t>
  </si>
  <si>
    <t>霧島市</t>
  </si>
  <si>
    <t>三島村</t>
  </si>
  <si>
    <t>十島村</t>
  </si>
  <si>
    <t>湧水町</t>
  </si>
  <si>
    <t>志布志</t>
  </si>
  <si>
    <t>曽於市</t>
  </si>
  <si>
    <t>志布志市</t>
  </si>
  <si>
    <t>大崎町</t>
  </si>
  <si>
    <t>小　　計</t>
  </si>
  <si>
    <t>鹿　屋</t>
  </si>
  <si>
    <t>錦江町</t>
  </si>
  <si>
    <t>南大隅町</t>
  </si>
  <si>
    <t>肝付町</t>
  </si>
  <si>
    <t>西之表</t>
  </si>
  <si>
    <t>屋久島</t>
  </si>
  <si>
    <t>名　瀬</t>
  </si>
  <si>
    <t>奄美市</t>
  </si>
  <si>
    <t>徳之島</t>
  </si>
  <si>
    <t>　合計</t>
  </si>
  <si>
    <t>妊　　　娠　　　週　　　数　　　別</t>
  </si>
  <si>
    <t>　数</t>
  </si>
  <si>
    <t>　率</t>
  </si>
  <si>
    <t>鹿児島市</t>
  </si>
  <si>
    <t>１　妊娠届出と妊婦健康診査等</t>
  </si>
  <si>
    <t>届出
総数</t>
  </si>
  <si>
    <t>不　詳</t>
  </si>
  <si>
    <t>川　薩</t>
  </si>
  <si>
    <t>区分</t>
  </si>
  <si>
    <t>届出数</t>
  </si>
  <si>
    <t>満11週以内</t>
  </si>
  <si>
    <t>不詳</t>
  </si>
  <si>
    <t>年度</t>
  </si>
  <si>
    <t>　　　　　人</t>
  </si>
  <si>
    <t>昭４５</t>
  </si>
  <si>
    <t>５０</t>
  </si>
  <si>
    <t>５５</t>
  </si>
  <si>
    <t>６０</t>
  </si>
  <si>
    <t>６</t>
  </si>
  <si>
    <t>７</t>
  </si>
  <si>
    <t>８</t>
  </si>
  <si>
    <t>９</t>
  </si>
  <si>
    <t>１０</t>
  </si>
  <si>
    <t>１１</t>
  </si>
  <si>
    <t>１２</t>
  </si>
  <si>
    <t>　計</t>
  </si>
  <si>
    <t>妊娠届出数</t>
  </si>
  <si>
    <t>受診実人員</t>
  </si>
  <si>
    <t>ＨBs抗原検査</t>
  </si>
  <si>
    <t>異常なし</t>
  </si>
  <si>
    <t>血圧</t>
  </si>
  <si>
    <t>蛋白</t>
  </si>
  <si>
    <t>糖</t>
  </si>
  <si>
    <t>鹿 児 島 市</t>
  </si>
  <si>
    <t>検査人員</t>
  </si>
  <si>
    <t>指宿</t>
  </si>
  <si>
    <t>人</t>
  </si>
  <si>
    <t>川薩</t>
  </si>
  <si>
    <t>出水</t>
  </si>
  <si>
    <t>大口</t>
  </si>
  <si>
    <t>西之表</t>
  </si>
  <si>
    <t>名瀬</t>
  </si>
  <si>
    <t>受診者数</t>
  </si>
  <si>
    <t>　　①　保健所別１歳６か月児健康診査（診断区分）</t>
  </si>
  <si>
    <t>受診</t>
  </si>
  <si>
    <t>尿検査</t>
  </si>
  <si>
    <t>検査数</t>
  </si>
  <si>
    <t>蛋白</t>
  </si>
  <si>
    <t>糖</t>
  </si>
  <si>
    <t>異常数</t>
  </si>
  <si>
    <t>異常率</t>
  </si>
  <si>
    <t>　　　　注）　体重・身長欄のＰ（パーセンタイル）とは，計測値の統計的分布上，小さい側から数えて何％目の値がどのくらいかということを表す統計的表示法である。</t>
  </si>
  <si>
    <t>　　　　注）　判定区分(実人員）の合計は，「要精密(計）の実人員」を合計している。</t>
  </si>
  <si>
    <t>保健所名</t>
  </si>
  <si>
    <t>受診者数</t>
  </si>
  <si>
    <t>頭頸部</t>
  </si>
  <si>
    <t>眼疾患
（疑）</t>
  </si>
  <si>
    <t>難聴(疑)</t>
  </si>
  <si>
    <t>その他耳疾患</t>
  </si>
  <si>
    <t>心雑音</t>
  </si>
  <si>
    <t>その他
胸部異常</t>
  </si>
  <si>
    <t>内・外反足</t>
  </si>
  <si>
    <t>筋緊張</t>
  </si>
  <si>
    <t>　　（注）  （　）内には，鹿児島市を含む。</t>
  </si>
  <si>
    <t>十島村</t>
  </si>
  <si>
    <t>１４</t>
  </si>
  <si>
    <t>１５</t>
  </si>
  <si>
    <t>１６</t>
  </si>
  <si>
    <t>１７</t>
  </si>
  <si>
    <t>１８</t>
  </si>
  <si>
    <t>南九州市</t>
  </si>
  <si>
    <t>屋久島町</t>
  </si>
  <si>
    <t>１９</t>
  </si>
  <si>
    <t>計</t>
  </si>
  <si>
    <t>指宿</t>
  </si>
  <si>
    <t>　　②　保健所別３～４か月児健康診査（疾病区分）</t>
  </si>
  <si>
    <t>１３</t>
  </si>
  <si>
    <t>保健所</t>
  </si>
  <si>
    <t>加世田</t>
  </si>
  <si>
    <t>鹿屋</t>
  </si>
  <si>
    <t>その他</t>
  </si>
  <si>
    <t>　　　　区分
保健所別</t>
  </si>
  <si>
    <t>　満11週以内</t>
  </si>
  <si>
    <t>満12週～
　　満19週</t>
  </si>
  <si>
    <t>満20週～
　　満27週</t>
  </si>
  <si>
    <t>　満28週以上</t>
  </si>
  <si>
    <t>抗原陽性者</t>
  </si>
  <si>
    <t>計測値
&lt;3p</t>
  </si>
  <si>
    <t>3≦
計測値
＜10P</t>
  </si>
  <si>
    <t>保健所名</t>
  </si>
  <si>
    <t>３歳児</t>
  </si>
  <si>
    <t>乳児（３～４か月）</t>
  </si>
  <si>
    <t>１歳６か月児</t>
  </si>
  <si>
    <t>数</t>
  </si>
  <si>
    <t>伊佐市</t>
  </si>
  <si>
    <t>大口</t>
  </si>
  <si>
    <t>既医療</t>
  </si>
  <si>
    <t>湿疹</t>
  </si>
  <si>
    <t>血糖</t>
  </si>
  <si>
    <t>梅毒血清反応検査</t>
  </si>
  <si>
    <t>HCV抗体検査</t>
  </si>
  <si>
    <t>所見あり（延べ人数）</t>
  </si>
  <si>
    <t>貧血</t>
  </si>
  <si>
    <t>浮腫</t>
  </si>
  <si>
    <t>切迫流早産</t>
  </si>
  <si>
    <t>抗体陽性者</t>
  </si>
  <si>
    <t>HIV抗体検査</t>
  </si>
  <si>
    <t>検査実施率</t>
  </si>
  <si>
    <t>糖尿病</t>
  </si>
  <si>
    <t>受診人員（延べ）</t>
  </si>
  <si>
    <t>健康診査の有所見者（延人員）</t>
  </si>
  <si>
    <t>人数</t>
  </si>
  <si>
    <r>
      <t xml:space="preserve">計
</t>
    </r>
    <r>
      <rPr>
        <b/>
        <sz val="8"/>
        <rFont val="ＭＳ Ｐ明朝"/>
        <family val="1"/>
      </rPr>
      <t>（鹿児島市含む）</t>
    </r>
  </si>
  <si>
    <t>注）　疾病区分欄の上段には，要指導・既医療・要観察の者の数を示す。</t>
  </si>
  <si>
    <t>身　体　的　所　見</t>
  </si>
  <si>
    <t>疾　　　　　病 　　　　　区 　　　　　分 　　　 （延べ人数）　　単位：人</t>
  </si>
  <si>
    <t>＜人数＞</t>
  </si>
  <si>
    <t>＜割合＞</t>
  </si>
  <si>
    <t>疾   　　　　　     病     　　　　　   区   　　　　     分   　　　　    （延べ人数）　　単位：人</t>
  </si>
  <si>
    <t>注）　疾病区分欄の上段には，受診者数に対する要指導・既医療・要観察の者の割合を示す。</t>
  </si>
  <si>
    <t>注）　疾病区分欄の下段には，受診者数に対する要精密・要医療の者の割合を示す。</t>
  </si>
  <si>
    <t>身　体　的　所　見　・　発　達　所　見</t>
  </si>
  <si>
    <t>要医療
要精密</t>
  </si>
  <si>
    <t>判定区分（割合）</t>
  </si>
  <si>
    <t>※検査実施率＝検査人員／受診実人員×100</t>
  </si>
  <si>
    <t>※陽性率＝陽性者／検査人員×100</t>
  </si>
  <si>
    <t>姶良市</t>
  </si>
  <si>
    <t>所見有り</t>
  </si>
  <si>
    <t>抗体陽性者</t>
  </si>
  <si>
    <t>抗原陽性者</t>
  </si>
  <si>
    <t>抗体検査</t>
  </si>
  <si>
    <t>抗体価検査</t>
  </si>
  <si>
    <t>子宮頸がん</t>
  </si>
  <si>
    <t>細胞診</t>
  </si>
  <si>
    <t>人</t>
  </si>
  <si>
    <t>要訪問</t>
  </si>
  <si>
    <t>所見あり</t>
  </si>
  <si>
    <t>診察所見</t>
  </si>
  <si>
    <t>基本健診項目</t>
  </si>
  <si>
    <t>選択項目</t>
  </si>
  <si>
    <t>診察所見〈延べ人数〉</t>
  </si>
  <si>
    <t>（１）　３～４か月児健康診査</t>
  </si>
  <si>
    <t>出水</t>
  </si>
  <si>
    <t>鹿屋</t>
  </si>
  <si>
    <t>名瀬</t>
  </si>
  <si>
    <t>満12～19週</t>
  </si>
  <si>
    <t>満20～27週</t>
  </si>
  <si>
    <t>満28週以上</t>
  </si>
  <si>
    <t>昭45</t>
  </si>
  <si>
    <t>頭部</t>
  </si>
  <si>
    <t>顔</t>
  </si>
  <si>
    <t>耳</t>
  </si>
  <si>
    <t xml:space="preserve">   　③ 市町村1歳６か月児健康診査</t>
  </si>
  <si>
    <t>　　①　保健所別3歳児健康診査（診断区分）</t>
  </si>
  <si>
    <t>　　②　保健所別３歳児健康診査（疾病区分）</t>
  </si>
  <si>
    <t xml:space="preserve">   　③ 市町村３歳児健康診査</t>
  </si>
  <si>
    <t>延(再掲)</t>
  </si>
  <si>
    <t>身体面</t>
  </si>
  <si>
    <t>精神面</t>
  </si>
  <si>
    <t>保健所名</t>
  </si>
  <si>
    <t xml:space="preserve"> 陽性率</t>
  </si>
  <si>
    <t>（2）　１歳６か月児健康診査</t>
  </si>
  <si>
    <t>（4）　乳幼児健康診査の年次推移</t>
  </si>
  <si>
    <t>疾　　　　　病 　　　　　区 　　　　　分 　　　 （受診者数に占める延べ人数の割合）　　単位：%</t>
  </si>
  <si>
    <t>疾   　　　　　     病     　　　　　   区   　　　　     分   　　　　    （受診者数に占める延べ人数の割合）　　単位：%</t>
  </si>
  <si>
    <t>計</t>
  </si>
  <si>
    <t>受    診</t>
  </si>
  <si>
    <t>（注）１  （　）内には，鹿児島市を含む。</t>
  </si>
  <si>
    <t xml:space="preserve"> 計</t>
  </si>
  <si>
    <t>　　　２　平成９～１７年度までは，「満１１週以内」，「満１２～２１週」，「満２２～２７週」，「満２８週以上」の分類であった。</t>
  </si>
  <si>
    <t>ＨＩＶ</t>
  </si>
  <si>
    <t>％</t>
  </si>
  <si>
    <t>臍ヘルニア</t>
  </si>
  <si>
    <t>鹿屋</t>
  </si>
  <si>
    <t>発育不良</t>
  </si>
  <si>
    <t>要観察</t>
  </si>
  <si>
    <t>　　②　保健所別１歳６か月児健康診査（疾病区分）</t>
  </si>
  <si>
    <t>発    達</t>
  </si>
  <si>
    <t>計</t>
  </si>
  <si>
    <t>２０</t>
  </si>
  <si>
    <t>満28週以上</t>
  </si>
  <si>
    <t>（３）　妊娠週数別妊娠届出割合の推移</t>
  </si>
  <si>
    <t>（４）　妊婦健康診査市町村別受診状況＜１回目＞</t>
  </si>
  <si>
    <t>胎児発育
評価検査</t>
  </si>
  <si>
    <t>検尿(+)
以上</t>
  </si>
  <si>
    <t>梅毒血清
反応検査</t>
  </si>
  <si>
    <t>ＨＢｓ
抗原検査</t>
  </si>
  <si>
    <t>ＨＣＶ</t>
  </si>
  <si>
    <t>ﾄｷｿﾌﾟﾗｽﾞﾏ</t>
  </si>
  <si>
    <t>風疹ｳｲﾙｽ</t>
  </si>
  <si>
    <t>医療機関から
市町村への
連絡事項(延)</t>
  </si>
  <si>
    <t>いちき串木野市</t>
  </si>
  <si>
    <t>最高
140mmHg
以上
または
最低
90mmHg
以上</t>
  </si>
  <si>
    <t>11.0
g/dl
未満</t>
  </si>
  <si>
    <t>100
mg/dl
以上</t>
  </si>
  <si>
    <t>計</t>
  </si>
  <si>
    <t>医療機関から
市町村への
連絡事項（延）</t>
  </si>
  <si>
    <t>妊娠高血圧症候群</t>
  </si>
  <si>
    <t>％</t>
  </si>
  <si>
    <t>要指導</t>
  </si>
  <si>
    <t>対象者数</t>
  </si>
  <si>
    <t>注）　体重・身長欄のＰ（パーセンタイル）とは，計測値の統計的分布上，小さい側から数えて何％目の値がどのくらいかということを表す統計的表示法である。</t>
  </si>
  <si>
    <t>育児環境
上の問題</t>
  </si>
  <si>
    <t>生活環境
上の問題</t>
  </si>
  <si>
    <t>情緒行動
上の問題</t>
  </si>
  <si>
    <t>栄養発育</t>
  </si>
  <si>
    <t>内・外斜視</t>
  </si>
  <si>
    <t>口腔異常</t>
  </si>
  <si>
    <t>腹部異常</t>
  </si>
  <si>
    <t>アトピー性皮膚炎</t>
  </si>
  <si>
    <t>運動発達</t>
  </si>
  <si>
    <t>精神発達</t>
  </si>
  <si>
    <t>言語発達</t>
  </si>
  <si>
    <t>その他
四肢異常</t>
  </si>
  <si>
    <t>その他の
異常</t>
  </si>
  <si>
    <t>疾   　　　　　     病     　　　　　   区   　　　　     分   　　　　    （受診者数に占める延べ人数の割合）　　単位：％</t>
  </si>
  <si>
    <t>アトピー性
皮膚炎</t>
  </si>
  <si>
    <t>その他の
皮膚疾患</t>
  </si>
  <si>
    <t>その他
耳疾患</t>
  </si>
  <si>
    <t>注）　体重・身長欄のＰ（パーセンタイル）とは，計測値の統計的分布上，小さい側から数えて何％目の値がどのくらいかということを表す統計的表示法である。</t>
  </si>
  <si>
    <t>注） 疾病区分欄の上段には，要指導・既医療・要観察の者の数を示す。</t>
  </si>
  <si>
    <t>注） 疾病区分欄の下段には，要精密・要医療の者の数を示す。</t>
  </si>
  <si>
    <t xml:space="preserve">   （５）　妊婦健康診査市町村別受診状況＜２回目以降＞</t>
  </si>
  <si>
    <t xml:space="preserve">   （６）　妊婦健康診査保健所別受診状況＜検査結果＞</t>
  </si>
  <si>
    <t>平２</t>
  </si>
  <si>
    <t>検査所見</t>
  </si>
  <si>
    <t>性器クラミジア検査</t>
  </si>
  <si>
    <t>南種子町</t>
  </si>
  <si>
    <t>ﾄｷｿﾌﾟﾗｽﾞﾏ
抗体検査</t>
  </si>
  <si>
    <t>風疹ウイルス
抗体検査</t>
  </si>
  <si>
    <t>子宮頚がん
細胞診</t>
  </si>
  <si>
    <t>１回目</t>
  </si>
  <si>
    <t>２回目以降</t>
  </si>
  <si>
    <t>その他の問題</t>
  </si>
  <si>
    <t>その他の
問題</t>
  </si>
  <si>
    <t>カンファレンス</t>
  </si>
  <si>
    <t>ＨＴＬＶ-1</t>
  </si>
  <si>
    <t>HTLV－1
抗体検査</t>
  </si>
  <si>
    <t>運動発達</t>
  </si>
  <si>
    <t>精神発達</t>
  </si>
  <si>
    <t>言語発達</t>
  </si>
  <si>
    <t>受診数(人)</t>
  </si>
  <si>
    <t>率(％)</t>
  </si>
  <si>
    <t>3P≦
計測値
＜10P</t>
  </si>
  <si>
    <t>（平成25年度）</t>
  </si>
  <si>
    <t>南さつま市</t>
  </si>
  <si>
    <t>南九州市</t>
  </si>
  <si>
    <t>日置市</t>
  </si>
  <si>
    <t>いちき串木野市</t>
  </si>
  <si>
    <t>三島村</t>
  </si>
  <si>
    <t>十島村</t>
  </si>
  <si>
    <t>薩摩川内市</t>
  </si>
  <si>
    <t>さつま町</t>
  </si>
  <si>
    <t>出水市</t>
  </si>
  <si>
    <t>伊佐市</t>
  </si>
  <si>
    <t>霧島市</t>
  </si>
  <si>
    <t>姶良市</t>
  </si>
  <si>
    <t>湧水町</t>
  </si>
  <si>
    <t>曽於市</t>
  </si>
  <si>
    <t>志布志市</t>
  </si>
  <si>
    <t>大崎町</t>
  </si>
  <si>
    <t>小　　計</t>
  </si>
  <si>
    <t>錦江町</t>
  </si>
  <si>
    <t>南大隅町</t>
  </si>
  <si>
    <t>肝付町</t>
  </si>
  <si>
    <t>屋久島町</t>
  </si>
  <si>
    <t>奄美市</t>
  </si>
  <si>
    <t>（３）　３歳児健康診査</t>
  </si>
  <si>
    <t>（１）保健所別妊娠週数別届出状況</t>
  </si>
  <si>
    <t>①　保健所別３～４か月児健康診査（診断区分）</t>
  </si>
  <si>
    <t>Ⅱ　市町村で実施している</t>
  </si>
  <si>
    <t>　　　　　　　母子保健事業</t>
  </si>
  <si>
    <t>身体面
(主に診察結果）</t>
  </si>
  <si>
    <t>判定区分：診察結果（実人員）</t>
  </si>
  <si>
    <t>栄養　　
その他</t>
  </si>
  <si>
    <t>神経発達</t>
  </si>
  <si>
    <t>身体所見　計</t>
  </si>
  <si>
    <t>育児環境上
の問題</t>
  </si>
  <si>
    <t>発育・発達上
の問題</t>
  </si>
  <si>
    <t>判定区分：診察結果（実人数）</t>
  </si>
  <si>
    <t>判定区分:診断結果（実人数）</t>
  </si>
  <si>
    <t>判定区分：診断結果（実人員）</t>
  </si>
  <si>
    <t>判定区分：診断結果（実人数）</t>
  </si>
  <si>
    <t>３　医療給付</t>
  </si>
  <si>
    <t>　出生時の体重は2,000g以下または生活力が特に薄弱な未熟児に対し，必要な医療の給付を行う。</t>
  </si>
  <si>
    <t>平成</t>
  </si>
  <si>
    <t>出生体重区分</t>
  </si>
  <si>
    <t>　　　（注）　（　　）内には，鹿児島市を含む</t>
  </si>
  <si>
    <t>（２）　自立支援医療給付（育成医療）</t>
  </si>
  <si>
    <t>　身体に障害のある児童または，現存する疾患がこれを放置すれば将来障害を残すと認められる児童のうち，通院，若しくは比較的短期間の入院で障害が除去あるいは軽減される見込みのある場合，必要な医療の給付を行う。</t>
  </si>
  <si>
    <t>　区分</t>
  </si>
  <si>
    <t>肢体不自由</t>
  </si>
  <si>
    <t>視覚障害</t>
  </si>
  <si>
    <t>聴覚平衡機能障害</t>
  </si>
  <si>
    <t>音声言語機能障害</t>
  </si>
  <si>
    <t>心臓疾患</t>
  </si>
  <si>
    <t>腎臓疾患</t>
  </si>
  <si>
    <t>肝臓疾患</t>
  </si>
  <si>
    <t>小腸疾患</t>
  </si>
  <si>
    <t>その他の内臓疾患</t>
  </si>
  <si>
    <t>（１）　未熟児養育医療給付</t>
  </si>
  <si>
    <t>年　度</t>
  </si>
  <si>
    <t>～1,000ｇ</t>
  </si>
  <si>
    <t>1,001ｇ～1,500ｇ</t>
  </si>
  <si>
    <t>2,001ｇ～2,300ｇ</t>
  </si>
  <si>
    <t>2,301ｇ～2,500ｇ</t>
  </si>
  <si>
    <t>免疫機能障害</t>
  </si>
  <si>
    <t>訪問看護</t>
  </si>
  <si>
    <t>尿検査</t>
  </si>
  <si>
    <t>ＨＣＶ</t>
  </si>
  <si>
    <t>ﾄｷｿﾌﾟﾗｽﾞﾏ</t>
  </si>
  <si>
    <t>ＨＩＶ</t>
  </si>
  <si>
    <t>ＨＴＬＶ-1</t>
  </si>
  <si>
    <t>％</t>
  </si>
  <si>
    <t>人</t>
  </si>
  <si>
    <t>計</t>
  </si>
  <si>
    <t>合  計</t>
  </si>
  <si>
    <t>ＧＢＳ</t>
  </si>
  <si>
    <t>％</t>
  </si>
  <si>
    <t>％</t>
  </si>
  <si>
    <t>垂水市</t>
  </si>
  <si>
    <t>計</t>
  </si>
  <si>
    <t>合 計</t>
  </si>
  <si>
    <t>28</t>
  </si>
  <si>
    <t>（２）　市町村別妊娠週数別届出状況</t>
  </si>
  <si>
    <t>数</t>
  </si>
  <si>
    <t>率(%)</t>
  </si>
  <si>
    <t>数</t>
  </si>
  <si>
    <t>率(%)</t>
  </si>
  <si>
    <t>小　　計</t>
  </si>
  <si>
    <t>合計</t>
  </si>
  <si>
    <t>分娩後
の届出</t>
  </si>
  <si>
    <r>
      <rPr>
        <sz val="8"/>
        <rFont val="ＭＳ Ｐ明朝"/>
        <family val="1"/>
      </rPr>
      <t>身体面</t>
    </r>
    <r>
      <rPr>
        <sz val="6"/>
        <rFont val="ＭＳ Ｐ明朝"/>
        <family val="1"/>
      </rPr>
      <t xml:space="preserve">
(主に診察結果)</t>
    </r>
  </si>
  <si>
    <t>※　「実人員」は，入院と入院外の実人員の合計</t>
  </si>
  <si>
    <t>２１</t>
  </si>
  <si>
    <t>２２</t>
  </si>
  <si>
    <t>２３</t>
  </si>
  <si>
    <t>２４</t>
  </si>
  <si>
    <t>２５</t>
  </si>
  <si>
    <t>２６</t>
  </si>
  <si>
    <t>２７</t>
  </si>
  <si>
    <t>２８</t>
  </si>
  <si>
    <t>　(実人員※)</t>
  </si>
  <si>
    <t>２０</t>
  </si>
  <si>
    <t>29</t>
  </si>
  <si>
    <t>30</t>
  </si>
  <si>
    <t>平２</t>
  </si>
  <si>
    <t>２9</t>
  </si>
  <si>
    <t>（令和元年度）</t>
  </si>
  <si>
    <t>令元</t>
  </si>
  <si>
    <t>令元</t>
  </si>
  <si>
    <t>実人員</t>
  </si>
  <si>
    <t>年　度</t>
  </si>
  <si>
    <t>1,501ｇ～1,800ｇ</t>
  </si>
  <si>
    <t>1,801ｇ～2,000ｇ</t>
  </si>
  <si>
    <t>2,501ｇ～</t>
  </si>
  <si>
    <t>計</t>
  </si>
  <si>
    <t>（注）　　（　　）内には，鹿児島市を含む</t>
  </si>
  <si>
    <t>令和</t>
  </si>
  <si>
    <t>元</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</si>
</sst>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_);[Red]\(0.0\)"/>
    <numFmt numFmtId="180" formatCode="0.0"/>
    <numFmt numFmtId="181" formatCode="#,##0.0;[Red]\-#,##0.0"/>
    <numFmt numFmtId="182" formatCode="#,##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00_ "/>
    <numFmt numFmtId="199" formatCode="0.00_ "/>
    <numFmt numFmtId="200" formatCode="0.00_);[Red]\(0.00\)"/>
    <numFmt numFmtId="201" formatCode="0.00000000_ "/>
    <numFmt numFmtId="202" formatCode="0.000000000_ "/>
    <numFmt numFmtId="203" formatCode="0.0000000000_ "/>
    <numFmt numFmtId="204" formatCode="0.0000000_ "/>
    <numFmt numFmtId="205" formatCode="0.000000_ "/>
    <numFmt numFmtId="206" formatCode="0.00000_ "/>
    <numFmt numFmtId="207" formatCode="#,##0.0_);[Red]\(#,##0.0\)"/>
    <numFmt numFmtId="208" formatCode="0.00_);\(0.00\)"/>
    <numFmt numFmtId="209" formatCode="#,##0_);\(#,##0\)"/>
    <numFmt numFmtId="210" formatCode="\(#,##0\)"/>
    <numFmt numFmtId="211" formatCode="\(#,##0.0\)"/>
    <numFmt numFmtId="212" formatCode="\o"/>
    <numFmt numFmtId="213" formatCode="#,##0.00_);[Red]\(#,##0.00\)"/>
    <numFmt numFmtId="214" formatCode="\(#,##0.00\)"/>
    <numFmt numFmtId="215" formatCode="&quot;¥&quot;#,##0_);[Red]\(&quot;¥&quot;#,##0\)"/>
    <numFmt numFmtId="216" formatCode="&quot;Yes&quot;;&quot;Yes&quot;;&quot;No&quot;"/>
    <numFmt numFmtId="217" formatCode="&quot;True&quot;;&quot;True&quot;;&quot;False&quot;"/>
    <numFmt numFmtId="218" formatCode="&quot;On&quot;;&quot;On&quot;;&quot;Off&quot;"/>
    <numFmt numFmtId="219" formatCode="[$€-2]\ #,##0.00_);[Red]\([$€-2]\ #,##0.00\)"/>
    <numFmt numFmtId="220" formatCode="\(0\)\ "/>
    <numFmt numFmtId="221" formatCode="#\ ???/???"/>
    <numFmt numFmtId="222" formatCode="0_);\(0\)"/>
    <numFmt numFmtId="223" formatCode="&quot;?&quot;#,##0;[Red]&quot;?&quot;\-#,##0"/>
    <numFmt numFmtId="224" formatCode="&quot;?&quot;#,##0.00;[Red]&quot;?&quot;\-#,##0.00"/>
    <numFmt numFmtId="225" formatCode="#,##0.000"/>
    <numFmt numFmtId="226" formatCode="#,##0.0000"/>
    <numFmt numFmtId="227" formatCode="#,##0.00000"/>
    <numFmt numFmtId="228" formatCode="#,##0.000000"/>
    <numFmt numFmtId="229" formatCode="#,##0.0;\-#,##0.0"/>
  </numFmts>
  <fonts count="10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b/>
      <sz val="11"/>
      <name val="ＭＳ Ｐ明朝"/>
      <family val="1"/>
    </font>
    <font>
      <b/>
      <sz val="14"/>
      <name val="ＭＳ Ｐ明朝"/>
      <family val="1"/>
    </font>
    <font>
      <sz val="6"/>
      <name val="ＭＳ Ｐ明朝"/>
      <family val="1"/>
    </font>
    <font>
      <b/>
      <sz val="12"/>
      <name val="ＭＳ Ｐ明朝"/>
      <family val="1"/>
    </font>
    <font>
      <b/>
      <sz val="8"/>
      <name val="ＭＳ Ｐ明朝"/>
      <family val="1"/>
    </font>
    <font>
      <b/>
      <sz val="10"/>
      <name val="ＭＳ Ｐ明朝"/>
      <family val="1"/>
    </font>
    <font>
      <b/>
      <sz val="9"/>
      <name val="ＭＳ Ｐ明朝"/>
      <family val="1"/>
    </font>
    <font>
      <sz val="10"/>
      <name val="ＭＳ 明朝"/>
      <family val="1"/>
    </font>
    <font>
      <sz val="8"/>
      <name val="ＭＳ 明朝"/>
      <family val="1"/>
    </font>
    <font>
      <sz val="9"/>
      <name val="ＭＳ 明朝"/>
      <family val="1"/>
    </font>
    <font>
      <sz val="6"/>
      <name val="ＭＳ 明朝"/>
      <family val="1"/>
    </font>
    <font>
      <sz val="4"/>
      <name val="ＭＳ 明朝"/>
      <family val="1"/>
    </font>
    <font>
      <sz val="4"/>
      <name val="ＭＳ Ｐ明朝"/>
      <family val="1"/>
    </font>
    <font>
      <sz val="8"/>
      <color indexed="8"/>
      <name val="ＭＳ 明朝"/>
      <family val="1"/>
    </font>
    <font>
      <sz val="11"/>
      <name val="明朝"/>
      <family val="1"/>
    </font>
    <font>
      <sz val="12"/>
      <name val="ＭＳ 明朝"/>
      <family val="1"/>
    </font>
    <font>
      <sz val="28"/>
      <name val="ＭＳ Ｐゴシック"/>
      <family val="3"/>
    </font>
    <font>
      <sz val="9"/>
      <name val="ＭＳ Ｐゴシック"/>
      <family val="3"/>
    </font>
    <font>
      <sz val="14"/>
      <name val="ＭＳ 明朝"/>
      <family val="1"/>
    </font>
    <font>
      <sz val="11"/>
      <color indexed="8"/>
      <name val="ＭＳ Ｐゴシック"/>
      <family val="3"/>
    </font>
    <font>
      <sz val="11"/>
      <name val="ＭＳ 明朝"/>
      <family val="1"/>
    </font>
    <font>
      <b/>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8"/>
      <color indexed="8"/>
      <name val="ＭＳ Ｐ明朝"/>
      <family val="1"/>
    </font>
    <font>
      <b/>
      <sz val="11"/>
      <color indexed="8"/>
      <name val="ＭＳ Ｐ明朝"/>
      <family val="1"/>
    </font>
    <font>
      <sz val="10"/>
      <color indexed="8"/>
      <name val="ＭＳ Ｐ明朝"/>
      <family val="1"/>
    </font>
    <font>
      <sz val="6"/>
      <color indexed="8"/>
      <name val="ＭＳ Ｐ明朝"/>
      <family val="1"/>
    </font>
    <font>
      <sz val="4"/>
      <color indexed="8"/>
      <name val="ＭＳ 明朝"/>
      <family val="1"/>
    </font>
    <font>
      <sz val="9"/>
      <color indexed="8"/>
      <name val="ＭＳ Ｐ明朝"/>
      <family val="1"/>
    </font>
    <font>
      <u val="single"/>
      <sz val="9"/>
      <color indexed="8"/>
      <name val="ＭＳ Ｐ明朝"/>
      <family val="1"/>
    </font>
    <font>
      <b/>
      <sz val="9"/>
      <color indexed="8"/>
      <name val="ＭＳ Ｐ明朝"/>
      <family val="1"/>
    </font>
    <font>
      <b/>
      <sz val="10"/>
      <color indexed="8"/>
      <name val="ＭＳ Ｐ明朝"/>
      <family val="1"/>
    </font>
    <font>
      <sz val="8"/>
      <color indexed="8"/>
      <name val="ＭＳ Ｐゴシック"/>
      <family val="3"/>
    </font>
    <font>
      <sz val="10"/>
      <color indexed="8"/>
      <name val="ＭＳ 明朝"/>
      <family val="1"/>
    </font>
    <font>
      <sz val="6"/>
      <color indexed="8"/>
      <name val="ＭＳ 明朝"/>
      <family val="1"/>
    </font>
    <font>
      <sz val="9"/>
      <color indexed="8"/>
      <name val="ＭＳ 明朝"/>
      <family val="1"/>
    </font>
    <font>
      <sz val="4"/>
      <color indexed="8"/>
      <name val="ＭＳ Ｐ明朝"/>
      <family val="1"/>
    </font>
    <font>
      <sz val="11"/>
      <color indexed="8"/>
      <name val="ＭＳ 明朝"/>
      <family val="1"/>
    </font>
    <font>
      <b/>
      <sz val="8"/>
      <color indexed="8"/>
      <name val="ＭＳ 明朝"/>
      <family val="1"/>
    </font>
    <font>
      <b/>
      <sz val="12"/>
      <color indexed="8"/>
      <name val="ＭＳ Ｐ明朝"/>
      <family val="1"/>
    </font>
    <font>
      <b/>
      <sz val="14"/>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8"/>
      <color theme="1"/>
      <name val="ＭＳ Ｐ明朝"/>
      <family val="1"/>
    </font>
    <font>
      <b/>
      <sz val="11"/>
      <color theme="1"/>
      <name val="ＭＳ Ｐ明朝"/>
      <family val="1"/>
    </font>
    <font>
      <sz val="10"/>
      <color theme="1"/>
      <name val="ＭＳ Ｐ明朝"/>
      <family val="1"/>
    </font>
    <font>
      <sz val="6"/>
      <color theme="1"/>
      <name val="ＭＳ Ｐ明朝"/>
      <family val="1"/>
    </font>
    <font>
      <sz val="4"/>
      <color theme="1"/>
      <name val="ＭＳ 明朝"/>
      <family val="1"/>
    </font>
    <font>
      <sz val="11"/>
      <color theme="1"/>
      <name val="ＭＳ Ｐゴシック"/>
      <family val="3"/>
    </font>
    <font>
      <sz val="9"/>
      <color theme="1"/>
      <name val="ＭＳ Ｐ明朝"/>
      <family val="1"/>
    </font>
    <font>
      <u val="single"/>
      <sz val="9"/>
      <color theme="1"/>
      <name val="ＭＳ Ｐ明朝"/>
      <family val="1"/>
    </font>
    <font>
      <b/>
      <sz val="9"/>
      <color theme="1"/>
      <name val="ＭＳ Ｐ明朝"/>
      <family val="1"/>
    </font>
    <font>
      <sz val="8"/>
      <color theme="1"/>
      <name val="ＭＳ 明朝"/>
      <family val="1"/>
    </font>
    <font>
      <b/>
      <sz val="10"/>
      <color theme="1"/>
      <name val="ＭＳ Ｐ明朝"/>
      <family val="1"/>
    </font>
    <font>
      <sz val="8"/>
      <color theme="1"/>
      <name val="ＭＳ Ｐゴシック"/>
      <family val="3"/>
    </font>
    <font>
      <sz val="10"/>
      <color theme="1"/>
      <name val="ＭＳ 明朝"/>
      <family val="1"/>
    </font>
    <font>
      <sz val="11"/>
      <color theme="1"/>
      <name val="ＭＳ 明朝"/>
      <family val="1"/>
    </font>
    <font>
      <sz val="6"/>
      <color theme="1"/>
      <name val="ＭＳ 明朝"/>
      <family val="1"/>
    </font>
    <font>
      <sz val="9"/>
      <color theme="1"/>
      <name val="ＭＳ 明朝"/>
      <family val="1"/>
    </font>
    <font>
      <sz val="4"/>
      <color theme="1"/>
      <name val="ＭＳ Ｐ明朝"/>
      <family val="1"/>
    </font>
    <font>
      <b/>
      <sz val="8"/>
      <color theme="1"/>
      <name val="ＭＳ 明朝"/>
      <family val="1"/>
    </font>
    <font>
      <b/>
      <sz val="12"/>
      <color theme="1"/>
      <name val="ＭＳ Ｐ明朝"/>
      <family val="1"/>
    </font>
    <font>
      <b/>
      <sz val="14"/>
      <color theme="1"/>
      <name val="ＭＳ Ｐ明朝"/>
      <family val="1"/>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theme="0" tint="-0.1499900072813034"/>
        <bgColor indexed="64"/>
      </patternFill>
    </fill>
    <fill>
      <patternFill patternType="solid">
        <fgColor theme="8" tint="0.3999499976634979"/>
        <bgColor indexed="64"/>
      </patternFill>
    </fill>
    <fill>
      <patternFill patternType="solid">
        <fgColor rgb="FFFFFF00"/>
        <bgColor indexed="64"/>
      </patternFill>
    </fill>
    <fill>
      <patternFill patternType="solid">
        <fgColor indexed="42"/>
        <bgColor indexed="64"/>
      </patternFill>
    </fill>
  </fills>
  <borders count="3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color indexed="63"/>
      </right>
      <top>
        <color indexed="63"/>
      </top>
      <bottom style="thin"/>
    </border>
    <border>
      <left>
        <color indexed="63"/>
      </left>
      <right style="thin"/>
      <top style="thin"/>
      <bottom style="thin"/>
    </border>
    <border>
      <left>
        <color indexed="63"/>
      </left>
      <right style="thin"/>
      <top style="medium"/>
      <bottom style="medium"/>
    </border>
    <border>
      <left style="thin"/>
      <right style="medium"/>
      <top>
        <color indexed="63"/>
      </top>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medium">
        <color indexed="8"/>
      </left>
      <right style="medium">
        <color indexed="8"/>
      </right>
      <top>
        <color indexed="63"/>
      </top>
      <bottom>
        <color indexed="63"/>
      </bottom>
    </border>
    <border>
      <left>
        <color indexed="63"/>
      </left>
      <right style="thin"/>
      <top style="thin"/>
      <bottom style="medium">
        <color indexed="8"/>
      </bottom>
    </border>
    <border>
      <left style="thin"/>
      <right style="thin"/>
      <top style="thin"/>
      <bottom style="medium">
        <color indexed="8"/>
      </bottom>
    </border>
    <border>
      <left style="thin"/>
      <right style="medium"/>
      <top style="thin"/>
      <bottom style="medium">
        <color indexed="8"/>
      </bottom>
    </border>
    <border>
      <left style="thin"/>
      <right style="medium">
        <color indexed="8"/>
      </right>
      <top>
        <color indexed="63"/>
      </top>
      <bottom style="thin"/>
    </border>
    <border>
      <left style="thin"/>
      <right style="medium">
        <color indexed="8"/>
      </right>
      <top style="thin"/>
      <bottom style="thin"/>
    </border>
    <border>
      <left>
        <color indexed="63"/>
      </left>
      <right style="thin"/>
      <top>
        <color indexed="63"/>
      </top>
      <bottom style="thin"/>
    </border>
    <border>
      <left style="medium">
        <color indexed="8"/>
      </left>
      <right style="thin"/>
      <top>
        <color indexed="63"/>
      </top>
      <bottom style="thin"/>
    </border>
    <border>
      <left style="medium">
        <color indexed="8"/>
      </left>
      <right style="thin"/>
      <top style="thin"/>
      <bottom style="thin"/>
    </border>
    <border>
      <left style="thin"/>
      <right style="thin"/>
      <top>
        <color indexed="63"/>
      </top>
      <bottom style="medium"/>
    </border>
    <border>
      <left style="medium"/>
      <right>
        <color indexed="63"/>
      </right>
      <top>
        <color indexed="63"/>
      </top>
      <bottom>
        <color indexed="63"/>
      </bottom>
    </border>
    <border>
      <left style="medium">
        <color indexed="8"/>
      </left>
      <right style="thin"/>
      <top style="medium"/>
      <bottom style="thin"/>
    </border>
    <border>
      <left style="thin"/>
      <right style="medium">
        <color indexed="8"/>
      </right>
      <top style="medium"/>
      <bottom style="thin"/>
    </border>
    <border>
      <left>
        <color indexed="63"/>
      </left>
      <right>
        <color indexed="63"/>
      </right>
      <top style="medium"/>
      <bottom style="thin"/>
    </border>
    <border>
      <left style="thin"/>
      <right style="thin"/>
      <top style="medium"/>
      <bottom style="thin"/>
    </border>
    <border>
      <left style="thin"/>
      <right style="medium">
        <color indexed="8"/>
      </right>
      <top style="thin"/>
      <bottom style="medium"/>
    </border>
    <border>
      <left style="thin"/>
      <right>
        <color indexed="63"/>
      </right>
      <top style="medium"/>
      <bottom style="thin"/>
    </border>
    <border>
      <left style="thin"/>
      <right>
        <color indexed="63"/>
      </right>
      <top>
        <color indexed="63"/>
      </top>
      <bottom style="medium"/>
    </border>
    <border>
      <left style="medium">
        <color indexed="8"/>
      </left>
      <right>
        <color indexed="63"/>
      </right>
      <top style="thin"/>
      <bottom style="dotted"/>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style="medium">
        <color indexed="8"/>
      </bottom>
    </border>
    <border>
      <left>
        <color indexed="63"/>
      </left>
      <right style="medium"/>
      <top>
        <color indexed="63"/>
      </top>
      <bottom>
        <color indexed="63"/>
      </botto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color indexed="63"/>
      </right>
      <top style="thin"/>
      <bottom style="thin"/>
    </border>
    <border>
      <left style="medium"/>
      <right style="medium"/>
      <top>
        <color indexed="63"/>
      </top>
      <bottom style="thin"/>
    </border>
    <border>
      <left>
        <color indexed="63"/>
      </left>
      <right style="medium"/>
      <top>
        <color indexed="63"/>
      </top>
      <bottom style="thin"/>
    </border>
    <border>
      <left style="medium"/>
      <right style="thin">
        <color indexed="8"/>
      </right>
      <top style="medium"/>
      <bottom style="medium">
        <color indexed="8"/>
      </bottom>
    </border>
    <border>
      <left>
        <color indexed="63"/>
      </left>
      <right style="medium"/>
      <top style="medium"/>
      <bottom style="medium">
        <color indexed="8"/>
      </bottom>
    </border>
    <border>
      <left>
        <color indexed="63"/>
      </left>
      <right>
        <color indexed="63"/>
      </right>
      <top>
        <color indexed="63"/>
      </top>
      <bottom style="medium">
        <color indexed="8"/>
      </bottom>
    </border>
    <border>
      <left style="thin"/>
      <right>
        <color indexed="63"/>
      </right>
      <top>
        <color indexed="63"/>
      </top>
      <bottom style="medium">
        <color indexed="8"/>
      </bottom>
    </border>
    <border>
      <left>
        <color indexed="63"/>
      </left>
      <right style="thin"/>
      <top>
        <color indexed="63"/>
      </top>
      <bottom style="medium">
        <color indexed="8"/>
      </bottom>
    </border>
    <border>
      <left style="thin"/>
      <right style="thin"/>
      <top>
        <color indexed="63"/>
      </top>
      <bottom style="medium">
        <color indexed="8"/>
      </bottom>
    </border>
    <border>
      <left>
        <color indexed="63"/>
      </left>
      <right style="thin"/>
      <top>
        <color indexed="63"/>
      </top>
      <bottom style="medium"/>
    </border>
    <border>
      <left>
        <color indexed="63"/>
      </left>
      <right style="medium">
        <color indexed="8"/>
      </right>
      <top>
        <color indexed="63"/>
      </top>
      <bottom style="medium">
        <color indexed="8"/>
      </bottom>
    </border>
    <border>
      <left style="thin"/>
      <right style="medium">
        <color indexed="8"/>
      </right>
      <top>
        <color indexed="63"/>
      </top>
      <bottom style="medium">
        <color indexed="8"/>
      </bottom>
    </border>
    <border>
      <left style="medium">
        <color indexed="8"/>
      </left>
      <right style="thin"/>
      <top style="thin"/>
      <bottom style="medium"/>
    </border>
    <border>
      <left style="thin"/>
      <right style="medium"/>
      <top style="thin"/>
      <bottom style="medium"/>
    </border>
    <border>
      <left style="medium"/>
      <right style="thin"/>
      <top>
        <color indexed="63"/>
      </top>
      <bottom style="medium"/>
    </border>
    <border>
      <left style="medium">
        <color indexed="8"/>
      </left>
      <right>
        <color indexed="63"/>
      </right>
      <top>
        <color indexed="63"/>
      </top>
      <bottom style="thin">
        <color indexed="8"/>
      </bottom>
    </border>
    <border>
      <left style="thin"/>
      <right style="medium">
        <color indexed="8"/>
      </right>
      <top>
        <color indexed="63"/>
      </top>
      <bottom style="thin">
        <color indexed="8"/>
      </bottom>
    </border>
    <border>
      <left>
        <color indexed="63"/>
      </left>
      <right>
        <color indexed="63"/>
      </right>
      <top style="medium">
        <color indexed="8"/>
      </top>
      <bottom style="thin">
        <color indexed="8"/>
      </bottom>
    </border>
    <border>
      <left style="medium">
        <color indexed="8"/>
      </left>
      <right style="thin"/>
      <top style="medium">
        <color indexed="8"/>
      </top>
      <bottom style="thin">
        <color indexed="8"/>
      </bottom>
    </border>
    <border>
      <left style="thin"/>
      <right style="medium">
        <color indexed="8"/>
      </right>
      <top style="medium">
        <color indexed="8"/>
      </top>
      <bottom style="thin">
        <color indexed="8"/>
      </bottom>
    </border>
    <border>
      <left>
        <color indexed="63"/>
      </left>
      <right style="thin"/>
      <top style="medium">
        <color indexed="8"/>
      </top>
      <bottom style="thin">
        <color indexed="8"/>
      </bottom>
    </border>
    <border>
      <left style="thin"/>
      <right style="thin"/>
      <top style="medium">
        <color indexed="8"/>
      </top>
      <bottom style="thin">
        <color indexed="8"/>
      </bottom>
    </border>
    <border>
      <left style="thin"/>
      <right style="medium"/>
      <top style="medium">
        <color indexed="8"/>
      </top>
      <bottom style="thin">
        <color indexed="8"/>
      </bottom>
    </border>
    <border>
      <left style="medium">
        <color indexed="8"/>
      </left>
      <right style="thin"/>
      <top>
        <color indexed="63"/>
      </top>
      <bottom style="medium">
        <color indexed="8"/>
      </bottom>
    </border>
    <border>
      <left>
        <color indexed="63"/>
      </left>
      <right>
        <color indexed="63"/>
      </right>
      <top style="thin"/>
      <bottom style="medium"/>
    </border>
    <border>
      <left style="thin"/>
      <right style="medium"/>
      <top style="medium"/>
      <bottom style="medium"/>
    </border>
    <border>
      <left>
        <color indexed="63"/>
      </left>
      <right>
        <color indexed="63"/>
      </right>
      <top style="thin"/>
      <bottom>
        <color indexed="63"/>
      </bottom>
    </border>
    <border>
      <left style="medium">
        <color indexed="8"/>
      </left>
      <right>
        <color indexed="63"/>
      </right>
      <top style="medium"/>
      <bottom style="dotted"/>
    </border>
    <border>
      <left style="thin">
        <color indexed="8"/>
      </left>
      <right style="thin">
        <color indexed="8"/>
      </right>
      <top style="medium">
        <color indexed="8"/>
      </top>
      <bottom style="dotted"/>
    </border>
    <border>
      <left style="thin">
        <color indexed="8"/>
      </left>
      <right style="thin">
        <color indexed="8"/>
      </right>
      <top style="thin"/>
      <bottom style="dotted"/>
    </border>
    <border>
      <left style="thin">
        <color indexed="8"/>
      </left>
      <right style="thin">
        <color indexed="8"/>
      </right>
      <top style="medium"/>
      <bottom style="dotted"/>
    </border>
    <border>
      <left style="thin">
        <color indexed="8"/>
      </left>
      <right style="thin">
        <color indexed="8"/>
      </right>
      <top>
        <color indexed="63"/>
      </top>
      <bottom style="medium"/>
    </border>
    <border>
      <left>
        <color indexed="63"/>
      </left>
      <right style="medium">
        <color indexed="8"/>
      </right>
      <top style="medium"/>
      <bottom style="dotted"/>
    </border>
    <border>
      <left>
        <color indexed="63"/>
      </left>
      <right style="medium">
        <color indexed="8"/>
      </right>
      <top style="thin"/>
      <bottom style="dotted"/>
    </border>
    <border>
      <left>
        <color indexed="63"/>
      </left>
      <right style="medium">
        <color indexed="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color indexed="63"/>
      </top>
      <bottom style="thin"/>
    </border>
    <border>
      <left style="medium"/>
      <right style="medium">
        <color indexed="8"/>
      </right>
      <top style="medium"/>
      <bottom style="thin"/>
    </border>
    <border>
      <left style="medium">
        <color indexed="8"/>
      </left>
      <right style="medium">
        <color indexed="8"/>
      </right>
      <top style="medium">
        <color indexed="8"/>
      </top>
      <bottom style="thin"/>
    </border>
    <border>
      <left style="medium"/>
      <right style="medium">
        <color indexed="8"/>
      </right>
      <top>
        <color indexed="63"/>
      </top>
      <bottom style="thin"/>
    </border>
    <border>
      <left style="medium"/>
      <right style="medium">
        <color indexed="8"/>
      </right>
      <top style="thin"/>
      <bottom style="thin"/>
    </border>
    <border>
      <left style="medium">
        <color indexed="8"/>
      </left>
      <right>
        <color indexed="63"/>
      </right>
      <top style="medium">
        <color indexed="8"/>
      </top>
      <bottom style="thin"/>
    </border>
    <border>
      <left style="medium">
        <color indexed="8"/>
      </left>
      <right>
        <color indexed="63"/>
      </right>
      <top>
        <color indexed="63"/>
      </top>
      <bottom style="thin"/>
    </border>
    <border>
      <left style="medium">
        <color indexed="8"/>
      </left>
      <right>
        <color indexed="63"/>
      </right>
      <top style="thin">
        <color indexed="8"/>
      </top>
      <bottom style="thin">
        <color indexed="8"/>
      </bottom>
    </border>
    <border>
      <left style="medium">
        <color indexed="8"/>
      </left>
      <right>
        <color indexed="63"/>
      </right>
      <top style="thin"/>
      <bottom style="thin"/>
    </border>
    <border>
      <left style="medium">
        <color indexed="8"/>
      </left>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tted"/>
    </border>
    <border>
      <left style="thin"/>
      <right style="thin"/>
      <top>
        <color indexed="63"/>
      </top>
      <bottom style="dotted"/>
    </border>
    <border>
      <left style="thin">
        <color indexed="8"/>
      </left>
      <right style="thin"/>
      <top style="thin"/>
      <bottom style="dotted"/>
    </border>
    <border>
      <left style="thin">
        <color indexed="8"/>
      </left>
      <right style="thin"/>
      <top style="medium"/>
      <bottom style="dotted"/>
    </border>
    <border>
      <left style="thin">
        <color indexed="8"/>
      </left>
      <right style="thin"/>
      <top>
        <color indexed="63"/>
      </top>
      <bottom style="medium"/>
    </border>
    <border>
      <left style="medium">
        <color indexed="8"/>
      </left>
      <right style="medium">
        <color indexed="8"/>
      </right>
      <top>
        <color indexed="63"/>
      </top>
      <bottom style="thin"/>
    </border>
    <border>
      <left style="medium">
        <color indexed="8"/>
      </left>
      <right style="medium">
        <color indexed="8"/>
      </right>
      <top style="thin"/>
      <bottom style="thin"/>
    </border>
    <border>
      <left style="medium">
        <color indexed="8"/>
      </left>
      <right style="medium">
        <color indexed="8"/>
      </right>
      <top style="medium"/>
      <bottom style="thin"/>
    </border>
    <border>
      <left>
        <color indexed="63"/>
      </left>
      <right style="thin"/>
      <top style="medium"/>
      <bottom style="thin"/>
    </border>
    <border>
      <left>
        <color indexed="63"/>
      </left>
      <right>
        <color indexed="63"/>
      </right>
      <top style="medium">
        <color indexed="8"/>
      </top>
      <bottom style="thin"/>
    </border>
    <border>
      <left style="thin"/>
      <right style="medium"/>
      <top>
        <color indexed="63"/>
      </top>
      <bottom style="medium"/>
    </border>
    <border>
      <left style="medium"/>
      <right style="thin"/>
      <top style="medium"/>
      <bottom style="medium"/>
    </border>
    <border>
      <left style="medium">
        <color indexed="8"/>
      </left>
      <right style="medium">
        <color indexed="8"/>
      </right>
      <top style="thin"/>
      <bottom style="medium"/>
    </border>
    <border>
      <left style="medium">
        <color indexed="8"/>
      </left>
      <right style="medium">
        <color indexed="8"/>
      </right>
      <top style="medium"/>
      <bottom style="medium"/>
    </border>
    <border>
      <left style="thin"/>
      <right style="medium">
        <color indexed="8"/>
      </right>
      <top style="medium">
        <color indexed="8"/>
      </top>
      <bottom style="medium"/>
    </border>
    <border>
      <left style="medium"/>
      <right style="thin"/>
      <top style="medium">
        <color indexed="8"/>
      </top>
      <bottom style="medium"/>
    </border>
    <border>
      <left>
        <color indexed="63"/>
      </left>
      <right style="medium">
        <color indexed="8"/>
      </right>
      <top>
        <color indexed="63"/>
      </top>
      <bottom style="thin"/>
    </border>
    <border>
      <left>
        <color indexed="63"/>
      </left>
      <right style="medium">
        <color indexed="8"/>
      </right>
      <top style="thin"/>
      <bottom style="thin"/>
    </border>
    <border>
      <left style="thin"/>
      <right style="thin"/>
      <top style="thin"/>
      <bottom style="medium"/>
    </border>
    <border>
      <left style="thin"/>
      <right>
        <color indexed="63"/>
      </right>
      <top style="thin"/>
      <bottom style="thin"/>
    </border>
    <border>
      <left>
        <color indexed="63"/>
      </left>
      <right style="thin"/>
      <top style="dotted"/>
      <bottom style="thin"/>
    </border>
    <border>
      <left style="thin"/>
      <right style="thin"/>
      <top style="dotted"/>
      <bottom style="thin"/>
    </border>
    <border>
      <left style="thin"/>
      <right style="thin"/>
      <top style="dotted"/>
      <bottom style="dotted"/>
    </border>
    <border>
      <left>
        <color indexed="63"/>
      </left>
      <right style="thin"/>
      <top style="dotted"/>
      <bottom style="medium"/>
    </border>
    <border>
      <left style="thin"/>
      <right style="thin"/>
      <top style="dotted"/>
      <bottom style="medium"/>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medium">
        <color indexed="8"/>
      </right>
      <top>
        <color indexed="63"/>
      </top>
      <bottom>
        <color indexed="63"/>
      </bottom>
    </border>
    <border>
      <left style="medium"/>
      <right style="medium"/>
      <top style="thin"/>
      <bottom style="medium"/>
    </border>
    <border>
      <left style="medium">
        <color indexed="8"/>
      </left>
      <right>
        <color indexed="63"/>
      </right>
      <top style="thin"/>
      <bottom style="medium">
        <color indexed="8"/>
      </bottom>
    </border>
    <border>
      <left style="medium"/>
      <right>
        <color indexed="63"/>
      </right>
      <top style="thin"/>
      <bottom>
        <color indexed="63"/>
      </bottom>
    </border>
    <border>
      <left style="medium"/>
      <right style="medium">
        <color indexed="8"/>
      </right>
      <top style="thin"/>
      <bottom style="medium">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border>
    <border>
      <left style="medium"/>
      <right>
        <color indexed="63"/>
      </right>
      <top style="medium"/>
      <bottom>
        <color indexed="63"/>
      </bottom>
    </border>
    <border>
      <left>
        <color indexed="63"/>
      </left>
      <right style="thin"/>
      <top style="thin"/>
      <bottom style="medium"/>
    </border>
    <border>
      <left style="medium"/>
      <right style="thin"/>
      <top>
        <color indexed="63"/>
      </top>
      <bottom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color indexed="63"/>
      </top>
      <bottom style="thin"/>
      <diagonal style="thin"/>
    </border>
    <border diagonalDown="1">
      <left style="thin"/>
      <right style="medium"/>
      <top>
        <color indexed="63"/>
      </top>
      <bottom style="thin"/>
      <diagonal style="thin"/>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color indexed="8"/>
      </right>
      <top style="thin"/>
      <bottom style="medium"/>
    </border>
    <border>
      <left style="medium">
        <color indexed="8"/>
      </left>
      <right style="medium">
        <color indexed="8"/>
      </right>
      <top style="thin"/>
      <bottom>
        <color indexed="63"/>
      </bottom>
    </border>
    <border>
      <left>
        <color indexed="63"/>
      </left>
      <right>
        <color indexed="63"/>
      </right>
      <top style="thin"/>
      <bottom style="medium">
        <color indexed="8"/>
      </bottom>
    </border>
    <border>
      <left style="medium">
        <color indexed="8"/>
      </left>
      <right style="medium">
        <color indexed="8"/>
      </right>
      <top style="thin"/>
      <bottom style="medium">
        <color indexed="8"/>
      </bottom>
    </border>
    <border>
      <left style="thin"/>
      <right style="medium">
        <color indexed="8"/>
      </right>
      <top>
        <color indexed="63"/>
      </top>
      <bottom>
        <color indexed="63"/>
      </bottom>
    </border>
    <border>
      <left style="medium">
        <color indexed="8"/>
      </left>
      <right>
        <color indexed="63"/>
      </right>
      <top style="thin"/>
      <bottom style="medium"/>
    </border>
    <border>
      <left style="medium"/>
      <right style="thin"/>
      <top style="thin"/>
      <bottom style="medium"/>
    </border>
    <border>
      <left>
        <color indexed="63"/>
      </left>
      <right style="thin"/>
      <top style="medium">
        <color indexed="8"/>
      </top>
      <bottom>
        <color indexed="63"/>
      </bottom>
    </border>
    <border>
      <left style="thin"/>
      <right style="medium"/>
      <top style="medium">
        <color indexed="8"/>
      </top>
      <bottom>
        <color indexed="63"/>
      </bottom>
    </border>
    <border>
      <left style="thin">
        <color indexed="8"/>
      </left>
      <right style="medium">
        <color indexed="8"/>
      </right>
      <top style="thin"/>
      <bottom style="thin"/>
    </border>
    <border>
      <left style="thin"/>
      <right style="thin"/>
      <top style="medium"/>
      <bottom style="thin">
        <color indexed="8"/>
      </bottom>
    </border>
    <border>
      <left style="medium">
        <color indexed="8"/>
      </left>
      <right style="thin"/>
      <top style="thin">
        <color indexed="8"/>
      </top>
      <bottom>
        <color indexed="63"/>
      </bottom>
    </border>
    <border>
      <left style="thin"/>
      <right style="medium"/>
      <top style="thin">
        <color indexed="8"/>
      </top>
      <bottom>
        <color indexed="63"/>
      </bottom>
    </border>
    <border>
      <left style="medium">
        <color indexed="8"/>
      </left>
      <right style="thin"/>
      <top style="thin">
        <color indexed="8"/>
      </top>
      <bottom style="medium"/>
    </border>
    <border>
      <left style="thin"/>
      <right style="medium"/>
      <top style="thin">
        <color indexed="8"/>
      </top>
      <bottom style="medium"/>
    </border>
    <border>
      <left style="thin"/>
      <right>
        <color indexed="63"/>
      </right>
      <top style="thin"/>
      <bottom style="medium">
        <color indexed="8"/>
      </bottom>
    </border>
    <border>
      <left style="thin"/>
      <right>
        <color indexed="63"/>
      </right>
      <top style="medium"/>
      <bottom style="medium"/>
    </border>
    <border>
      <left style="thin"/>
      <right>
        <color indexed="63"/>
      </right>
      <top style="thin"/>
      <bottom style="medium"/>
    </border>
    <border>
      <left style="thin"/>
      <right style="thin"/>
      <top style="thin">
        <color indexed="8"/>
      </top>
      <bottom style="thin"/>
    </border>
    <border>
      <left style="thin"/>
      <right style="hair"/>
      <top style="thin"/>
      <bottom style="medium"/>
    </border>
    <border>
      <left style="thin"/>
      <right style="thin"/>
      <top style="medium"/>
      <bottom style="dotted"/>
    </border>
    <border>
      <left style="thin"/>
      <right style="thin"/>
      <top style="dotted"/>
      <bottom>
        <color indexed="63"/>
      </bottom>
    </border>
    <border>
      <left>
        <color indexed="63"/>
      </left>
      <right style="medium"/>
      <top style="dotted"/>
      <bottom style="thin"/>
    </border>
    <border>
      <left>
        <color indexed="63"/>
      </left>
      <right style="medium"/>
      <top style="thin"/>
      <bottom style="dotted"/>
    </border>
    <border>
      <left>
        <color indexed="63"/>
      </left>
      <right style="medium"/>
      <top style="dotted"/>
      <bottom style="medium"/>
    </border>
    <border>
      <left style="thin"/>
      <right style="hair"/>
      <top>
        <color indexed="63"/>
      </top>
      <bottom style="medium"/>
    </border>
    <border>
      <left style="medium">
        <color indexed="8"/>
      </left>
      <right>
        <color indexed="63"/>
      </right>
      <top style="thin"/>
      <bottom>
        <color indexed="63"/>
      </bottom>
    </border>
    <border>
      <left style="medium"/>
      <right style="medium">
        <color indexed="8"/>
      </right>
      <top style="thin"/>
      <bottom style="medium"/>
    </border>
    <border>
      <left style="medium">
        <color indexed="8"/>
      </left>
      <right>
        <color indexed="63"/>
      </right>
      <top style="medium"/>
      <bottom style="medium"/>
    </border>
    <border>
      <left>
        <color indexed="63"/>
      </left>
      <right style="medium"/>
      <top style="medium"/>
      <bottom>
        <color indexed="63"/>
      </bottom>
    </border>
    <border>
      <left style="medium">
        <color indexed="8"/>
      </left>
      <right>
        <color indexed="63"/>
      </right>
      <top style="medium"/>
      <bottom>
        <color indexed="63"/>
      </bottom>
    </border>
    <border>
      <left style="medium"/>
      <right style="medium"/>
      <top>
        <color indexed="63"/>
      </top>
      <bottom>
        <color indexed="63"/>
      </bottom>
    </border>
    <border>
      <left style="medium">
        <color indexed="8"/>
      </left>
      <right>
        <color indexed="63"/>
      </right>
      <top>
        <color indexed="63"/>
      </top>
      <bottom style="medium"/>
    </border>
    <border>
      <left style="medium"/>
      <right style="medium"/>
      <top style="medium"/>
      <bottom style="medium"/>
    </border>
    <border>
      <left style="medium">
        <color indexed="8"/>
      </left>
      <right style="thin">
        <color indexed="8"/>
      </right>
      <top style="medium">
        <color indexed="8"/>
      </top>
      <bottom style="thin">
        <color indexed="8"/>
      </bottom>
    </border>
    <border>
      <left style="thin">
        <color indexed="8"/>
      </left>
      <right style="thin"/>
      <top style="medium">
        <color indexed="8"/>
      </top>
      <bottom style="thin">
        <color indexed="8"/>
      </bottom>
    </border>
    <border>
      <left style="thin"/>
      <right style="medium">
        <color indexed="8"/>
      </right>
      <top style="medium">
        <color indexed="8"/>
      </top>
      <bottom style="thin"/>
    </border>
    <border>
      <left style="thin"/>
      <right style="medium">
        <color indexed="8"/>
      </right>
      <top style="thin"/>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top style="medium">
        <color indexed="8"/>
      </top>
      <bottom style="medium">
        <color indexed="8"/>
      </bottom>
    </border>
    <border>
      <left style="thin"/>
      <right style="thin"/>
      <top style="medium">
        <color indexed="8"/>
      </top>
      <bottom style="medium">
        <color indexed="8"/>
      </bottom>
    </border>
    <border>
      <left style="thin"/>
      <right style="medium"/>
      <top style="medium">
        <color indexed="8"/>
      </top>
      <bottom style="medium">
        <color indexed="8"/>
      </bottom>
    </border>
    <border>
      <left style="thin"/>
      <right style="medium">
        <color indexed="8"/>
      </right>
      <top style="medium">
        <color indexed="8"/>
      </top>
      <bottom style="medium">
        <color indexed="8"/>
      </bottom>
    </border>
    <border>
      <left style="thin"/>
      <right style="medium">
        <color indexed="8"/>
      </right>
      <top style="medium">
        <color indexed="8"/>
      </top>
      <bottom>
        <color indexed="63"/>
      </bottom>
    </border>
    <border>
      <left style="medium">
        <color indexed="8"/>
      </left>
      <right style="medium"/>
      <top>
        <color indexed="63"/>
      </top>
      <bottom style="thin"/>
    </border>
    <border>
      <left style="medium">
        <color indexed="8"/>
      </left>
      <right style="medium"/>
      <top style="thin"/>
      <bottom style="thin"/>
    </border>
    <border>
      <left style="medium"/>
      <right style="medium"/>
      <top style="thin"/>
      <bottom>
        <color indexed="63"/>
      </bottom>
    </border>
    <border>
      <left style="thin"/>
      <right>
        <color indexed="63"/>
      </right>
      <top style="medium">
        <color indexed="8"/>
      </top>
      <bottom style="medium">
        <color indexed="8"/>
      </bottom>
    </border>
    <border>
      <left>
        <color indexed="63"/>
      </left>
      <right style="thin"/>
      <top style="medium"/>
      <bottom>
        <color indexed="63"/>
      </bottom>
    </border>
    <border>
      <left style="thin"/>
      <right style="medium">
        <color indexed="8"/>
      </right>
      <top style="thin"/>
      <bottom style="medium">
        <color indexed="8"/>
      </bottom>
    </border>
    <border>
      <left style="medium">
        <color indexed="8"/>
      </left>
      <right style="medium">
        <color indexed="8"/>
      </right>
      <top>
        <color indexed="63"/>
      </top>
      <bottom style="medium">
        <color indexed="8"/>
      </bottom>
    </border>
    <border>
      <left style="thin"/>
      <right style="medium">
        <color indexed="8"/>
      </right>
      <top>
        <color indexed="63"/>
      </top>
      <bottom style="medium"/>
    </border>
    <border>
      <left style="medium">
        <color indexed="8"/>
      </left>
      <right style="thin"/>
      <top style="thin"/>
      <bottom style="medium">
        <color indexed="8"/>
      </bottom>
    </border>
    <border>
      <left style="medium"/>
      <right style="medium">
        <color indexed="8"/>
      </right>
      <top style="medium"/>
      <bottom style="medium"/>
    </border>
    <border>
      <left>
        <color indexed="63"/>
      </left>
      <right style="medium"/>
      <top style="thin"/>
      <bottom style="medium"/>
    </border>
    <border>
      <left style="medium">
        <color indexed="8"/>
      </left>
      <right style="medium">
        <color indexed="8"/>
      </right>
      <top>
        <color indexed="63"/>
      </top>
      <bottom style="medium"/>
    </border>
    <border>
      <left>
        <color indexed="63"/>
      </left>
      <right style="medium"/>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style="medium">
        <color indexed="8"/>
      </left>
      <right style="medium"/>
      <top style="medium"/>
      <bottom style="medium"/>
    </border>
    <border>
      <left>
        <color indexed="63"/>
      </left>
      <right style="medium">
        <color indexed="8"/>
      </right>
      <top style="thin"/>
      <bottom style="medium">
        <color indexed="8"/>
      </bottom>
    </border>
    <border>
      <left style="medium">
        <color indexed="8"/>
      </left>
      <right style="medium"/>
      <top style="thin"/>
      <bottom style="medium"/>
    </border>
    <border>
      <left style="medium"/>
      <right>
        <color indexed="63"/>
      </right>
      <top>
        <color indexed="63"/>
      </top>
      <bottom style="medium">
        <color indexed="8"/>
      </bottom>
    </border>
    <border>
      <left style="medium"/>
      <right style="medium">
        <color indexed="8"/>
      </right>
      <top>
        <color indexed="63"/>
      </top>
      <bottom>
        <color indexed="63"/>
      </bottom>
    </border>
    <border>
      <left style="thin">
        <color indexed="8"/>
      </left>
      <right>
        <color indexed="63"/>
      </right>
      <top style="medium"/>
      <bottom style="medium"/>
    </border>
    <border>
      <left style="medium"/>
      <right style="thin">
        <color indexed="8"/>
      </right>
      <top style="medium"/>
      <bottom style="medium"/>
    </border>
    <border>
      <left>
        <color indexed="63"/>
      </left>
      <right>
        <color indexed="63"/>
      </right>
      <top style="medium"/>
      <bottom style="medium"/>
    </border>
    <border>
      <left style="thin">
        <color indexed="8"/>
      </left>
      <right style="medium"/>
      <top style="medium"/>
      <bottom style="medium"/>
    </border>
    <border>
      <left style="medium">
        <color indexed="8"/>
      </left>
      <right style="medium">
        <color indexed="8"/>
      </right>
      <top style="medium">
        <color indexed="8"/>
      </top>
      <bottom>
        <color indexed="63"/>
      </bottom>
    </border>
    <border>
      <left style="medium"/>
      <right style="medium"/>
      <top style="thin"/>
      <bottom style="thin">
        <color indexed="8"/>
      </bottom>
    </border>
    <border>
      <left style="medium"/>
      <right style="medium"/>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color indexed="8"/>
      </left>
      <right style="medium">
        <color indexed="8"/>
      </right>
      <top style="medium"/>
      <bottom>
        <color indexed="63"/>
      </bottom>
    </border>
    <border>
      <left style="medium"/>
      <right style="medium"/>
      <top style="medium"/>
      <bottom style="thin">
        <color indexed="8"/>
      </bottom>
    </border>
    <border>
      <left style="medium"/>
      <right style="medium"/>
      <top>
        <color indexed="63"/>
      </top>
      <bottom style="thin">
        <color indexed="8"/>
      </bottom>
    </border>
    <border>
      <left>
        <color indexed="63"/>
      </left>
      <right>
        <color indexed="63"/>
      </right>
      <top>
        <color indexed="63"/>
      </top>
      <bottom style="thin">
        <color indexed="8"/>
      </bottom>
    </border>
    <border>
      <left style="medium"/>
      <right style="medium"/>
      <top style="thin">
        <color indexed="8"/>
      </top>
      <bottom style="mediu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medium"/>
    </border>
    <border>
      <left>
        <color indexed="63"/>
      </left>
      <right style="medium"/>
      <top style="thin">
        <color indexed="8"/>
      </top>
      <bottom style="medium"/>
    </border>
    <border>
      <left>
        <color indexed="63"/>
      </left>
      <right style="thin"/>
      <top>
        <color indexed="63"/>
      </top>
      <bottom style="dotted"/>
    </border>
    <border>
      <left>
        <color indexed="63"/>
      </left>
      <right style="medium"/>
      <top>
        <color indexed="63"/>
      </top>
      <bottom style="dotted"/>
    </border>
    <border>
      <left>
        <color indexed="63"/>
      </left>
      <right style="thin"/>
      <top style="thin"/>
      <bottom style="dotted"/>
    </border>
    <border>
      <left>
        <color indexed="63"/>
      </left>
      <right style="medium"/>
      <top>
        <color indexed="63"/>
      </top>
      <bottom style="medium">
        <color indexed="8"/>
      </bottom>
    </border>
    <border>
      <left>
        <color indexed="63"/>
      </left>
      <right style="thin"/>
      <top style="dashed"/>
      <bottom style="medium"/>
    </border>
    <border>
      <left style="thin"/>
      <right style="thin"/>
      <top style="dashed"/>
      <bottom style="medium"/>
    </border>
    <border>
      <left>
        <color indexed="63"/>
      </left>
      <right style="medium"/>
      <top style="dashed"/>
      <bottom style="medium"/>
    </border>
    <border>
      <left style="medium">
        <color indexed="8"/>
      </left>
      <right style="thin">
        <color indexed="8"/>
      </right>
      <top style="medium">
        <color indexed="8"/>
      </top>
      <bottom style="dotted"/>
    </border>
    <border>
      <left style="thin">
        <color indexed="8"/>
      </left>
      <right style="thin"/>
      <top style="medium">
        <color indexed="8"/>
      </top>
      <bottom style="dotted"/>
    </border>
    <border>
      <left>
        <color indexed="63"/>
      </left>
      <right style="medium">
        <color indexed="8"/>
      </right>
      <top style="medium">
        <color indexed="8"/>
      </top>
      <bottom style="dotted"/>
    </border>
    <border>
      <left style="medium">
        <color indexed="8"/>
      </left>
      <right style="thin">
        <color indexed="8"/>
      </right>
      <top>
        <color indexed="63"/>
      </top>
      <bottom style="dotted"/>
    </border>
    <border>
      <left style="thin">
        <color indexed="8"/>
      </left>
      <right style="thin">
        <color indexed="8"/>
      </right>
      <top>
        <color indexed="63"/>
      </top>
      <bottom style="dotted"/>
    </border>
    <border>
      <left style="thin">
        <color indexed="8"/>
      </left>
      <right style="thin"/>
      <top>
        <color indexed="63"/>
      </top>
      <bottom style="dotted"/>
    </border>
    <border>
      <left>
        <color indexed="63"/>
      </left>
      <right style="medium">
        <color indexed="8"/>
      </right>
      <top>
        <color indexed="63"/>
      </top>
      <bottom style="dotted"/>
    </border>
    <border>
      <left style="medium">
        <color indexed="8"/>
      </left>
      <right style="thin">
        <color indexed="8"/>
      </right>
      <top style="thin"/>
      <bottom style="dotted"/>
    </border>
    <border>
      <left style="medium">
        <color indexed="8"/>
      </left>
      <right style="thin">
        <color indexed="8"/>
      </right>
      <top>
        <color indexed="63"/>
      </top>
      <bottom>
        <color indexed="63"/>
      </bottom>
    </border>
    <border>
      <left style="medium">
        <color indexed="8"/>
      </left>
      <right style="thin">
        <color indexed="8"/>
      </right>
      <top style="medium"/>
      <bottom style="dotted"/>
    </border>
    <border>
      <left style="medium">
        <color indexed="8"/>
      </left>
      <right style="thin">
        <color indexed="8"/>
      </right>
      <top>
        <color indexed="63"/>
      </top>
      <bottom style="medium"/>
    </border>
    <border>
      <left style="medium">
        <color indexed="8"/>
      </left>
      <right style="thin">
        <color indexed="8"/>
      </right>
      <top>
        <color indexed="63"/>
      </top>
      <bottom style="thin"/>
    </border>
    <border>
      <left style="medium">
        <color indexed="8"/>
      </left>
      <right style="thin">
        <color indexed="8"/>
      </right>
      <top style="dotted"/>
      <bottom style="medium"/>
    </border>
    <border>
      <left style="thin">
        <color indexed="8"/>
      </left>
      <right style="thin">
        <color indexed="8"/>
      </right>
      <top style="dotted"/>
      <bottom style="medium"/>
    </border>
    <border>
      <left style="thin">
        <color indexed="8"/>
      </left>
      <right style="thin"/>
      <top style="dotted"/>
      <bottom style="medium"/>
    </border>
    <border>
      <left>
        <color indexed="63"/>
      </left>
      <right style="medium">
        <color indexed="8"/>
      </right>
      <top style="dotted"/>
      <bottom style="medium"/>
    </border>
    <border>
      <left style="thin"/>
      <right>
        <color indexed="63"/>
      </right>
      <top style="medium"/>
      <bottom>
        <color indexed="63"/>
      </bottom>
    </border>
    <border>
      <left style="thin"/>
      <right style="medium"/>
      <top>
        <color indexed="63"/>
      </top>
      <bottom style="thin">
        <color indexed="8"/>
      </bottom>
    </border>
    <border>
      <left>
        <color indexed="63"/>
      </left>
      <right style="thin"/>
      <top>
        <color indexed="63"/>
      </top>
      <bottom style="thin">
        <color indexed="8"/>
      </bottom>
    </border>
    <border>
      <left style="medium"/>
      <right style="thin"/>
      <top style="thin">
        <color indexed="8"/>
      </top>
      <bottom style="medium"/>
    </border>
    <border>
      <left style="medium"/>
      <right style="thin"/>
      <top>
        <color indexed="63"/>
      </top>
      <bottom style="thin">
        <color indexed="8"/>
      </bottom>
    </border>
    <border>
      <left style="medium"/>
      <right style="thin"/>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style="medium"/>
    </border>
    <border>
      <left style="medium"/>
      <right style="thin"/>
      <top>
        <color indexed="63"/>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bottom style="medium"/>
    </border>
    <border>
      <left>
        <color indexed="63"/>
      </left>
      <right style="thin"/>
      <top style="medium"/>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style="mediu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bottom style="medium">
        <color indexed="8"/>
      </bottom>
    </border>
    <border>
      <left style="thin">
        <color indexed="8"/>
      </left>
      <right style="thin">
        <color indexed="8"/>
      </right>
      <top style="thin"/>
      <bottom style="medium">
        <color indexed="8"/>
      </bottom>
    </border>
    <border>
      <left style="thin">
        <color indexed="8"/>
      </left>
      <right style="thin">
        <color indexed="8"/>
      </right>
      <top style="thin"/>
      <bottom style="medium"/>
    </border>
    <border>
      <left style="thin"/>
      <right style="thin"/>
      <top style="medium">
        <color indexed="8"/>
      </top>
      <bottom style="thin"/>
    </border>
    <border>
      <left style="thin"/>
      <right style="thin"/>
      <top style="medium">
        <color indexed="8"/>
      </top>
      <bottom>
        <color indexed="63"/>
      </bottom>
    </border>
    <border>
      <left style="thin"/>
      <right style="medium"/>
      <top style="thin"/>
      <bottom style="dotted"/>
    </border>
    <border>
      <left style="thin"/>
      <right style="medium"/>
      <top>
        <color indexed="63"/>
      </top>
      <bottom style="medium">
        <color indexed="8"/>
      </bottom>
    </border>
    <border>
      <left style="thin"/>
      <right style="medium"/>
      <top style="dashed"/>
      <bottom style="medium"/>
    </border>
    <border>
      <left style="thin">
        <color indexed="8"/>
      </left>
      <right>
        <color indexed="63"/>
      </right>
      <top style="thin"/>
      <bottom>
        <color indexed="63"/>
      </bottom>
    </border>
    <border>
      <left style="thin"/>
      <right>
        <color indexed="63"/>
      </right>
      <top style="medium">
        <color indexed="8"/>
      </top>
      <bottom style="thin"/>
    </border>
    <border>
      <left style="thin">
        <color indexed="8"/>
      </left>
      <right>
        <color indexed="63"/>
      </right>
      <top style="thin"/>
      <bottom style="medium">
        <color indexed="8"/>
      </bottom>
    </border>
    <border>
      <left>
        <color indexed="63"/>
      </left>
      <right style="thin"/>
      <top style="medium">
        <color indexed="8"/>
      </top>
      <bottom style="thin"/>
    </border>
    <border>
      <left style="medium">
        <color indexed="8"/>
      </left>
      <right style="thin"/>
      <top style="medium">
        <color indexed="8"/>
      </top>
      <bottom>
        <color indexed="63"/>
      </bottom>
    </border>
    <border>
      <left style="medium">
        <color indexed="8"/>
      </left>
      <right style="thin"/>
      <top>
        <color indexed="63"/>
      </top>
      <bottom>
        <color indexed="63"/>
      </bottom>
    </border>
    <border>
      <left style="medium">
        <color indexed="8"/>
      </left>
      <right style="thin"/>
      <top style="thin"/>
      <bottom>
        <color indexed="63"/>
      </bottom>
    </border>
    <border>
      <left style="thin">
        <color indexed="8"/>
      </left>
      <right>
        <color indexed="63"/>
      </right>
      <top style="thin">
        <color indexed="8"/>
      </top>
      <bottom style="medium">
        <color indexed="8"/>
      </bottom>
    </border>
    <border>
      <left style="medium">
        <color indexed="8"/>
      </left>
      <right style="thin"/>
      <top style="medium">
        <color indexed="8"/>
      </top>
      <bottom style="thin"/>
    </border>
    <border>
      <left style="medium">
        <color indexed="8"/>
      </left>
      <right style="thin"/>
      <top>
        <color indexed="63"/>
      </top>
      <bottom style="medium"/>
    </border>
    <border>
      <left style="medium">
        <color indexed="8"/>
      </left>
      <right style="thin">
        <color indexed="8"/>
      </right>
      <top style="thin"/>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medium"/>
    </border>
    <border>
      <left style="thin"/>
      <right>
        <color indexed="63"/>
      </right>
      <top style="medium"/>
      <bottom style="thin">
        <color indexed="8"/>
      </bottom>
    </border>
    <border>
      <left style="thin">
        <color indexed="8"/>
      </left>
      <right style="thin">
        <color indexed="8"/>
      </right>
      <top style="thin"/>
      <bottom>
        <color indexed="63"/>
      </bottom>
    </border>
    <border>
      <left>
        <color indexed="63"/>
      </left>
      <right style="medium">
        <color indexed="8"/>
      </right>
      <top style="medium">
        <color indexed="8"/>
      </top>
      <bottom style="thin"/>
    </border>
    <border>
      <left style="medium">
        <color indexed="8"/>
      </left>
      <right>
        <color indexed="63"/>
      </right>
      <top style="medium"/>
      <bottom style="thin">
        <color indexed="8"/>
      </bottom>
    </border>
    <border>
      <left style="medium">
        <color indexed="8"/>
      </left>
      <right style="thin"/>
      <top style="medium"/>
      <bottom style="thin">
        <color indexed="8"/>
      </bottom>
    </border>
    <border>
      <left style="thin"/>
      <right style="medium"/>
      <top style="medium"/>
      <bottom style="thin">
        <color indexed="8"/>
      </bottom>
    </border>
    <border>
      <left style="medium">
        <color indexed="8"/>
      </left>
      <right style="thin"/>
      <top style="thin">
        <color indexed="8"/>
      </top>
      <bottom style="thin">
        <color indexed="8"/>
      </bottom>
    </border>
    <border>
      <left style="thin"/>
      <right style="medium"/>
      <top style="thin">
        <color indexed="8"/>
      </top>
      <bottom style="thin">
        <color indexed="8"/>
      </bottom>
    </border>
    <border>
      <left style="thin">
        <color indexed="8"/>
      </left>
      <right style="medium">
        <color indexed="8"/>
      </right>
      <top>
        <color indexed="63"/>
      </top>
      <bottom style="thin"/>
    </border>
    <border>
      <left style="thin">
        <color indexed="8"/>
      </left>
      <right style="medium">
        <color indexed="8"/>
      </right>
      <top style="thin"/>
      <bottom style="medium"/>
    </border>
    <border>
      <left style="medium">
        <color indexed="8"/>
      </left>
      <right style="thin">
        <color indexed="8"/>
      </right>
      <top style="medium"/>
      <bottom style="thin"/>
    </border>
    <border>
      <left style="medium">
        <color indexed="8"/>
      </left>
      <right style="thin">
        <color indexed="8"/>
      </right>
      <top style="thin"/>
      <bottom style="thin"/>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medium">
        <color indexed="8"/>
      </right>
      <top style="medium"/>
      <bottom style="thin"/>
    </border>
    <border>
      <left style="thin">
        <color indexed="8"/>
      </left>
      <right>
        <color indexed="63"/>
      </right>
      <top style="medium">
        <color indexed="8"/>
      </top>
      <bottom style="thin">
        <color indexed="8"/>
      </bottom>
    </border>
    <border>
      <left style="thin">
        <color indexed="8"/>
      </left>
      <right>
        <color indexed="63"/>
      </right>
      <top>
        <color indexed="63"/>
      </top>
      <bottom style="thin"/>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thin">
        <color indexed="8"/>
      </right>
      <top style="thin"/>
      <bottom style="thin"/>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color indexed="63"/>
      </right>
      <top style="thin"/>
      <bottom style="thin"/>
    </border>
    <border>
      <left style="medium">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style="thin">
        <color indexed="8"/>
      </top>
      <bottom style="thin"/>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medium">
        <color indexed="8"/>
      </left>
      <right style="thin"/>
      <top style="thin">
        <color indexed="8"/>
      </top>
      <bottom style="thin"/>
    </border>
    <border>
      <left style="thin"/>
      <right style="medium"/>
      <top style="thin">
        <color indexed="8"/>
      </top>
      <bottom style="thin"/>
    </border>
    <border>
      <left style="thin">
        <color indexed="8"/>
      </left>
      <right style="medium">
        <color indexed="8"/>
      </right>
      <top style="thin">
        <color indexed="8"/>
      </top>
      <bottom style="thin"/>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medium">
        <color indexed="8"/>
      </bottom>
      <diagonal style="thin"/>
    </border>
    <border>
      <left style="medium"/>
      <right style="medium">
        <color indexed="8"/>
      </right>
      <top style="thin"/>
      <bottom>
        <color indexed="63"/>
      </bottom>
    </border>
    <border>
      <left style="medium"/>
      <right style="medium">
        <color indexed="8"/>
      </right>
      <top style="medium">
        <color indexed="8"/>
      </top>
      <bottom style="thin"/>
    </border>
    <border>
      <left style="medium">
        <color indexed="8"/>
      </left>
      <right style="medium">
        <color indexed="8"/>
      </right>
      <top>
        <color indexed="63"/>
      </top>
      <bottom style="thin">
        <color indexed="8"/>
      </bottom>
    </border>
    <border>
      <left style="medium"/>
      <right style="medium">
        <color indexed="8"/>
      </right>
      <top style="thin">
        <color indexed="8"/>
      </top>
      <bottom>
        <color indexed="63"/>
      </bottom>
    </border>
    <border>
      <left style="medium"/>
      <right style="medium">
        <color indexed="8"/>
      </right>
      <top>
        <color indexed="63"/>
      </top>
      <bottom style="medium"/>
    </border>
    <border>
      <left style="medium"/>
      <right style="medium">
        <color indexed="8"/>
      </right>
      <top style="medium"/>
      <bottom>
        <color indexed="63"/>
      </bottom>
    </border>
    <border>
      <left style="medium"/>
      <right style="medium">
        <color indexed="8"/>
      </right>
      <top>
        <color indexed="63"/>
      </top>
      <bottom style="thin">
        <color indexed="8"/>
      </bottom>
    </border>
    <border>
      <left style="thin">
        <color indexed="8"/>
      </left>
      <right style="medium"/>
      <top>
        <color indexed="63"/>
      </top>
      <bottom style="thin"/>
    </border>
    <border>
      <left style="thin">
        <color indexed="8"/>
      </left>
      <right style="medium"/>
      <top style="thin"/>
      <bottom style="medium"/>
    </border>
    <border>
      <left style="medium"/>
      <right style="thin">
        <color indexed="8"/>
      </right>
      <top>
        <color indexed="63"/>
      </top>
      <bottom style="thin"/>
    </border>
    <border>
      <left style="medium"/>
      <right style="thin">
        <color indexed="8"/>
      </right>
      <top style="thin"/>
      <bottom style="medium"/>
    </border>
    <border>
      <left>
        <color indexed="63"/>
      </left>
      <right style="thin">
        <color indexed="8"/>
      </right>
      <top>
        <color indexed="63"/>
      </top>
      <bottom style="thin"/>
    </border>
    <border>
      <left>
        <color indexed="63"/>
      </left>
      <right style="thin">
        <color indexed="8"/>
      </right>
      <top style="thin"/>
      <bottom style="medium"/>
    </border>
    <border>
      <left style="thin">
        <color indexed="8"/>
      </left>
      <right style="medium"/>
      <top style="medium">
        <color indexed="8"/>
      </top>
      <bottom style="thin"/>
    </border>
    <border>
      <left style="thin">
        <color indexed="8"/>
      </left>
      <right style="medium"/>
      <top style="medium">
        <color indexed="8"/>
      </top>
      <bottom>
        <color indexed="63"/>
      </bottom>
    </border>
    <border>
      <left style="thin">
        <color indexed="8"/>
      </left>
      <right style="medium"/>
      <top>
        <color indexed="63"/>
      </top>
      <bottom style="medium"/>
    </border>
    <border>
      <left style="medium"/>
      <right style="thin"/>
      <top style="thin"/>
      <bottom style="medium">
        <color indexed="8"/>
      </bottom>
    </border>
    <border>
      <left style="medium"/>
      <right style="thin"/>
      <top style="medium"/>
      <bottom style="medium">
        <color indexed="8"/>
      </bottom>
    </border>
    <border>
      <left style="thin"/>
      <right style="medium"/>
      <top style="medium"/>
      <bottom style="medium">
        <color indexed="8"/>
      </bottom>
    </border>
    <border>
      <left style="medium"/>
      <right>
        <color indexed="63"/>
      </right>
      <top style="medium">
        <color indexed="8"/>
      </top>
      <bottom style="thin"/>
    </border>
    <border>
      <left style="medium"/>
      <right>
        <color indexed="63"/>
      </right>
      <top style="thin"/>
      <bottom style="medium">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color indexed="63"/>
      </left>
      <right style="medium">
        <color indexed="8"/>
      </right>
      <top style="thin"/>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top style="medium">
        <color indexed="8"/>
      </top>
      <bottom style="medium">
        <color indexed="8"/>
      </bottom>
    </border>
    <border>
      <left>
        <color indexed="63"/>
      </left>
      <right style="medium"/>
      <top style="medium">
        <color indexed="8"/>
      </top>
      <bottom style="thin"/>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right style="medium"/>
      <top style="medium">
        <color indexed="8"/>
      </top>
      <bottom>
        <color indexed="63"/>
      </bottom>
    </border>
    <border>
      <left style="medium"/>
      <right style="medium">
        <color indexed="8"/>
      </right>
      <top>
        <color indexed="63"/>
      </top>
      <bottom style="medium">
        <color indexed="8"/>
      </bottom>
    </border>
    <border>
      <left style="thin"/>
      <right style="medium">
        <color indexed="8"/>
      </right>
      <top style="medium"/>
      <bottom>
        <color indexed="63"/>
      </bottom>
    </border>
    <border>
      <left>
        <color indexed="63"/>
      </left>
      <right style="medium">
        <color indexed="8"/>
      </right>
      <top style="medium"/>
      <bottom>
        <color indexed="63"/>
      </bottom>
    </border>
    <border>
      <left style="medium">
        <color indexed="8"/>
      </left>
      <right>
        <color indexed="63"/>
      </right>
      <top style="medium"/>
      <bottom style="thin"/>
    </border>
    <border>
      <left>
        <color indexed="63"/>
      </left>
      <right style="medium">
        <color indexed="8"/>
      </right>
      <top style="medium"/>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8" fillId="0" borderId="0" applyFont="0" applyFill="0" applyBorder="0" applyAlignment="0" applyProtection="0"/>
    <xf numFmtId="38" fontId="0" fillId="0" borderId="0" applyFont="0" applyFill="0" applyBorder="0" applyAlignment="0" applyProtection="0"/>
    <xf numFmtId="38" fontId="68"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223" fontId="23" fillId="0" borderId="0" applyFont="0" applyFill="0" applyBorder="0" applyAlignment="0" applyProtection="0"/>
    <xf numFmtId="0" fontId="83" fillId="31" borderId="4" applyNumberFormat="0" applyAlignment="0" applyProtection="0"/>
    <xf numFmtId="0" fontId="0" fillId="0" borderId="0">
      <alignment vertical="center"/>
      <protection/>
    </xf>
    <xf numFmtId="0" fontId="6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3" fillId="0" borderId="0">
      <alignment/>
      <protection/>
    </xf>
    <xf numFmtId="0" fontId="28" fillId="0" borderId="0">
      <alignment vertical="center"/>
      <protection/>
    </xf>
    <xf numFmtId="0" fontId="23" fillId="0" borderId="0">
      <alignment/>
      <protection/>
    </xf>
    <xf numFmtId="0" fontId="23" fillId="0" borderId="0">
      <alignment/>
      <protection/>
    </xf>
    <xf numFmtId="0" fontId="0" fillId="0" borderId="0">
      <alignment/>
      <protection/>
    </xf>
    <xf numFmtId="0" fontId="0" fillId="0" borderId="0">
      <alignment vertical="center"/>
      <protection/>
    </xf>
    <xf numFmtId="0" fontId="23" fillId="0" borderId="0">
      <alignment/>
      <protection/>
    </xf>
    <xf numFmtId="0" fontId="0" fillId="0" borderId="0">
      <alignment/>
      <protection/>
    </xf>
    <xf numFmtId="0" fontId="68" fillId="0" borderId="0">
      <alignment vertical="center"/>
      <protection/>
    </xf>
    <xf numFmtId="0" fontId="0" fillId="0" borderId="0">
      <alignment vertical="center"/>
      <protection/>
    </xf>
    <xf numFmtId="0" fontId="6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3" fillId="0" borderId="0">
      <alignment/>
      <protection/>
    </xf>
    <xf numFmtId="0" fontId="2" fillId="0" borderId="0" applyNumberFormat="0" applyFill="0" applyBorder="0" applyAlignment="0" applyProtection="0"/>
    <xf numFmtId="0" fontId="27" fillId="0" borderId="0">
      <alignment/>
      <protection/>
    </xf>
    <xf numFmtId="0" fontId="84" fillId="32" borderId="0" applyNumberFormat="0" applyBorder="0" applyAlignment="0" applyProtection="0"/>
  </cellStyleXfs>
  <cellXfs count="2449">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Alignment="1">
      <alignment horizontal="right" vertical="center"/>
    </xf>
    <xf numFmtId="0" fontId="5" fillId="0" borderId="0" xfId="0" applyFont="1" applyAlignment="1">
      <alignment horizontal="right"/>
    </xf>
    <xf numFmtId="0" fontId="5" fillId="0" borderId="0" xfId="0" applyFont="1" applyFill="1" applyAlignment="1" applyProtection="1">
      <alignment vertical="center"/>
      <protection locked="0"/>
    </xf>
    <xf numFmtId="0" fontId="5" fillId="0" borderId="0" xfId="0" applyFont="1" applyFill="1" applyAlignment="1">
      <alignment/>
    </xf>
    <xf numFmtId="0" fontId="5"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xf>
    <xf numFmtId="0" fontId="5" fillId="0" borderId="0" xfId="0" applyFont="1" applyFill="1" applyAlignment="1" applyProtection="1">
      <alignment/>
      <protection locked="0"/>
    </xf>
    <xf numFmtId="0" fontId="5" fillId="0" borderId="0" xfId="0" applyFont="1" applyFill="1" applyAlignment="1" applyProtection="1">
      <alignment horizontal="distributed" vertical="distributed"/>
      <protection locked="0"/>
    </xf>
    <xf numFmtId="0" fontId="5" fillId="0" borderId="0" xfId="0" applyFont="1" applyAlignment="1">
      <alignment horizontal="center" vertical="center"/>
    </xf>
    <xf numFmtId="40" fontId="5" fillId="0" borderId="0" xfId="49" applyNumberFormat="1" applyFont="1" applyAlignment="1">
      <alignment vertical="center"/>
    </xf>
    <xf numFmtId="40" fontId="5" fillId="0" borderId="0" xfId="49" applyNumberFormat="1" applyFont="1" applyFill="1" applyAlignment="1">
      <alignment vertical="center"/>
    </xf>
    <xf numFmtId="40" fontId="5" fillId="0" borderId="0" xfId="49" applyNumberFormat="1" applyFont="1" applyBorder="1" applyAlignment="1">
      <alignment vertical="center"/>
    </xf>
    <xf numFmtId="38" fontId="6" fillId="0" borderId="10" xfId="49" applyNumberFormat="1" applyFont="1" applyFill="1" applyBorder="1" applyAlignment="1">
      <alignment vertical="center"/>
    </xf>
    <xf numFmtId="38" fontId="6" fillId="0" borderId="11" xfId="49" applyNumberFormat="1" applyFont="1" applyFill="1" applyBorder="1" applyAlignment="1">
      <alignment vertical="center"/>
    </xf>
    <xf numFmtId="40" fontId="5" fillId="33" borderId="0" xfId="49" applyNumberFormat="1" applyFont="1" applyFill="1" applyAlignment="1">
      <alignment vertical="center"/>
    </xf>
    <xf numFmtId="193" fontId="5" fillId="0" borderId="0" xfId="49" applyNumberFormat="1" applyFont="1" applyFill="1" applyAlignment="1">
      <alignment/>
    </xf>
    <xf numFmtId="40" fontId="5" fillId="0" borderId="0" xfId="49" applyNumberFormat="1" applyFont="1" applyFill="1" applyAlignment="1">
      <alignment/>
    </xf>
    <xf numFmtId="40" fontId="5" fillId="0" borderId="0" xfId="49" applyNumberFormat="1" applyFont="1" applyAlignment="1">
      <alignment/>
    </xf>
    <xf numFmtId="193" fontId="5" fillId="0" borderId="0" xfId="49" applyNumberFormat="1" applyFont="1" applyFill="1" applyBorder="1" applyAlignment="1">
      <alignment/>
    </xf>
    <xf numFmtId="38" fontId="6" fillId="0" borderId="0" xfId="49" applyNumberFormat="1" applyFont="1" applyFill="1" applyBorder="1" applyAlignment="1">
      <alignment vertical="center"/>
    </xf>
    <xf numFmtId="38" fontId="5" fillId="0" borderId="0" xfId="49" applyNumberFormat="1" applyFont="1" applyFill="1" applyBorder="1" applyAlignment="1">
      <alignment/>
    </xf>
    <xf numFmtId="40" fontId="5" fillId="0" borderId="0" xfId="49" applyNumberFormat="1" applyFont="1" applyFill="1" applyBorder="1" applyAlignment="1">
      <alignment/>
    </xf>
    <xf numFmtId="40" fontId="10" fillId="0" borderId="0" xfId="49" applyNumberFormat="1" applyFont="1" applyFill="1" applyAlignment="1">
      <alignment vertical="center"/>
    </xf>
    <xf numFmtId="40" fontId="10" fillId="0" borderId="0" xfId="49" applyNumberFormat="1" applyFont="1" applyAlignment="1">
      <alignment vertical="center"/>
    </xf>
    <xf numFmtId="0" fontId="4" fillId="0" borderId="0" xfId="0" applyFont="1" applyAlignment="1">
      <alignment/>
    </xf>
    <xf numFmtId="180" fontId="5" fillId="0" borderId="0" xfId="0" applyNumberFormat="1" applyFont="1" applyAlignment="1">
      <alignment horizontal="right"/>
    </xf>
    <xf numFmtId="180" fontId="5" fillId="0" borderId="0" xfId="0" applyNumberFormat="1" applyFont="1" applyAlignment="1">
      <alignment/>
    </xf>
    <xf numFmtId="0" fontId="7" fillId="0" borderId="0" xfId="0" applyFont="1" applyAlignment="1">
      <alignment/>
    </xf>
    <xf numFmtId="0" fontId="7" fillId="0" borderId="0" xfId="0" applyFont="1" applyAlignment="1">
      <alignment horizontal="left" vertical="center"/>
    </xf>
    <xf numFmtId="0" fontId="6" fillId="0" borderId="0" xfId="0" applyFont="1" applyBorder="1" applyAlignment="1">
      <alignment/>
    </xf>
    <xf numFmtId="38" fontId="8" fillId="0" borderId="12" xfId="49" applyFont="1" applyFill="1" applyBorder="1" applyAlignment="1">
      <alignment vertical="center"/>
    </xf>
    <xf numFmtId="0" fontId="8" fillId="0" borderId="11" xfId="49" applyNumberFormat="1" applyFont="1" applyFill="1" applyBorder="1" applyAlignment="1">
      <alignment vertical="center"/>
    </xf>
    <xf numFmtId="0" fontId="8" fillId="0" borderId="10" xfId="49" applyNumberFormat="1" applyFont="1" applyFill="1" applyBorder="1" applyAlignment="1">
      <alignment vertical="center"/>
    </xf>
    <xf numFmtId="0" fontId="8" fillId="0" borderId="0" xfId="0" applyFont="1" applyAlignment="1">
      <alignment/>
    </xf>
    <xf numFmtId="0" fontId="8" fillId="0" borderId="0" xfId="0" applyFont="1" applyBorder="1" applyAlignment="1">
      <alignment/>
    </xf>
    <xf numFmtId="0" fontId="4" fillId="0" borderId="0" xfId="0" applyFont="1" applyBorder="1" applyAlignment="1">
      <alignment/>
    </xf>
    <xf numFmtId="0" fontId="5" fillId="0" borderId="0" xfId="0"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7" fillId="0" borderId="0" xfId="0" applyFont="1" applyAlignment="1">
      <alignment vertical="center"/>
    </xf>
    <xf numFmtId="0" fontId="5" fillId="0" borderId="0" xfId="0" applyFont="1" applyFill="1" applyAlignment="1" applyProtection="1">
      <alignment vertical="center"/>
      <protection/>
    </xf>
    <xf numFmtId="0" fontId="8" fillId="0" borderId="0" xfId="0" applyFont="1" applyFill="1" applyBorder="1" applyAlignment="1">
      <alignment vertical="center"/>
    </xf>
    <xf numFmtId="183" fontId="5" fillId="0" borderId="0" xfId="0" applyNumberFormat="1" applyFont="1" applyAlignment="1">
      <alignment/>
    </xf>
    <xf numFmtId="183" fontId="5" fillId="0" borderId="0" xfId="0" applyNumberFormat="1" applyFont="1" applyFill="1" applyAlignment="1">
      <alignment/>
    </xf>
    <xf numFmtId="0" fontId="6" fillId="0" borderId="0" xfId="0" applyFont="1" applyAlignment="1">
      <alignment vertical="center"/>
    </xf>
    <xf numFmtId="179" fontId="5" fillId="0" borderId="0" xfId="0" applyNumberFormat="1" applyFont="1" applyAlignment="1">
      <alignment/>
    </xf>
    <xf numFmtId="40" fontId="9" fillId="0" borderId="0" xfId="49" applyNumberFormat="1" applyFont="1" applyAlignment="1">
      <alignment vertical="center"/>
    </xf>
    <xf numFmtId="181" fontId="6" fillId="34" borderId="10" xfId="49" applyNumberFormat="1" applyFont="1" applyFill="1" applyBorder="1" applyAlignment="1">
      <alignment vertical="center"/>
    </xf>
    <xf numFmtId="181" fontId="6" fillId="34" borderId="11" xfId="49" applyNumberFormat="1" applyFont="1" applyFill="1" applyBorder="1" applyAlignment="1">
      <alignment vertical="center"/>
    </xf>
    <xf numFmtId="38" fontId="12" fillId="0" borderId="13" xfId="49" applyNumberFormat="1" applyFont="1" applyFill="1" applyBorder="1" applyAlignment="1">
      <alignment vertical="center"/>
    </xf>
    <xf numFmtId="181" fontId="12" fillId="34" borderId="13" xfId="49" applyNumberFormat="1" applyFont="1" applyFill="1" applyBorder="1" applyAlignment="1">
      <alignment vertical="center"/>
    </xf>
    <xf numFmtId="38" fontId="6" fillId="0" borderId="14" xfId="49" applyNumberFormat="1" applyFont="1" applyFill="1" applyBorder="1" applyAlignment="1">
      <alignment vertical="center"/>
    </xf>
    <xf numFmtId="38" fontId="6" fillId="0" borderId="15" xfId="49" applyNumberFormat="1" applyFont="1" applyFill="1" applyBorder="1" applyAlignment="1">
      <alignment vertical="center"/>
    </xf>
    <xf numFmtId="38" fontId="12" fillId="0" borderId="16" xfId="49" applyNumberFormat="1" applyFont="1" applyFill="1" applyBorder="1" applyAlignment="1">
      <alignment vertical="center"/>
    </xf>
    <xf numFmtId="193" fontId="5" fillId="0" borderId="0" xfId="0" applyNumberFormat="1" applyFont="1" applyAlignment="1">
      <alignment/>
    </xf>
    <xf numFmtId="193" fontId="5" fillId="0" borderId="0" xfId="0" applyNumberFormat="1" applyFont="1" applyFill="1" applyAlignment="1">
      <alignment/>
    </xf>
    <xf numFmtId="193" fontId="5" fillId="0" borderId="0" xfId="0" applyNumberFormat="1" applyFont="1" applyFill="1" applyBorder="1" applyAlignment="1">
      <alignment/>
    </xf>
    <xf numFmtId="0" fontId="6" fillId="0" borderId="0" xfId="0" applyFont="1" applyAlignment="1">
      <alignment/>
    </xf>
    <xf numFmtId="0" fontId="5" fillId="0" borderId="0" xfId="0" applyFont="1" applyBorder="1" applyAlignment="1">
      <alignment/>
    </xf>
    <xf numFmtId="0" fontId="4" fillId="0" borderId="0" xfId="0" applyFont="1" applyFill="1" applyAlignment="1">
      <alignment vertical="center"/>
    </xf>
    <xf numFmtId="0" fontId="6" fillId="0" borderId="12" xfId="0" applyFont="1" applyBorder="1" applyAlignment="1">
      <alignment horizontal="center" vertical="center"/>
    </xf>
    <xf numFmtId="179" fontId="6" fillId="0" borderId="0" xfId="0" applyNumberFormat="1" applyFont="1" applyAlignment="1">
      <alignment/>
    </xf>
    <xf numFmtId="0" fontId="6" fillId="0" borderId="11" xfId="0" applyFont="1" applyBorder="1" applyAlignment="1">
      <alignment horizontal="center" vertical="center"/>
    </xf>
    <xf numFmtId="3" fontId="6" fillId="0" borderId="11"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10" xfId="0" applyFont="1" applyBorder="1" applyAlignment="1">
      <alignment horizontal="center" vertical="center"/>
    </xf>
    <xf numFmtId="183" fontId="6" fillId="0" borderId="12" xfId="0" applyNumberFormat="1" applyFont="1" applyBorder="1" applyAlignment="1">
      <alignment horizontal="center" vertical="center"/>
    </xf>
    <xf numFmtId="0" fontId="14" fillId="0" borderId="0" xfId="0" applyFont="1" applyAlignment="1">
      <alignment vertical="center"/>
    </xf>
    <xf numFmtId="181" fontId="6" fillId="34" borderId="17" xfId="49" applyNumberFormat="1" applyFont="1" applyFill="1" applyBorder="1" applyAlignment="1">
      <alignment vertical="center"/>
    </xf>
    <xf numFmtId="181" fontId="6" fillId="34" borderId="18" xfId="49" applyNumberFormat="1" applyFont="1" applyFill="1" applyBorder="1" applyAlignment="1">
      <alignment vertical="center"/>
    </xf>
    <xf numFmtId="0" fontId="5" fillId="0" borderId="0" xfId="0" applyFont="1" applyBorder="1" applyAlignment="1">
      <alignment/>
    </xf>
    <xf numFmtId="193" fontId="6" fillId="0" borderId="0" xfId="0" applyNumberFormat="1" applyFont="1" applyBorder="1" applyAlignment="1">
      <alignment/>
    </xf>
    <xf numFmtId="0" fontId="6" fillId="0" borderId="19" xfId="0" applyFont="1" applyBorder="1" applyAlignment="1">
      <alignment horizontal="right" vertical="center"/>
    </xf>
    <xf numFmtId="0" fontId="6" fillId="0" borderId="20" xfId="0" applyFont="1" applyBorder="1" applyAlignment="1">
      <alignment horizontal="center" vertical="center"/>
    </xf>
    <xf numFmtId="0" fontId="6" fillId="0" borderId="20" xfId="0" applyFont="1" applyBorder="1" applyAlignment="1">
      <alignment horizont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quotePrefix="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left"/>
    </xf>
    <xf numFmtId="193" fontId="6" fillId="0" borderId="0" xfId="0" applyNumberFormat="1" applyFont="1" applyBorder="1" applyAlignment="1">
      <alignment horizontal="left"/>
    </xf>
    <xf numFmtId="40" fontId="5" fillId="0" borderId="23" xfId="49" applyNumberFormat="1" applyFont="1" applyFill="1" applyBorder="1" applyAlignment="1">
      <alignment horizontal="distributed" vertical="center"/>
    </xf>
    <xf numFmtId="40" fontId="5" fillId="0" borderId="24"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xf>
    <xf numFmtId="40" fontId="5" fillId="0" borderId="26"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wrapText="1"/>
    </xf>
    <xf numFmtId="40" fontId="7" fillId="0" borderId="27" xfId="49" applyNumberFormat="1" applyFont="1" applyFill="1" applyBorder="1" applyAlignment="1">
      <alignment horizontal="right" vertical="center"/>
    </xf>
    <xf numFmtId="40" fontId="7" fillId="0" borderId="0" xfId="49" applyNumberFormat="1" applyFont="1" applyFill="1" applyBorder="1" applyAlignment="1">
      <alignment horizontal="right" vertical="center"/>
    </xf>
    <xf numFmtId="40" fontId="7" fillId="34" borderId="27" xfId="49" applyNumberFormat="1" applyFont="1" applyFill="1" applyBorder="1" applyAlignment="1">
      <alignment horizontal="right" vertical="center"/>
    </xf>
    <xf numFmtId="40" fontId="7" fillId="34" borderId="28" xfId="49" applyNumberFormat="1" applyFont="1" applyFill="1" applyBorder="1" applyAlignment="1">
      <alignment horizontal="right" vertical="center"/>
    </xf>
    <xf numFmtId="40" fontId="7" fillId="0" borderId="29" xfId="49" applyNumberFormat="1" applyFont="1" applyFill="1" applyBorder="1" applyAlignment="1">
      <alignment horizontal="right" vertical="center"/>
    </xf>
    <xf numFmtId="40" fontId="5" fillId="0" borderId="30" xfId="49" applyNumberFormat="1" applyFont="1" applyFill="1" applyBorder="1" applyAlignment="1">
      <alignment horizontal="center" vertical="center"/>
    </xf>
    <xf numFmtId="40" fontId="5" fillId="0" borderId="31" xfId="49" applyNumberFormat="1" applyFont="1" applyFill="1" applyBorder="1" applyAlignment="1">
      <alignment horizontal="center" vertical="center"/>
    </xf>
    <xf numFmtId="40" fontId="5" fillId="0" borderId="32" xfId="49" applyNumberFormat="1" applyFont="1" applyFill="1" applyBorder="1" applyAlignment="1">
      <alignment horizontal="center" vertical="center"/>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8" fillId="0" borderId="34" xfId="0" applyFont="1" applyFill="1" applyBorder="1" applyAlignment="1">
      <alignment horizontal="distributed" vertical="center"/>
    </xf>
    <xf numFmtId="38" fontId="8" fillId="0" borderId="35" xfId="49" applyFont="1" applyFill="1" applyBorder="1" applyAlignment="1">
      <alignment vertical="center"/>
    </xf>
    <xf numFmtId="38" fontId="8" fillId="0" borderId="14" xfId="49" applyFont="1" applyFill="1" applyBorder="1" applyAlignment="1">
      <alignment vertical="center"/>
    </xf>
    <xf numFmtId="0" fontId="8" fillId="0" borderId="14" xfId="49" applyNumberFormat="1" applyFont="1" applyFill="1" applyBorder="1" applyAlignment="1">
      <alignment vertical="center"/>
    </xf>
    <xf numFmtId="38" fontId="8" fillId="0" borderId="36" xfId="49" applyFont="1" applyFill="1" applyBorder="1" applyAlignment="1">
      <alignment vertical="center"/>
    </xf>
    <xf numFmtId="38" fontId="8" fillId="0" borderId="37" xfId="49" applyFont="1" applyFill="1" applyBorder="1" applyAlignment="1">
      <alignment vertical="center"/>
    </xf>
    <xf numFmtId="0" fontId="8" fillId="0" borderId="12" xfId="49" applyNumberFormat="1" applyFont="1" applyFill="1" applyBorder="1" applyAlignment="1">
      <alignment vertical="center"/>
    </xf>
    <xf numFmtId="38" fontId="14" fillId="34" borderId="38" xfId="49" applyFont="1" applyFill="1" applyBorder="1" applyAlignment="1">
      <alignment vertical="center"/>
    </xf>
    <xf numFmtId="0" fontId="8" fillId="0" borderId="39" xfId="0" applyFont="1" applyBorder="1" applyAlignment="1">
      <alignment/>
    </xf>
    <xf numFmtId="38" fontId="8" fillId="0" borderId="40" xfId="49" applyFont="1" applyFill="1" applyBorder="1" applyAlignment="1">
      <alignment vertical="center"/>
    </xf>
    <xf numFmtId="0" fontId="8" fillId="0" borderId="41" xfId="0" applyFont="1" applyBorder="1" applyAlignment="1">
      <alignment horizontal="distributed" vertical="center"/>
    </xf>
    <xf numFmtId="38" fontId="8" fillId="0" borderId="42" xfId="49" applyFont="1" applyFill="1" applyBorder="1" applyAlignment="1">
      <alignment vertical="center"/>
    </xf>
    <xf numFmtId="0" fontId="8" fillId="0" borderId="43" xfId="49" applyNumberFormat="1" applyFont="1" applyFill="1" applyBorder="1" applyAlignment="1">
      <alignment vertical="center"/>
    </xf>
    <xf numFmtId="0" fontId="8" fillId="35" borderId="44" xfId="0" applyFont="1" applyFill="1" applyBorder="1" applyAlignment="1">
      <alignment horizontal="center" vertical="center"/>
    </xf>
    <xf numFmtId="0" fontId="8" fillId="0" borderId="45" xfId="49" applyNumberFormat="1" applyFont="1" applyFill="1" applyBorder="1" applyAlignment="1">
      <alignment vertical="center"/>
    </xf>
    <xf numFmtId="0" fontId="8" fillId="0" borderId="41" xfId="0" applyFont="1" applyFill="1" applyBorder="1" applyAlignment="1">
      <alignment horizontal="distributed" vertical="center"/>
    </xf>
    <xf numFmtId="38" fontId="14" fillId="34" borderId="46" xfId="49" applyFont="1" applyFill="1" applyBorder="1" applyAlignment="1">
      <alignment vertical="center"/>
    </xf>
    <xf numFmtId="40" fontId="5" fillId="36" borderId="0" xfId="49" applyNumberFormat="1" applyFont="1" applyFill="1" applyAlignment="1">
      <alignment/>
    </xf>
    <xf numFmtId="183" fontId="6" fillId="0" borderId="11" xfId="0" applyNumberFormat="1" applyFont="1" applyBorder="1" applyAlignment="1">
      <alignment horizontal="center" vertical="center"/>
    </xf>
    <xf numFmtId="197" fontId="4" fillId="0" borderId="47" xfId="0" applyNumberFormat="1" applyFont="1" applyFill="1" applyBorder="1" applyAlignment="1">
      <alignment/>
    </xf>
    <xf numFmtId="0" fontId="6" fillId="0" borderId="43" xfId="0" applyFont="1" applyBorder="1" applyAlignment="1">
      <alignment horizontal="center" vertical="center"/>
    </xf>
    <xf numFmtId="193" fontId="8" fillId="0" borderId="15" xfId="49" applyNumberFormat="1" applyFont="1" applyFill="1" applyBorder="1" applyAlignment="1">
      <alignment horizontal="center" vertical="center"/>
    </xf>
    <xf numFmtId="179" fontId="8" fillId="0" borderId="11" xfId="49" applyNumberFormat="1" applyFont="1" applyFill="1" applyBorder="1" applyAlignment="1">
      <alignment horizontal="center" vertical="center"/>
    </xf>
    <xf numFmtId="40" fontId="8" fillId="0" borderId="11" xfId="49" applyNumberFormat="1" applyFont="1" applyFill="1" applyBorder="1" applyAlignment="1">
      <alignment horizontal="center" vertical="center"/>
    </xf>
    <xf numFmtId="179" fontId="8" fillId="0" borderId="18" xfId="49" applyNumberFormat="1" applyFont="1" applyFill="1" applyBorder="1" applyAlignment="1">
      <alignment horizontal="center" vertical="center"/>
    </xf>
    <xf numFmtId="210" fontId="6" fillId="0" borderId="0" xfId="0" applyNumberFormat="1" applyFont="1" applyBorder="1" applyAlignment="1" quotePrefix="1">
      <alignment horizontal="center" vertical="center"/>
    </xf>
    <xf numFmtId="211" fontId="6" fillId="0" borderId="48" xfId="0" applyNumberFormat="1" applyFont="1" applyBorder="1" applyAlignment="1" quotePrefix="1">
      <alignment horizontal="center" vertical="center"/>
    </xf>
    <xf numFmtId="211" fontId="6" fillId="0" borderId="49" xfId="0" applyNumberFormat="1" applyFont="1" applyBorder="1" applyAlignment="1" quotePrefix="1">
      <alignment horizontal="center" vertical="center"/>
    </xf>
    <xf numFmtId="183" fontId="6" fillId="0" borderId="10" xfId="0" applyNumberFormat="1" applyFont="1" applyBorder="1" applyAlignment="1">
      <alignment horizontal="center" vertical="center"/>
    </xf>
    <xf numFmtId="183" fontId="6" fillId="0" borderId="17" xfId="0" applyNumberFormat="1" applyFont="1" applyBorder="1" applyAlignment="1">
      <alignment horizontal="center" vertical="center"/>
    </xf>
    <xf numFmtId="0" fontId="6" fillId="0" borderId="50" xfId="0" applyFont="1" applyBorder="1" applyAlignment="1">
      <alignment/>
    </xf>
    <xf numFmtId="0" fontId="6" fillId="0" borderId="0" xfId="0" applyFont="1" applyBorder="1" applyAlignment="1">
      <alignment horizontal="right" vertical="center"/>
    </xf>
    <xf numFmtId="0" fontId="6" fillId="0" borderId="51" xfId="0" applyFont="1" applyBorder="1" applyAlignment="1">
      <alignment horizontal="right"/>
    </xf>
    <xf numFmtId="0" fontId="6" fillId="0" borderId="28" xfId="0" applyFont="1" applyBorder="1" applyAlignment="1">
      <alignment horizontal="right" vertical="center"/>
    </xf>
    <xf numFmtId="0" fontId="6" fillId="0" borderId="52" xfId="0" applyFont="1" applyBorder="1" applyAlignment="1">
      <alignment horizontal="center" vertical="center"/>
    </xf>
    <xf numFmtId="3" fontId="6" fillId="0" borderId="43" xfId="0" applyNumberFormat="1" applyFont="1" applyBorder="1" applyAlignment="1">
      <alignment horizontal="center" vertical="center"/>
    </xf>
    <xf numFmtId="180" fontId="6" fillId="0" borderId="43" xfId="0" applyNumberFormat="1" applyFont="1" applyBorder="1" applyAlignment="1">
      <alignment horizontal="center" vertical="center"/>
    </xf>
    <xf numFmtId="0" fontId="6" fillId="0" borderId="53" xfId="0" applyFont="1" applyBorder="1" applyAlignment="1">
      <alignment horizontal="center" vertical="center"/>
    </xf>
    <xf numFmtId="0" fontId="7" fillId="0" borderId="54" xfId="0" applyFont="1" applyBorder="1" applyAlignment="1">
      <alignment vertical="center" textRotation="255"/>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183" fontId="5" fillId="0" borderId="0" xfId="0" applyNumberFormat="1" applyFont="1" applyAlignment="1">
      <alignment vertical="center"/>
    </xf>
    <xf numFmtId="0" fontId="5" fillId="0" borderId="0" xfId="0" applyFont="1" applyBorder="1" applyAlignment="1">
      <alignment vertical="center"/>
    </xf>
    <xf numFmtId="0" fontId="7" fillId="0" borderId="0"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7" fillId="0" borderId="39" xfId="0" applyFont="1" applyFill="1" applyBorder="1" applyAlignment="1">
      <alignment horizontal="right" vertical="center"/>
    </xf>
    <xf numFmtId="183" fontId="7" fillId="0" borderId="0" xfId="0" applyNumberFormat="1" applyFont="1" applyFill="1" applyBorder="1" applyAlignment="1">
      <alignment horizontal="right" vertical="center"/>
    </xf>
    <xf numFmtId="0" fontId="4" fillId="0" borderId="58" xfId="0" applyFont="1" applyBorder="1" applyAlignment="1">
      <alignment horizontal="distributed" vertical="center"/>
    </xf>
    <xf numFmtId="0" fontId="4" fillId="0" borderId="0" xfId="0" applyFont="1" applyAlignment="1">
      <alignment vertical="center"/>
    </xf>
    <xf numFmtId="37" fontId="4" fillId="0" borderId="58" xfId="49" applyNumberFormat="1" applyFont="1" applyFill="1" applyBorder="1" applyAlignment="1">
      <alignment horizontal="right" shrinkToFit="1"/>
    </xf>
    <xf numFmtId="37" fontId="4" fillId="0" borderId="59" xfId="49" applyNumberFormat="1" applyFont="1" applyFill="1" applyBorder="1" applyAlignment="1">
      <alignment horizontal="right" shrinkToFit="1"/>
    </xf>
    <xf numFmtId="37" fontId="4" fillId="0" borderId="60" xfId="49" applyNumberFormat="1" applyFont="1" applyFill="1" applyBorder="1" applyAlignment="1">
      <alignment horizontal="right" shrinkToFit="1"/>
    </xf>
    <xf numFmtId="37" fontId="4" fillId="0" borderId="42" xfId="49" applyNumberFormat="1" applyFont="1" applyFill="1" applyBorder="1" applyAlignment="1">
      <alignment horizontal="right" shrinkToFit="1"/>
    </xf>
    <xf numFmtId="0" fontId="4" fillId="0" borderId="61" xfId="0" applyFont="1" applyBorder="1" applyAlignment="1">
      <alignment horizontal="distributed" vertical="center"/>
    </xf>
    <xf numFmtId="37" fontId="4" fillId="0" borderId="61" xfId="49" applyNumberFormat="1" applyFont="1" applyFill="1" applyBorder="1" applyAlignment="1">
      <alignment horizontal="right" shrinkToFit="1"/>
    </xf>
    <xf numFmtId="37" fontId="4" fillId="0" borderId="62" xfId="49" applyNumberFormat="1" applyFont="1" applyFill="1" applyBorder="1" applyAlignment="1">
      <alignment horizontal="right" shrinkToFit="1"/>
    </xf>
    <xf numFmtId="37" fontId="4" fillId="0" borderId="63" xfId="49" applyNumberFormat="1" applyFont="1" applyFill="1" applyBorder="1" applyAlignment="1">
      <alignment horizontal="right" shrinkToFit="1"/>
    </xf>
    <xf numFmtId="0" fontId="4" fillId="0" borderId="61" xfId="0" applyFont="1" applyFill="1" applyBorder="1" applyAlignment="1">
      <alignment horizontal="distributed" vertical="center"/>
    </xf>
    <xf numFmtId="0" fontId="4" fillId="0" borderId="64" xfId="0" applyFont="1" applyBorder="1" applyAlignment="1">
      <alignment horizontal="distributed" vertical="center"/>
    </xf>
    <xf numFmtId="37" fontId="4" fillId="0" borderId="64" xfId="49" applyNumberFormat="1" applyFont="1" applyFill="1" applyBorder="1" applyAlignment="1">
      <alignment horizontal="right" shrinkToFit="1"/>
    </xf>
    <xf numFmtId="37" fontId="4" fillId="0" borderId="65" xfId="49" applyNumberFormat="1" applyFont="1" applyFill="1" applyBorder="1" applyAlignment="1">
      <alignment horizontal="right" shrinkToFit="1"/>
    </xf>
    <xf numFmtId="37" fontId="4" fillId="0" borderId="14" xfId="49" applyNumberFormat="1" applyFont="1" applyFill="1" applyBorder="1" applyAlignment="1">
      <alignment horizontal="right" shrinkToFi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183" fontId="8" fillId="0" borderId="0" xfId="0" applyNumberFormat="1" applyFont="1" applyAlignment="1">
      <alignment vertical="center"/>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8" fillId="0" borderId="35" xfId="49" applyNumberFormat="1" applyFont="1" applyFill="1" applyBorder="1" applyAlignment="1">
      <alignment vertical="center"/>
    </xf>
    <xf numFmtId="0" fontId="8" fillId="0" borderId="15" xfId="49" applyNumberFormat="1" applyFont="1" applyFill="1" applyBorder="1" applyAlignment="1">
      <alignment vertical="center"/>
    </xf>
    <xf numFmtId="0" fontId="14" fillId="34" borderId="70" xfId="49" applyNumberFormat="1" applyFont="1" applyFill="1" applyBorder="1" applyAlignment="1">
      <alignment vertical="center"/>
    </xf>
    <xf numFmtId="0" fontId="14" fillId="34" borderId="71" xfId="49" applyNumberFormat="1" applyFont="1" applyFill="1" applyBorder="1" applyAlignment="1">
      <alignment vertical="center"/>
    </xf>
    <xf numFmtId="0" fontId="14" fillId="34" borderId="72" xfId="49" applyNumberFormat="1" applyFont="1" applyFill="1" applyBorder="1" applyAlignment="1">
      <alignment vertical="center"/>
    </xf>
    <xf numFmtId="0" fontId="14" fillId="34" borderId="38" xfId="49" applyNumberFormat="1" applyFont="1" applyFill="1" applyBorder="1" applyAlignment="1">
      <alignment vertical="center"/>
    </xf>
    <xf numFmtId="180" fontId="14" fillId="34" borderId="73" xfId="0" applyNumberFormat="1" applyFont="1" applyFill="1" applyBorder="1" applyAlignment="1">
      <alignment vertical="center" shrinkToFit="1"/>
    </xf>
    <xf numFmtId="180" fontId="14" fillId="34" borderId="68" xfId="0" applyNumberFormat="1" applyFont="1" applyFill="1" applyBorder="1" applyAlignment="1">
      <alignment vertical="center" shrinkToFit="1"/>
    </xf>
    <xf numFmtId="180" fontId="14" fillId="34" borderId="74" xfId="0" applyNumberFormat="1" applyFont="1" applyFill="1" applyBorder="1" applyAlignment="1">
      <alignment vertical="center" shrinkToFit="1"/>
    </xf>
    <xf numFmtId="180" fontId="8" fillId="35" borderId="75" xfId="0" applyNumberFormat="1" applyFont="1" applyFill="1" applyBorder="1" applyAlignment="1">
      <alignment vertical="center" shrinkToFit="1"/>
    </xf>
    <xf numFmtId="180" fontId="8" fillId="35" borderId="76" xfId="0" applyNumberFormat="1" applyFont="1" applyFill="1" applyBorder="1" applyAlignment="1">
      <alignment vertical="center" shrinkToFit="1"/>
    </xf>
    <xf numFmtId="180" fontId="14" fillId="34" borderId="77" xfId="0" applyNumberFormat="1" applyFont="1" applyFill="1" applyBorder="1" applyAlignment="1">
      <alignment vertical="center" shrinkToFit="1"/>
    </xf>
    <xf numFmtId="193" fontId="5" fillId="0" borderId="0" xfId="0" applyNumberFormat="1" applyFont="1" applyFill="1" applyAlignment="1">
      <alignment vertical="center"/>
    </xf>
    <xf numFmtId="0" fontId="4" fillId="0" borderId="0" xfId="0" applyFont="1" applyBorder="1" applyAlignment="1">
      <alignment vertical="center"/>
    </xf>
    <xf numFmtId="193" fontId="5" fillId="0" borderId="0" xfId="0" applyNumberFormat="1" applyFont="1" applyFill="1" applyBorder="1" applyAlignment="1">
      <alignment vertical="center"/>
    </xf>
    <xf numFmtId="193" fontId="5" fillId="0" borderId="0" xfId="0" applyNumberFormat="1" applyFont="1" applyAlignment="1">
      <alignment vertical="center"/>
    </xf>
    <xf numFmtId="0" fontId="7" fillId="0" borderId="78" xfId="0" applyFont="1" applyBorder="1" applyAlignment="1">
      <alignment vertical="center"/>
    </xf>
    <xf numFmtId="0" fontId="7" fillId="0" borderId="79" xfId="0" applyFont="1" applyBorder="1" applyAlignment="1">
      <alignment horizontal="center" vertical="center"/>
    </xf>
    <xf numFmtId="193" fontId="7" fillId="0" borderId="80" xfId="0" applyNumberFormat="1" applyFont="1" applyFill="1" applyBorder="1" applyAlignment="1">
      <alignment horizontal="right" vertical="center"/>
    </xf>
    <xf numFmtId="193" fontId="7" fillId="0" borderId="81" xfId="0" applyNumberFormat="1" applyFont="1" applyFill="1" applyBorder="1" applyAlignment="1">
      <alignment horizontal="right" vertical="center"/>
    </xf>
    <xf numFmtId="0" fontId="7" fillId="0" borderId="82" xfId="0" applyFont="1" applyFill="1" applyBorder="1" applyAlignment="1">
      <alignment horizontal="right" vertical="center"/>
    </xf>
    <xf numFmtId="0" fontId="7" fillId="0" borderId="83" xfId="0" applyFont="1" applyFill="1" applyBorder="1" applyAlignment="1">
      <alignment horizontal="right" vertical="center"/>
    </xf>
    <xf numFmtId="0" fontId="7" fillId="0" borderId="84" xfId="0" applyFont="1" applyFill="1" applyBorder="1" applyAlignment="1">
      <alignment horizontal="right" vertical="center"/>
    </xf>
    <xf numFmtId="0" fontId="7" fillId="0" borderId="85" xfId="0" applyFont="1" applyFill="1" applyBorder="1" applyAlignment="1">
      <alignment horizontal="right" vertical="center"/>
    </xf>
    <xf numFmtId="0" fontId="8" fillId="0" borderId="0" xfId="0" applyFont="1" applyBorder="1" applyAlignment="1">
      <alignment horizontal="left" vertical="center"/>
    </xf>
    <xf numFmtId="0" fontId="4" fillId="0" borderId="69"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0" xfId="0" applyFont="1" applyAlignment="1">
      <alignment horizontal="center" vertical="center"/>
    </xf>
    <xf numFmtId="38" fontId="14" fillId="34" borderId="68" xfId="49" applyFont="1" applyFill="1" applyBorder="1" applyAlignment="1">
      <alignment vertical="center" shrinkToFit="1"/>
    </xf>
    <xf numFmtId="38" fontId="14" fillId="34" borderId="86" xfId="49" applyFont="1" applyFill="1" applyBorder="1" applyAlignment="1">
      <alignment vertical="center" shrinkToFit="1"/>
    </xf>
    <xf numFmtId="38" fontId="8" fillId="0" borderId="63" xfId="49" applyFont="1" applyBorder="1" applyAlignment="1">
      <alignment vertical="center"/>
    </xf>
    <xf numFmtId="38" fontId="8" fillId="0" borderId="37" xfId="49" applyFont="1" applyBorder="1" applyAlignment="1">
      <alignment vertical="center"/>
    </xf>
    <xf numFmtId="38" fontId="8" fillId="0" borderId="63" xfId="49" applyFont="1" applyFill="1" applyBorder="1" applyAlignment="1">
      <alignment vertical="center"/>
    </xf>
    <xf numFmtId="38" fontId="8" fillId="35" borderId="87" xfId="49" applyFont="1" applyFill="1" applyBorder="1" applyAlignment="1">
      <alignment vertical="center"/>
    </xf>
    <xf numFmtId="0" fontId="8" fillId="0" borderId="0" xfId="0" applyFont="1" applyBorder="1" applyAlignment="1">
      <alignment horizontal="left"/>
    </xf>
    <xf numFmtId="193" fontId="8" fillId="0" borderId="0" xfId="0" applyNumberFormat="1" applyFont="1" applyBorder="1" applyAlignment="1">
      <alignment horizontal="left"/>
    </xf>
    <xf numFmtId="180" fontId="14" fillId="34" borderId="88" xfId="0" applyNumberFormat="1" applyFont="1" applyFill="1" applyBorder="1" applyAlignment="1">
      <alignment vertical="center" shrinkToFit="1"/>
    </xf>
    <xf numFmtId="0" fontId="7" fillId="0" borderId="0" xfId="0" applyFont="1" applyFill="1" applyBorder="1" applyAlignment="1" applyProtection="1">
      <alignment vertical="center"/>
      <protection/>
    </xf>
    <xf numFmtId="214" fontId="6" fillId="0" borderId="49" xfId="0" applyNumberFormat="1" applyFont="1" applyBorder="1" applyAlignment="1" quotePrefix="1">
      <alignment horizontal="center" vertical="center"/>
    </xf>
    <xf numFmtId="210" fontId="6" fillId="0" borderId="89" xfId="0" applyNumberFormat="1" applyFont="1" applyBorder="1" applyAlignment="1" quotePrefix="1">
      <alignment horizontal="center" vertical="center"/>
    </xf>
    <xf numFmtId="0" fontId="4" fillId="0" borderId="58" xfId="0" applyFont="1" applyFill="1" applyBorder="1" applyAlignment="1">
      <alignment horizontal="distributed" vertical="center"/>
    </xf>
    <xf numFmtId="181" fontId="12" fillId="34" borderId="88" xfId="49" applyNumberFormat="1" applyFont="1" applyFill="1" applyBorder="1" applyAlignment="1">
      <alignment vertical="center"/>
    </xf>
    <xf numFmtId="197" fontId="4" fillId="0" borderId="90" xfId="0" applyNumberFormat="1" applyFont="1" applyFill="1" applyBorder="1" applyAlignment="1">
      <alignment/>
    </xf>
    <xf numFmtId="197" fontId="4" fillId="34" borderId="26" xfId="0" applyNumberFormat="1" applyFont="1" applyFill="1" applyBorder="1" applyAlignment="1">
      <alignment/>
    </xf>
    <xf numFmtId="197" fontId="4" fillId="0" borderId="91" xfId="0" applyNumberFormat="1" applyFont="1" applyFill="1" applyBorder="1" applyAlignment="1">
      <alignment/>
    </xf>
    <xf numFmtId="197" fontId="4" fillId="0" borderId="92" xfId="0" applyNumberFormat="1" applyFont="1" applyFill="1" applyBorder="1" applyAlignment="1">
      <alignment/>
    </xf>
    <xf numFmtId="197" fontId="4" fillId="34" borderId="93" xfId="0" applyNumberFormat="1" applyFont="1" applyFill="1" applyBorder="1" applyAlignment="1">
      <alignment/>
    </xf>
    <xf numFmtId="197" fontId="4" fillId="34" borderId="94" xfId="0" applyNumberFormat="1" applyFont="1" applyFill="1" applyBorder="1" applyAlignment="1">
      <alignment/>
    </xf>
    <xf numFmtId="197" fontId="4" fillId="0" borderId="95" xfId="0" applyNumberFormat="1" applyFont="1" applyFill="1" applyBorder="1" applyAlignment="1">
      <alignment/>
    </xf>
    <xf numFmtId="197" fontId="4" fillId="0" borderId="96" xfId="0" applyNumberFormat="1" applyFont="1" applyFill="1" applyBorder="1" applyAlignment="1">
      <alignment/>
    </xf>
    <xf numFmtId="197" fontId="4" fillId="34" borderId="97" xfId="0" applyNumberFormat="1" applyFont="1" applyFill="1" applyBorder="1" applyAlignment="1">
      <alignment/>
    </xf>
    <xf numFmtId="0" fontId="4" fillId="0" borderId="0" xfId="0" applyFont="1" applyFill="1" applyBorder="1" applyAlignment="1">
      <alignment vertical="center"/>
    </xf>
    <xf numFmtId="0" fontId="4" fillId="0" borderId="64" xfId="0" applyFont="1" applyFill="1" applyBorder="1" applyAlignment="1">
      <alignment horizontal="distributed" vertical="center"/>
    </xf>
    <xf numFmtId="0" fontId="4" fillId="0" borderId="14" xfId="0" applyFont="1" applyFill="1" applyBorder="1" applyAlignment="1">
      <alignment vertical="center"/>
    </xf>
    <xf numFmtId="0" fontId="4" fillId="0" borderId="98" xfId="0" applyFont="1" applyBorder="1" applyAlignment="1">
      <alignment vertical="center"/>
    </xf>
    <xf numFmtId="0" fontId="7" fillId="0" borderId="99" xfId="0" applyFont="1" applyFill="1" applyBorder="1" applyAlignment="1">
      <alignment horizontal="right" vertical="center"/>
    </xf>
    <xf numFmtId="0" fontId="4" fillId="0" borderId="87" xfId="0" applyFont="1" applyFill="1" applyBorder="1" applyAlignment="1">
      <alignment vertical="center"/>
    </xf>
    <xf numFmtId="0" fontId="4" fillId="0" borderId="61" xfId="0" applyFont="1" applyFill="1" applyBorder="1" applyAlignment="1">
      <alignment horizontal="center" vertical="center" shrinkToFit="1"/>
    </xf>
    <xf numFmtId="210" fontId="6" fillId="0" borderId="100" xfId="0" applyNumberFormat="1" applyFont="1" applyBorder="1" applyAlignment="1" quotePrefix="1">
      <alignment horizontal="center" vertical="center"/>
    </xf>
    <xf numFmtId="193" fontId="4" fillId="0" borderId="42" xfId="49" applyNumberFormat="1" applyFont="1" applyFill="1" applyBorder="1" applyAlignment="1">
      <alignment shrinkToFit="1"/>
    </xf>
    <xf numFmtId="193" fontId="4" fillId="0" borderId="101" xfId="49" applyNumberFormat="1" applyFont="1" applyFill="1" applyBorder="1" applyAlignment="1">
      <alignment shrinkToFit="1"/>
    </xf>
    <xf numFmtId="193" fontId="4" fillId="0" borderId="23" xfId="49" applyNumberFormat="1" applyFont="1" applyFill="1" applyBorder="1" applyAlignment="1">
      <alignment shrinkToFit="1"/>
    </xf>
    <xf numFmtId="193" fontId="4" fillId="0" borderId="102" xfId="49" applyNumberFormat="1" applyFont="1" applyFill="1" applyBorder="1" applyAlignment="1">
      <alignment shrinkToFit="1"/>
    </xf>
    <xf numFmtId="193" fontId="4" fillId="0" borderId="103" xfId="49" applyNumberFormat="1" applyFont="1" applyFill="1" applyBorder="1" applyAlignment="1">
      <alignment shrinkToFit="1"/>
    </xf>
    <xf numFmtId="193" fontId="4" fillId="0" borderId="104" xfId="49" applyNumberFormat="1" applyFont="1" applyFill="1" applyBorder="1" applyAlignment="1">
      <alignment shrinkToFit="1"/>
    </xf>
    <xf numFmtId="193" fontId="4" fillId="0" borderId="105" xfId="49" applyNumberFormat="1" applyFont="1" applyFill="1" applyBorder="1" applyAlignment="1">
      <alignment shrinkToFit="1"/>
    </xf>
    <xf numFmtId="193" fontId="4" fillId="0" borderId="106" xfId="49" applyNumberFormat="1" applyFont="1" applyFill="1" applyBorder="1" applyAlignment="1">
      <alignment shrinkToFit="1"/>
    </xf>
    <xf numFmtId="193" fontId="4" fillId="0" borderId="107" xfId="49" applyNumberFormat="1" applyFont="1" applyFill="1" applyBorder="1" applyAlignment="1">
      <alignment shrinkToFit="1"/>
    </xf>
    <xf numFmtId="193" fontId="4" fillId="0" borderId="59" xfId="49" applyNumberFormat="1" applyFont="1" applyFill="1" applyBorder="1" applyAlignment="1">
      <alignment shrinkToFit="1"/>
    </xf>
    <xf numFmtId="193" fontId="4" fillId="0" borderId="108" xfId="49" applyNumberFormat="1" applyFont="1" applyFill="1" applyBorder="1" applyAlignment="1">
      <alignment horizontal="right" shrinkToFit="1"/>
    </xf>
    <xf numFmtId="193" fontId="4" fillId="0" borderId="78" xfId="49" applyNumberFormat="1" applyFont="1" applyFill="1" applyBorder="1" applyAlignment="1">
      <alignment horizontal="right" shrinkToFit="1"/>
    </xf>
    <xf numFmtId="193" fontId="4" fillId="0" borderId="109" xfId="49" applyNumberFormat="1" applyFont="1" applyFill="1" applyBorder="1" applyAlignment="1">
      <alignment horizontal="right" shrinkToFit="1"/>
    </xf>
    <xf numFmtId="193" fontId="4" fillId="0" borderId="110" xfId="49" applyNumberFormat="1" applyFont="1" applyFill="1" applyBorder="1" applyAlignment="1">
      <alignment horizontal="right" shrinkToFit="1"/>
    </xf>
    <xf numFmtId="193" fontId="4" fillId="0" borderId="99" xfId="49" applyNumberFormat="1" applyFont="1" applyFill="1" applyBorder="1" applyAlignment="1">
      <alignment horizontal="right" shrinkToFit="1"/>
    </xf>
    <xf numFmtId="178" fontId="8" fillId="0" borderId="0" xfId="0" applyNumberFormat="1" applyFont="1" applyFill="1" applyBorder="1" applyAlignment="1">
      <alignment shrinkToFit="1"/>
    </xf>
    <xf numFmtId="178" fontId="8" fillId="0" borderId="27" xfId="0" applyNumberFormat="1" applyFont="1" applyFill="1" applyBorder="1" applyAlignment="1">
      <alignment shrinkToFit="1"/>
    </xf>
    <xf numFmtId="176" fontId="8" fillId="0" borderId="51" xfId="0" applyNumberFormat="1" applyFont="1" applyFill="1" applyBorder="1" applyAlignment="1" applyProtection="1">
      <alignment shrinkToFit="1"/>
      <protection/>
    </xf>
    <xf numFmtId="176" fontId="8" fillId="0" borderId="111" xfId="0" applyNumberFormat="1" applyFont="1" applyFill="1" applyBorder="1" applyAlignment="1" applyProtection="1">
      <alignment shrinkToFit="1"/>
      <protection/>
    </xf>
    <xf numFmtId="176" fontId="14" fillId="0" borderId="51" xfId="0" applyNumberFormat="1" applyFont="1" applyFill="1" applyBorder="1" applyAlignment="1" applyProtection="1">
      <alignment shrinkToFit="1"/>
      <protection/>
    </xf>
    <xf numFmtId="178" fontId="8" fillId="0" borderId="89" xfId="0" applyNumberFormat="1" applyFont="1" applyFill="1" applyBorder="1" applyAlignment="1">
      <alignment shrinkToFit="1"/>
    </xf>
    <xf numFmtId="178" fontId="8" fillId="0" borderId="100" xfId="0" applyNumberFormat="1" applyFont="1" applyFill="1" applyBorder="1" applyAlignment="1">
      <alignment shrinkToFit="1"/>
    </xf>
    <xf numFmtId="176" fontId="8" fillId="0" borderId="48" xfId="0" applyNumberFormat="1" applyFont="1" applyFill="1" applyBorder="1" applyAlignment="1" applyProtection="1">
      <alignment shrinkToFit="1"/>
      <protection/>
    </xf>
    <xf numFmtId="176" fontId="8" fillId="0" borderId="112" xfId="0" applyNumberFormat="1" applyFont="1" applyFill="1" applyBorder="1" applyAlignment="1" applyProtection="1">
      <alignment shrinkToFit="1"/>
      <protection/>
    </xf>
    <xf numFmtId="176" fontId="8" fillId="0" borderId="113" xfId="0" applyNumberFormat="1" applyFont="1" applyFill="1" applyBorder="1" applyAlignment="1" applyProtection="1">
      <alignment shrinkToFit="1"/>
      <protection/>
    </xf>
    <xf numFmtId="176" fontId="14" fillId="0" borderId="113" xfId="0" applyNumberFormat="1" applyFont="1" applyFill="1" applyBorder="1" applyAlignment="1" applyProtection="1">
      <alignment shrinkToFit="1"/>
      <protection/>
    </xf>
    <xf numFmtId="176" fontId="14" fillId="33" borderId="114" xfId="0" applyNumberFormat="1" applyFont="1" applyFill="1" applyBorder="1" applyAlignment="1" applyProtection="1">
      <alignment shrinkToFit="1"/>
      <protection/>
    </xf>
    <xf numFmtId="197" fontId="4" fillId="0" borderId="115" xfId="0" applyNumberFormat="1" applyFont="1" applyFill="1" applyBorder="1" applyAlignment="1">
      <alignment/>
    </xf>
    <xf numFmtId="197" fontId="4" fillId="34" borderId="116" xfId="0" applyNumberFormat="1" applyFont="1" applyFill="1" applyBorder="1" applyAlignment="1">
      <alignment/>
    </xf>
    <xf numFmtId="197" fontId="4" fillId="34" borderId="117" xfId="0" applyNumberFormat="1" applyFont="1" applyFill="1" applyBorder="1" applyAlignment="1">
      <alignment/>
    </xf>
    <xf numFmtId="197" fontId="4" fillId="0" borderId="116" xfId="0" applyNumberFormat="1" applyFont="1" applyFill="1" applyBorder="1" applyAlignment="1">
      <alignment/>
    </xf>
    <xf numFmtId="210" fontId="12" fillId="0" borderId="0" xfId="0" applyNumberFormat="1" applyFont="1" applyBorder="1" applyAlignment="1" quotePrefix="1">
      <alignment horizontal="center" vertical="center"/>
    </xf>
    <xf numFmtId="211" fontId="12" fillId="0" borderId="51" xfId="0" applyNumberFormat="1" applyFont="1" applyBorder="1" applyAlignment="1" quotePrefix="1">
      <alignment horizontal="center" vertical="center"/>
    </xf>
    <xf numFmtId="214" fontId="12" fillId="0" borderId="28" xfId="0" applyNumberFormat="1" applyFont="1" applyBorder="1" applyAlignment="1" quotePrefix="1">
      <alignment horizontal="center" vertical="center"/>
    </xf>
    <xf numFmtId="196" fontId="10" fillId="0" borderId="0" xfId="49" applyNumberFormat="1" applyFont="1" applyAlignment="1">
      <alignment vertical="center"/>
    </xf>
    <xf numFmtId="196" fontId="5" fillId="0" borderId="0" xfId="49" applyNumberFormat="1" applyFont="1" applyAlignment="1">
      <alignment vertical="center"/>
    </xf>
    <xf numFmtId="196" fontId="5" fillId="0" borderId="0" xfId="49" applyNumberFormat="1" applyFont="1" applyBorder="1" applyAlignment="1">
      <alignment vertical="center"/>
    </xf>
    <xf numFmtId="196" fontId="9" fillId="0" borderId="0" xfId="49" applyNumberFormat="1" applyFont="1" applyAlignment="1">
      <alignment vertical="center"/>
    </xf>
    <xf numFmtId="196" fontId="5" fillId="0" borderId="0" xfId="49" applyNumberFormat="1" applyFont="1" applyAlignment="1">
      <alignment/>
    </xf>
    <xf numFmtId="0" fontId="4" fillId="0" borderId="39" xfId="0" applyFont="1" applyFill="1" applyBorder="1" applyAlignment="1">
      <alignment vertical="center"/>
    </xf>
    <xf numFmtId="0" fontId="7" fillId="0" borderId="0" xfId="0" applyFont="1" applyBorder="1" applyAlignment="1">
      <alignment/>
    </xf>
    <xf numFmtId="193" fontId="12" fillId="0" borderId="38" xfId="0" applyNumberFormat="1" applyFont="1" applyBorder="1" applyAlignment="1">
      <alignment horizontal="center" vertical="center"/>
    </xf>
    <xf numFmtId="193" fontId="6" fillId="0" borderId="0" xfId="0" applyNumberFormat="1" applyFont="1" applyAlignment="1">
      <alignment/>
    </xf>
    <xf numFmtId="0" fontId="8" fillId="0" borderId="0" xfId="0" applyFont="1" applyBorder="1" applyAlignment="1">
      <alignment horizontal="center" vertical="center"/>
    </xf>
    <xf numFmtId="37" fontId="4" fillId="0" borderId="64" xfId="49" applyNumberFormat="1" applyFont="1" applyFill="1" applyBorder="1" applyAlignment="1" applyProtection="1">
      <alignment horizontal="right" shrinkToFit="1"/>
      <protection locked="0"/>
    </xf>
    <xf numFmtId="37" fontId="4" fillId="0" borderId="14" xfId="49" applyNumberFormat="1" applyFont="1" applyFill="1" applyBorder="1" applyAlignment="1" applyProtection="1">
      <alignment horizontal="right" shrinkToFit="1"/>
      <protection locked="0"/>
    </xf>
    <xf numFmtId="37" fontId="4" fillId="0" borderId="65" xfId="49" applyNumberFormat="1" applyFont="1" applyFill="1" applyBorder="1" applyAlignment="1" applyProtection="1">
      <alignment horizontal="right" shrinkToFit="1"/>
      <protection locked="0"/>
    </xf>
    <xf numFmtId="197" fontId="15" fillId="0" borderId="91" xfId="0" applyNumberFormat="1" applyFont="1" applyFill="1" applyBorder="1" applyAlignment="1">
      <alignment shrinkToFit="1"/>
    </xf>
    <xf numFmtId="197" fontId="15" fillId="0" borderId="92" xfId="0" applyNumberFormat="1" applyFont="1" applyFill="1" applyBorder="1" applyAlignment="1">
      <alignment shrinkToFit="1"/>
    </xf>
    <xf numFmtId="197" fontId="15" fillId="34" borderId="93" xfId="0" applyNumberFormat="1" applyFont="1" applyFill="1" applyBorder="1" applyAlignment="1">
      <alignment shrinkToFit="1"/>
    </xf>
    <xf numFmtId="197" fontId="15" fillId="34" borderId="94" xfId="0" applyNumberFormat="1" applyFont="1" applyFill="1" applyBorder="1" applyAlignment="1">
      <alignment shrinkToFit="1"/>
    </xf>
    <xf numFmtId="193" fontId="8" fillId="0" borderId="0" xfId="0" applyNumberFormat="1" applyFont="1" applyFill="1" applyBorder="1" applyAlignment="1">
      <alignment vertical="center" shrinkToFit="1"/>
    </xf>
    <xf numFmtId="0" fontId="8" fillId="0" borderId="14" xfId="0" applyFont="1" applyBorder="1" applyAlignment="1">
      <alignment horizontal="distributed" vertical="center" shrinkToFit="1"/>
    </xf>
    <xf numFmtId="193" fontId="8" fillId="0" borderId="118" xfId="0" applyNumberFormat="1" applyFont="1" applyFill="1" applyBorder="1" applyAlignment="1">
      <alignment vertical="center" shrinkToFit="1"/>
    </xf>
    <xf numFmtId="193" fontId="8" fillId="0" borderId="15" xfId="0" applyNumberFormat="1" applyFont="1" applyBorder="1" applyAlignment="1">
      <alignment vertical="center" shrinkToFit="1"/>
    </xf>
    <xf numFmtId="179" fontId="8" fillId="0" borderId="11" xfId="0" applyNumberFormat="1" applyFont="1" applyBorder="1" applyAlignment="1">
      <alignment vertical="center" shrinkToFit="1"/>
    </xf>
    <xf numFmtId="193" fontId="8" fillId="0" borderId="11" xfId="0" applyNumberFormat="1" applyFont="1" applyBorder="1" applyAlignment="1">
      <alignment vertical="center" shrinkToFit="1"/>
    </xf>
    <xf numFmtId="179" fontId="8" fillId="0" borderId="18" xfId="0" applyNumberFormat="1" applyFont="1" applyBorder="1" applyAlignment="1">
      <alignment vertical="center" shrinkToFit="1"/>
    </xf>
    <xf numFmtId="193" fontId="8" fillId="0" borderId="0" xfId="49" applyNumberFormat="1" applyFont="1" applyFill="1" applyBorder="1" applyAlignment="1">
      <alignment vertical="center" shrinkToFit="1"/>
    </xf>
    <xf numFmtId="193" fontId="8" fillId="0" borderId="103" xfId="49" applyNumberFormat="1" applyFont="1" applyFill="1" applyBorder="1" applyAlignment="1">
      <alignment vertical="center" shrinkToFit="1"/>
    </xf>
    <xf numFmtId="0" fontId="8" fillId="0" borderId="63" xfId="0" applyFont="1" applyBorder="1" applyAlignment="1">
      <alignment horizontal="distributed" vertical="center" shrinkToFit="1"/>
    </xf>
    <xf numFmtId="193" fontId="8" fillId="0" borderId="119" xfId="0" applyNumberFormat="1" applyFont="1" applyFill="1" applyBorder="1" applyAlignment="1">
      <alignment vertical="center" shrinkToFit="1"/>
    </xf>
    <xf numFmtId="0" fontId="8" fillId="0" borderId="63" xfId="0" applyFont="1" applyFill="1" applyBorder="1" applyAlignment="1">
      <alignment horizontal="distributed" vertical="center" shrinkToFit="1"/>
    </xf>
    <xf numFmtId="0" fontId="8" fillId="0" borderId="42" xfId="0" applyFont="1" applyBorder="1" applyAlignment="1">
      <alignment horizontal="distributed" vertical="center" shrinkToFit="1"/>
    </xf>
    <xf numFmtId="193" fontId="8" fillId="0" borderId="120" xfId="0" applyNumberFormat="1" applyFont="1" applyFill="1" applyBorder="1" applyAlignment="1">
      <alignment vertical="center" shrinkToFit="1"/>
    </xf>
    <xf numFmtId="193" fontId="8" fillId="0" borderId="121" xfId="0" applyNumberFormat="1" applyFont="1" applyBorder="1" applyAlignment="1">
      <alignment vertical="center" shrinkToFit="1"/>
    </xf>
    <xf numFmtId="179" fontId="8" fillId="0" borderId="43" xfId="0" applyNumberFormat="1" applyFont="1" applyBorder="1" applyAlignment="1">
      <alignment vertical="center" shrinkToFit="1"/>
    </xf>
    <xf numFmtId="193" fontId="8" fillId="0" borderId="43" xfId="0" applyNumberFormat="1" applyFont="1" applyBorder="1" applyAlignment="1">
      <alignment vertical="center" shrinkToFit="1"/>
    </xf>
    <xf numFmtId="179" fontId="8" fillId="0" borderId="53" xfId="0" applyNumberFormat="1" applyFont="1" applyBorder="1" applyAlignment="1">
      <alignment vertical="center" shrinkToFit="1"/>
    </xf>
    <xf numFmtId="193" fontId="8" fillId="0" borderId="119" xfId="49" applyNumberFormat="1" applyFont="1" applyFill="1" applyBorder="1" applyAlignment="1">
      <alignment vertical="center" shrinkToFit="1"/>
    </xf>
    <xf numFmtId="0" fontId="8" fillId="0" borderId="122" xfId="0" applyFont="1" applyBorder="1" applyAlignment="1">
      <alignment horizontal="distributed" vertical="center" shrinkToFit="1"/>
    </xf>
    <xf numFmtId="193" fontId="8" fillId="0" borderId="118" xfId="49" applyNumberFormat="1" applyFont="1" applyFill="1" applyBorder="1" applyAlignment="1">
      <alignment vertical="center" shrinkToFit="1"/>
    </xf>
    <xf numFmtId="193" fontId="8" fillId="0" borderId="35" xfId="0" applyNumberFormat="1" applyFont="1" applyBorder="1" applyAlignment="1">
      <alignment vertical="center" shrinkToFit="1"/>
    </xf>
    <xf numFmtId="179" fontId="8" fillId="0" borderId="12" xfId="0" applyNumberFormat="1" applyFont="1" applyBorder="1" applyAlignment="1">
      <alignment vertical="center" shrinkToFit="1"/>
    </xf>
    <xf numFmtId="193" fontId="8" fillId="0" borderId="12" xfId="0" applyNumberFormat="1" applyFont="1" applyBorder="1" applyAlignment="1">
      <alignment vertical="center" shrinkToFit="1"/>
    </xf>
    <xf numFmtId="179" fontId="8" fillId="0" borderId="17" xfId="0" applyNumberFormat="1" applyFont="1" applyBorder="1" applyAlignment="1">
      <alignment vertical="center" shrinkToFit="1"/>
    </xf>
    <xf numFmtId="193" fontId="8" fillId="37" borderId="0" xfId="0" applyNumberFormat="1" applyFont="1" applyFill="1" applyBorder="1" applyAlignment="1">
      <alignment vertical="center" shrinkToFit="1"/>
    </xf>
    <xf numFmtId="193" fontId="8" fillId="37" borderId="0" xfId="49" applyNumberFormat="1" applyFont="1" applyFill="1" applyBorder="1" applyAlignment="1">
      <alignment vertical="center" shrinkToFit="1"/>
    </xf>
    <xf numFmtId="193" fontId="8" fillId="0" borderId="103" xfId="0" applyNumberFormat="1" applyFont="1" applyFill="1" applyBorder="1" applyAlignment="1">
      <alignment vertical="center" shrinkToFit="1"/>
    </xf>
    <xf numFmtId="0" fontId="8" fillId="0" borderId="14" xfId="0" applyFont="1" applyFill="1" applyBorder="1" applyAlignment="1">
      <alignment horizontal="distributed" vertical="center" shrinkToFit="1"/>
    </xf>
    <xf numFmtId="0" fontId="8" fillId="0" borderId="106" xfId="0" applyFont="1" applyBorder="1" applyAlignment="1">
      <alignment horizontal="distributed" vertical="center" shrinkToFit="1"/>
    </xf>
    <xf numFmtId="0" fontId="8" fillId="0" borderId="109" xfId="0" applyFont="1" applyBorder="1" applyAlignment="1">
      <alignment horizontal="distributed" vertical="center" shrinkToFit="1"/>
    </xf>
    <xf numFmtId="193" fontId="14" fillId="35" borderId="0" xfId="49" applyNumberFormat="1" applyFont="1" applyFill="1" applyBorder="1" applyAlignment="1">
      <alignment vertical="center" shrinkToFit="1"/>
    </xf>
    <xf numFmtId="193" fontId="14" fillId="34" borderId="0" xfId="49" applyNumberFormat="1" applyFont="1" applyFill="1" applyBorder="1" applyAlignment="1">
      <alignment vertical="center" shrinkToFit="1"/>
    </xf>
    <xf numFmtId="179" fontId="14" fillId="34" borderId="13" xfId="0" applyNumberFormat="1" applyFont="1" applyFill="1" applyBorder="1" applyAlignment="1">
      <alignment vertical="center" shrinkToFit="1"/>
    </xf>
    <xf numFmtId="193" fontId="14" fillId="34" borderId="13" xfId="0" applyNumberFormat="1" applyFont="1" applyFill="1" applyBorder="1" applyAlignment="1">
      <alignment vertical="center" shrinkToFit="1"/>
    </xf>
    <xf numFmtId="179" fontId="14" fillId="34" borderId="88" xfId="0" applyNumberFormat="1" applyFont="1" applyFill="1" applyBorder="1" applyAlignment="1">
      <alignment vertical="center" shrinkToFit="1"/>
    </xf>
    <xf numFmtId="207" fontId="12" fillId="0" borderId="38" xfId="0" applyNumberFormat="1" applyFont="1" applyBorder="1" applyAlignment="1">
      <alignment horizontal="center" vertical="center"/>
    </xf>
    <xf numFmtId="207" fontId="12" fillId="0" borderId="46" xfId="0" applyNumberFormat="1" applyFont="1" applyBorder="1" applyAlignment="1">
      <alignment horizontal="center" vertical="center"/>
    </xf>
    <xf numFmtId="207" fontId="12" fillId="0" borderId="123" xfId="0" applyNumberFormat="1" applyFont="1" applyBorder="1" applyAlignment="1">
      <alignment horizontal="center" vertical="center"/>
    </xf>
    <xf numFmtId="0" fontId="6" fillId="0" borderId="0" xfId="0" applyFont="1" applyAlignment="1">
      <alignment horizontal="right"/>
    </xf>
    <xf numFmtId="38" fontId="4" fillId="0" borderId="124" xfId="49" applyFont="1" applyFill="1" applyBorder="1" applyAlignment="1">
      <alignment/>
    </xf>
    <xf numFmtId="193" fontId="6" fillId="0" borderId="118" xfId="0" applyNumberFormat="1" applyFont="1" applyFill="1" applyBorder="1" applyAlignment="1">
      <alignment vertical="center"/>
    </xf>
    <xf numFmtId="193" fontId="6" fillId="0" borderId="125" xfId="0" applyNumberFormat="1" applyFont="1" applyFill="1" applyBorder="1" applyAlignment="1">
      <alignment vertical="center"/>
    </xf>
    <xf numFmtId="193" fontId="12" fillId="0" borderId="126" xfId="0" applyNumberFormat="1" applyFont="1" applyFill="1" applyBorder="1" applyAlignment="1">
      <alignment vertical="center"/>
    </xf>
    <xf numFmtId="193" fontId="6" fillId="0" borderId="126" xfId="0" applyNumberFormat="1" applyFont="1" applyFill="1" applyBorder="1" applyAlignment="1">
      <alignment vertical="center"/>
    </xf>
    <xf numFmtId="193" fontId="8" fillId="0" borderId="126" xfId="0" applyNumberFormat="1" applyFont="1" applyFill="1" applyBorder="1" applyAlignment="1">
      <alignment vertical="center"/>
    </xf>
    <xf numFmtId="3" fontId="6" fillId="0" borderId="14" xfId="0" applyNumberFormat="1" applyFont="1" applyBorder="1" applyAlignment="1">
      <alignment horizontal="center" vertical="center"/>
    </xf>
    <xf numFmtId="211" fontId="6" fillId="0" borderId="51" xfId="0" applyNumberFormat="1" applyFont="1" applyBorder="1" applyAlignment="1" quotePrefix="1">
      <alignment horizontal="center" vertical="center"/>
    </xf>
    <xf numFmtId="214" fontId="6" fillId="0" borderId="28" xfId="0" applyNumberFormat="1" applyFont="1" applyBorder="1" applyAlignment="1" quotePrefix="1">
      <alignment horizontal="center" vertical="center"/>
    </xf>
    <xf numFmtId="0" fontId="24" fillId="0" borderId="0" xfId="94">
      <alignment vertical="center"/>
      <protection/>
    </xf>
    <xf numFmtId="0" fontId="14" fillId="35" borderId="127" xfId="0" applyFont="1" applyFill="1" applyBorder="1" applyAlignment="1">
      <alignment horizontal="centerContinuous" vertical="center" shrinkToFit="1"/>
    </xf>
    <xf numFmtId="0" fontId="8" fillId="35" borderId="128" xfId="0" applyFont="1" applyFill="1" applyBorder="1" applyAlignment="1">
      <alignment horizontal="centerContinuous" vertical="center" shrinkToFit="1"/>
    </xf>
    <xf numFmtId="193" fontId="6" fillId="0" borderId="12" xfId="0" applyNumberFormat="1" applyFont="1" applyBorder="1" applyAlignment="1">
      <alignment horizontal="center" vertical="center"/>
    </xf>
    <xf numFmtId="207" fontId="6" fillId="0" borderId="12" xfId="0" applyNumberFormat="1" applyFont="1" applyBorder="1" applyAlignment="1">
      <alignment horizontal="center" vertical="center"/>
    </xf>
    <xf numFmtId="207" fontId="6" fillId="0" borderId="10" xfId="0" applyNumberFormat="1" applyFont="1" applyBorder="1" applyAlignment="1">
      <alignment horizontal="center" vertical="center"/>
    </xf>
    <xf numFmtId="207" fontId="6" fillId="0" borderId="17" xfId="0" applyNumberFormat="1" applyFont="1" applyBorder="1" applyAlignment="1">
      <alignment horizontal="center" vertical="center"/>
    </xf>
    <xf numFmtId="193" fontId="8" fillId="0" borderId="11" xfId="0" applyNumberFormat="1" applyFont="1" applyBorder="1" applyAlignment="1">
      <alignment horizontal="right" vertical="center" shrinkToFit="1"/>
    </xf>
    <xf numFmtId="179" fontId="8" fillId="0" borderId="11" xfId="0" applyNumberFormat="1" applyFont="1" applyBorder="1" applyAlignment="1">
      <alignment horizontal="right" vertical="center" shrinkToFit="1"/>
    </xf>
    <xf numFmtId="179" fontId="8" fillId="0" borderId="18" xfId="0" applyNumberFormat="1" applyFont="1" applyBorder="1" applyAlignment="1">
      <alignment horizontal="right" vertical="center" shrinkToFit="1"/>
    </xf>
    <xf numFmtId="193" fontId="8" fillId="0" borderId="15" xfId="0" applyNumberFormat="1" applyFont="1" applyBorder="1" applyAlignment="1">
      <alignment horizontal="right" vertical="center" shrinkToFit="1"/>
    </xf>
    <xf numFmtId="0" fontId="8" fillId="0" borderId="129" xfId="0" applyFont="1" applyBorder="1" applyAlignment="1">
      <alignment horizontal="distributed" vertical="center"/>
    </xf>
    <xf numFmtId="0" fontId="8" fillId="0" borderId="130" xfId="0" applyFont="1" applyBorder="1" applyAlignment="1">
      <alignment horizontal="center" vertical="center" shrinkToFit="1"/>
    </xf>
    <xf numFmtId="0" fontId="8" fillId="0" borderId="130" xfId="0" applyFont="1" applyBorder="1" applyAlignment="1">
      <alignment horizontal="distributed" vertical="center"/>
    </xf>
    <xf numFmtId="0" fontId="7" fillId="33" borderId="30" xfId="0" applyFont="1" applyFill="1" applyBorder="1" applyAlignment="1" applyProtection="1">
      <alignment horizontal="center" vertical="center" textRotation="255" wrapText="1" shrinkToFit="1"/>
      <protection/>
    </xf>
    <xf numFmtId="0" fontId="7" fillId="33" borderId="31" xfId="0" applyFont="1" applyFill="1" applyBorder="1" applyAlignment="1" applyProtection="1">
      <alignment horizontal="center" vertical="center" textRotation="255" wrapText="1" shrinkToFit="1"/>
      <protection/>
    </xf>
    <xf numFmtId="0" fontId="7" fillId="33" borderId="31" xfId="0" applyFont="1" applyFill="1" applyBorder="1" applyAlignment="1">
      <alignment horizontal="center" vertical="center" textRotation="255" wrapText="1" shrinkToFit="1"/>
    </xf>
    <xf numFmtId="0" fontId="7" fillId="0" borderId="31" xfId="0" applyFont="1" applyFill="1" applyBorder="1" applyAlignment="1">
      <alignment horizontal="center" vertical="center" textRotation="255" wrapText="1" shrinkToFit="1"/>
    </xf>
    <xf numFmtId="0" fontId="7" fillId="0" borderId="31" xfId="0" applyFont="1" applyFill="1" applyBorder="1" applyAlignment="1" applyProtection="1">
      <alignment horizontal="center" vertical="center" textRotation="255" wrapText="1" shrinkToFit="1"/>
      <protection/>
    </xf>
    <xf numFmtId="0" fontId="13" fillId="0" borderId="31" xfId="0" applyFont="1" applyFill="1" applyBorder="1" applyAlignment="1" applyProtection="1">
      <alignment horizontal="center" vertical="center" textRotation="255" wrapText="1" shrinkToFit="1"/>
      <protection/>
    </xf>
    <xf numFmtId="0" fontId="11" fillId="0" borderId="131" xfId="82" applyFont="1" applyFill="1" applyBorder="1" applyAlignment="1" applyProtection="1">
      <alignment horizontal="center" vertical="center" textRotation="255" wrapText="1" shrinkToFit="1"/>
      <protection/>
    </xf>
    <xf numFmtId="0" fontId="7" fillId="0" borderId="131" xfId="82" applyFont="1" applyFill="1" applyBorder="1" applyAlignment="1" applyProtection="1">
      <alignment vertical="center" textRotation="255" wrapText="1" shrinkToFit="1"/>
      <protection/>
    </xf>
    <xf numFmtId="0" fontId="7" fillId="0" borderId="131" xfId="82" applyFont="1" applyFill="1" applyBorder="1" applyAlignment="1" applyProtection="1" quotePrefix="1">
      <alignment vertical="center" textRotation="255" wrapText="1" shrinkToFit="1"/>
      <protection/>
    </xf>
    <xf numFmtId="0" fontId="7" fillId="0" borderId="74" xfId="82" applyFont="1" applyFill="1" applyBorder="1" applyAlignment="1" applyProtection="1">
      <alignment vertical="center" textRotation="255" wrapText="1" shrinkToFit="1"/>
      <protection/>
    </xf>
    <xf numFmtId="0" fontId="8" fillId="0" borderId="12" xfId="0" applyFont="1" applyFill="1" applyBorder="1" applyAlignment="1">
      <alignment vertical="center"/>
    </xf>
    <xf numFmtId="0" fontId="4" fillId="0" borderId="63" xfId="0" applyFont="1" applyBorder="1" applyAlignment="1">
      <alignment horizontal="distributed" vertical="center" shrinkToFit="1"/>
    </xf>
    <xf numFmtId="37" fontId="4" fillId="0" borderId="60" xfId="0" applyNumberFormat="1" applyFont="1" applyBorder="1" applyAlignment="1">
      <alignment horizontal="right" shrinkToFit="1"/>
    </xf>
    <xf numFmtId="37" fontId="4" fillId="0" borderId="22" xfId="95" applyNumberFormat="1" applyFont="1" applyFill="1" applyBorder="1" applyAlignment="1" applyProtection="1">
      <alignment shrinkToFit="1"/>
      <protection locked="0"/>
    </xf>
    <xf numFmtId="37" fontId="4" fillId="0" borderId="18" xfId="95" applyNumberFormat="1" applyFont="1" applyFill="1" applyBorder="1" applyAlignment="1" applyProtection="1">
      <alignment shrinkToFit="1"/>
      <protection locked="0"/>
    </xf>
    <xf numFmtId="37" fontId="4" fillId="0" borderId="15" xfId="95" applyNumberFormat="1" applyFont="1" applyFill="1" applyBorder="1" applyAlignment="1" applyProtection="1">
      <alignment shrinkToFit="1"/>
      <protection locked="0"/>
    </xf>
    <xf numFmtId="37" fontId="4" fillId="0" borderId="132" xfId="95" applyNumberFormat="1" applyFont="1" applyFill="1" applyBorder="1" applyAlignment="1" applyProtection="1">
      <alignment shrinkToFit="1"/>
      <protection locked="0"/>
    </xf>
    <xf numFmtId="37" fontId="4" fillId="0" borderId="61" xfId="95" applyNumberFormat="1" applyFont="1" applyFill="1" applyBorder="1" applyAlignment="1" applyProtection="1">
      <alignment shrinkToFit="1"/>
      <protection locked="0"/>
    </xf>
    <xf numFmtId="37" fontId="4" fillId="0" borderId="63" xfId="95" applyNumberFormat="1" applyFont="1" applyFill="1" applyBorder="1" applyAlignment="1" applyProtection="1">
      <alignment shrinkToFit="1"/>
      <protection locked="0"/>
    </xf>
    <xf numFmtId="37" fontId="4" fillId="0" borderId="23" xfId="49" applyNumberFormat="1" applyFont="1" applyFill="1" applyBorder="1" applyAlignment="1">
      <alignment horizontal="right" shrinkToFit="1"/>
    </xf>
    <xf numFmtId="37" fontId="4" fillId="0" borderId="22" xfId="95" applyNumberFormat="1" applyFont="1" applyFill="1" applyBorder="1" applyProtection="1">
      <alignment/>
      <protection locked="0"/>
    </xf>
    <xf numFmtId="37" fontId="4" fillId="0" borderId="18" xfId="95" applyNumberFormat="1" applyFont="1" applyFill="1" applyBorder="1" applyProtection="1">
      <alignment/>
      <protection locked="0"/>
    </xf>
    <xf numFmtId="37" fontId="4" fillId="0" borderId="15" xfId="95" applyNumberFormat="1" applyFont="1" applyFill="1" applyBorder="1" applyProtection="1">
      <alignment/>
      <protection locked="0"/>
    </xf>
    <xf numFmtId="37" fontId="4" fillId="0" borderId="61" xfId="95" applyNumberFormat="1" applyFont="1" applyFill="1" applyBorder="1" applyProtection="1">
      <alignment/>
      <protection locked="0"/>
    </xf>
    <xf numFmtId="37" fontId="4" fillId="0" borderId="58" xfId="95" applyNumberFormat="1" applyFont="1" applyFill="1" applyBorder="1" applyProtection="1">
      <alignment/>
      <protection locked="0"/>
    </xf>
    <xf numFmtId="0" fontId="8" fillId="0" borderId="35" xfId="0" applyFont="1" applyFill="1" applyBorder="1" applyAlignment="1">
      <alignment vertical="center"/>
    </xf>
    <xf numFmtId="0" fontId="8" fillId="0" borderId="15" xfId="0" applyFont="1" applyBorder="1" applyAlignment="1">
      <alignment vertical="center"/>
    </xf>
    <xf numFmtId="0" fontId="8" fillId="0" borderId="15" xfId="0" applyFont="1" applyFill="1" applyBorder="1" applyAlignment="1">
      <alignment vertical="center"/>
    </xf>
    <xf numFmtId="0" fontId="8" fillId="0" borderId="11" xfId="0" applyFont="1" applyBorder="1" applyAlignment="1">
      <alignment vertical="center"/>
    </xf>
    <xf numFmtId="0" fontId="8" fillId="0" borderId="11" xfId="0" applyFont="1" applyFill="1" applyBorder="1" applyAlignment="1">
      <alignment vertical="center"/>
    </xf>
    <xf numFmtId="0" fontId="8" fillId="0" borderId="43" xfId="0" applyFont="1" applyFill="1" applyBorder="1" applyAlignment="1">
      <alignment vertical="center"/>
    </xf>
    <xf numFmtId="0" fontId="8" fillId="0" borderId="45" xfId="0" applyFont="1" applyFill="1" applyBorder="1" applyAlignment="1">
      <alignment vertical="center"/>
    </xf>
    <xf numFmtId="193" fontId="85" fillId="0" borderId="14" xfId="0" applyNumberFormat="1" applyFont="1" applyBorder="1" applyAlignment="1">
      <alignment horizontal="center" vertical="center"/>
    </xf>
    <xf numFmtId="207" fontId="85" fillId="0" borderId="12" xfId="0" applyNumberFormat="1" applyFont="1" applyBorder="1" applyAlignment="1">
      <alignment horizontal="center" vertical="center"/>
    </xf>
    <xf numFmtId="207" fontId="85" fillId="0" borderId="10" xfId="0" applyNumberFormat="1" applyFont="1" applyBorder="1" applyAlignment="1">
      <alignment horizontal="center" vertical="center"/>
    </xf>
    <xf numFmtId="207" fontId="85" fillId="0" borderId="17" xfId="0" applyNumberFormat="1" applyFont="1" applyBorder="1" applyAlignment="1">
      <alignment horizontal="center" vertical="center"/>
    </xf>
    <xf numFmtId="211" fontId="85" fillId="0" borderId="27" xfId="0" applyNumberFormat="1" applyFont="1" applyBorder="1" applyAlignment="1">
      <alignment horizontal="center" vertical="center"/>
    </xf>
    <xf numFmtId="211" fontId="85" fillId="0" borderId="51" xfId="0" applyNumberFormat="1" applyFont="1" applyBorder="1" applyAlignment="1">
      <alignment horizontal="center" vertical="center"/>
    </xf>
    <xf numFmtId="214" fontId="85" fillId="0" borderId="28" xfId="0" applyNumberFormat="1" applyFont="1" applyBorder="1" applyAlignment="1">
      <alignment horizontal="center" vertical="center"/>
    </xf>
    <xf numFmtId="210" fontId="85" fillId="0" borderId="0" xfId="0" applyNumberFormat="1" applyFont="1" applyBorder="1" applyAlignment="1">
      <alignment horizontal="center" vertical="center"/>
    </xf>
    <xf numFmtId="176" fontId="8" fillId="11" borderId="133" xfId="0" applyNumberFormat="1" applyFont="1" applyFill="1" applyBorder="1" applyAlignment="1" applyProtection="1">
      <alignment vertical="center" shrinkToFit="1"/>
      <protection/>
    </xf>
    <xf numFmtId="176" fontId="8" fillId="11" borderId="134" xfId="0" applyNumberFormat="1" applyFont="1" applyFill="1" applyBorder="1" applyAlignment="1" applyProtection="1">
      <alignment vertical="center" shrinkToFit="1"/>
      <protection/>
    </xf>
    <xf numFmtId="176" fontId="14" fillId="11" borderId="135" xfId="0" applyNumberFormat="1" applyFont="1" applyFill="1" applyBorder="1" applyAlignment="1" applyProtection="1">
      <alignment shrinkToFit="1"/>
      <protection/>
    </xf>
    <xf numFmtId="176" fontId="8" fillId="11" borderId="12" xfId="0" applyNumberFormat="1" applyFont="1" applyFill="1" applyBorder="1" applyAlignment="1" applyProtection="1">
      <alignment vertical="center" shrinkToFit="1"/>
      <protection/>
    </xf>
    <xf numFmtId="176" fontId="14" fillId="11" borderId="114" xfId="0" applyNumberFormat="1" applyFont="1" applyFill="1" applyBorder="1" applyAlignment="1" applyProtection="1">
      <alignment shrinkToFit="1"/>
      <protection/>
    </xf>
    <xf numFmtId="176" fontId="14" fillId="11" borderId="51" xfId="0" applyNumberFormat="1" applyFont="1" applyFill="1" applyBorder="1" applyAlignment="1" applyProtection="1">
      <alignment shrinkToFit="1"/>
      <protection/>
    </xf>
    <xf numFmtId="176" fontId="14" fillId="11" borderId="134" xfId="0" applyNumberFormat="1" applyFont="1" applyFill="1" applyBorder="1" applyAlignment="1" applyProtection="1">
      <alignment shrinkToFit="1"/>
      <protection/>
    </xf>
    <xf numFmtId="176" fontId="8" fillId="11" borderId="136" xfId="0" applyNumberFormat="1" applyFont="1" applyFill="1" applyBorder="1" applyAlignment="1" applyProtection="1">
      <alignment vertical="center" shrinkToFit="1"/>
      <protection/>
    </xf>
    <xf numFmtId="176" fontId="8" fillId="11" borderId="137" xfId="0" applyNumberFormat="1" applyFont="1" applyFill="1" applyBorder="1" applyAlignment="1" applyProtection="1">
      <alignment vertical="center" shrinkToFit="1"/>
      <protection/>
    </xf>
    <xf numFmtId="176" fontId="14" fillId="11" borderId="38" xfId="0" applyNumberFormat="1" applyFont="1" applyFill="1" applyBorder="1" applyAlignment="1" applyProtection="1">
      <alignment shrinkToFit="1"/>
      <protection/>
    </xf>
    <xf numFmtId="197" fontId="4" fillId="11" borderId="138" xfId="0" applyNumberFormat="1" applyFont="1" applyFill="1" applyBorder="1" applyAlignment="1">
      <alignment/>
    </xf>
    <xf numFmtId="197" fontId="4" fillId="11" borderId="101" xfId="0" applyNumberFormat="1" applyFont="1" applyFill="1" applyBorder="1" applyAlignment="1">
      <alignment/>
    </xf>
    <xf numFmtId="197" fontId="15" fillId="11" borderId="138" xfId="0" applyNumberFormat="1" applyFont="1" applyFill="1" applyBorder="1" applyAlignment="1">
      <alignment shrinkToFit="1"/>
    </xf>
    <xf numFmtId="197" fontId="4" fillId="11" borderId="139" xfId="0" applyNumberFormat="1" applyFont="1" applyFill="1" applyBorder="1" applyAlignment="1">
      <alignment/>
    </xf>
    <xf numFmtId="197" fontId="4" fillId="11" borderId="129" xfId="0" applyNumberFormat="1" applyFont="1" applyFill="1" applyBorder="1" applyAlignment="1">
      <alignment/>
    </xf>
    <xf numFmtId="197" fontId="4" fillId="11" borderId="39" xfId="0" applyNumberFormat="1" applyFont="1" applyFill="1" applyBorder="1" applyAlignment="1">
      <alignment/>
    </xf>
    <xf numFmtId="197" fontId="4" fillId="11" borderId="140" xfId="0" applyNumberFormat="1" applyFont="1" applyFill="1" applyBorder="1" applyAlignment="1">
      <alignment/>
    </xf>
    <xf numFmtId="197" fontId="15" fillId="11" borderId="140" xfId="0" applyNumberFormat="1" applyFont="1" applyFill="1" applyBorder="1" applyAlignment="1">
      <alignment shrinkToFit="1"/>
    </xf>
    <xf numFmtId="197" fontId="4" fillId="11" borderId="141" xfId="0" applyNumberFormat="1" applyFont="1" applyFill="1" applyBorder="1" applyAlignment="1">
      <alignment/>
    </xf>
    <xf numFmtId="197" fontId="4" fillId="11" borderId="142" xfId="0" applyNumberFormat="1" applyFont="1" applyFill="1" applyBorder="1" applyAlignment="1">
      <alignment/>
    </xf>
    <xf numFmtId="0" fontId="4" fillId="38" borderId="143" xfId="0" applyFont="1" applyFill="1" applyBorder="1" applyAlignment="1">
      <alignment horizontal="center" vertical="center"/>
    </xf>
    <xf numFmtId="193" fontId="4" fillId="38" borderId="144" xfId="49" applyNumberFormat="1" applyFont="1" applyFill="1" applyBorder="1" applyAlignment="1">
      <alignment shrinkToFit="1"/>
    </xf>
    <xf numFmtId="37" fontId="4" fillId="38" borderId="143" xfId="49" applyNumberFormat="1" applyFont="1" applyFill="1" applyBorder="1" applyAlignment="1">
      <alignment horizontal="right" shrinkToFit="1"/>
    </xf>
    <xf numFmtId="193" fontId="4" fillId="38" borderId="145" xfId="49" applyNumberFormat="1" applyFont="1" applyFill="1" applyBorder="1" applyAlignment="1">
      <alignment shrinkToFit="1"/>
    </xf>
    <xf numFmtId="193" fontId="4" fillId="38" borderId="146" xfId="49" applyNumberFormat="1" applyFont="1" applyFill="1" applyBorder="1" applyAlignment="1">
      <alignment shrinkToFit="1"/>
    </xf>
    <xf numFmtId="37" fontId="4" fillId="38" borderId="54" xfId="49" applyNumberFormat="1" applyFont="1" applyFill="1" applyBorder="1" applyAlignment="1">
      <alignment horizontal="right" shrinkToFit="1"/>
    </xf>
    <xf numFmtId="0" fontId="4" fillId="38" borderId="54" xfId="0" applyFont="1" applyFill="1" applyBorder="1" applyAlignment="1">
      <alignment horizontal="center" vertical="center"/>
    </xf>
    <xf numFmtId="193" fontId="4" fillId="38" borderId="110" xfId="49" applyNumberFormat="1" applyFont="1" applyFill="1" applyBorder="1" applyAlignment="1">
      <alignment shrinkToFit="1"/>
    </xf>
    <xf numFmtId="193" fontId="4" fillId="38" borderId="24" xfId="49" applyNumberFormat="1" applyFont="1" applyFill="1" applyBorder="1" applyAlignment="1">
      <alignment shrinkToFit="1"/>
    </xf>
    <xf numFmtId="193" fontId="4" fillId="38" borderId="147" xfId="49" applyNumberFormat="1" applyFont="1" applyFill="1" applyBorder="1" applyAlignment="1">
      <alignment horizontal="right" shrinkToFit="1"/>
    </xf>
    <xf numFmtId="193" fontId="4" fillId="38" borderId="148" xfId="49" applyNumberFormat="1" applyFont="1" applyFill="1" applyBorder="1" applyAlignment="1">
      <alignment horizontal="right" shrinkToFit="1"/>
    </xf>
    <xf numFmtId="0" fontId="8" fillId="0" borderId="33" xfId="0" applyFont="1" applyFill="1" applyBorder="1" applyAlignment="1">
      <alignment horizontal="distributed" vertical="center"/>
    </xf>
    <xf numFmtId="0" fontId="86" fillId="0" borderId="0" xfId="0" applyFont="1" applyAlignment="1">
      <alignment/>
    </xf>
    <xf numFmtId="0" fontId="87" fillId="0" borderId="0" xfId="0" applyFont="1" applyAlignment="1">
      <alignment/>
    </xf>
    <xf numFmtId="0" fontId="86" fillId="0" borderId="0" xfId="0" applyFont="1" applyAlignment="1">
      <alignment horizontal="right" vertical="center"/>
    </xf>
    <xf numFmtId="0" fontId="86" fillId="0" borderId="0" xfId="0" applyFont="1" applyAlignment="1">
      <alignment horizontal="right"/>
    </xf>
    <xf numFmtId="0" fontId="86" fillId="0" borderId="149" xfId="0" applyFont="1" applyBorder="1" applyAlignment="1">
      <alignment horizontal="right" vertical="center"/>
    </xf>
    <xf numFmtId="0" fontId="86" fillId="0" borderId="26" xfId="0" applyFont="1" applyBorder="1" applyAlignment="1">
      <alignment/>
    </xf>
    <xf numFmtId="0" fontId="86" fillId="0" borderId="75" xfId="0" applyFont="1" applyBorder="1" applyAlignment="1">
      <alignment horizontal="center" vertical="center" shrinkToFit="1"/>
    </xf>
    <xf numFmtId="0" fontId="86" fillId="0" borderId="44" xfId="0" applyFont="1" applyBorder="1" applyAlignment="1">
      <alignment horizontal="center" vertical="center" shrinkToFit="1"/>
    </xf>
    <xf numFmtId="0" fontId="86" fillId="0" borderId="150" xfId="0" applyFont="1" applyBorder="1" applyAlignment="1">
      <alignment horizontal="center" vertical="center" shrinkToFit="1"/>
    </xf>
    <xf numFmtId="0" fontId="86" fillId="0" borderId="72" xfId="0" applyFont="1" applyBorder="1" applyAlignment="1">
      <alignment horizontal="center" vertical="center" shrinkToFit="1"/>
    </xf>
    <xf numFmtId="0" fontId="86" fillId="0" borderId="123" xfId="0" applyFont="1" applyBorder="1" applyAlignment="1">
      <alignment horizontal="center" vertical="center" shrinkToFit="1"/>
    </xf>
    <xf numFmtId="0" fontId="86" fillId="0" borderId="39" xfId="0" applyFont="1" applyBorder="1" applyAlignment="1">
      <alignment/>
    </xf>
    <xf numFmtId="0" fontId="86" fillId="0" borderId="151" xfId="0" applyFont="1" applyBorder="1" applyAlignment="1">
      <alignment horizontal="right" vertical="center"/>
    </xf>
    <xf numFmtId="0" fontId="86" fillId="0" borderId="65" xfId="0" applyFont="1" applyBorder="1" applyAlignment="1">
      <alignment horizontal="right"/>
    </xf>
    <xf numFmtId="0" fontId="86" fillId="0" borderId="17" xfId="0" applyFont="1" applyBorder="1" applyAlignment="1">
      <alignment horizontal="right"/>
    </xf>
    <xf numFmtId="0" fontId="86" fillId="0" borderId="101" xfId="0" applyFont="1" applyBorder="1" applyAlignment="1">
      <alignment horizontal="center" vertical="center"/>
    </xf>
    <xf numFmtId="3" fontId="86" fillId="0" borderId="151" xfId="0" applyNumberFormat="1" applyFont="1" applyBorder="1" applyAlignment="1">
      <alignment vertical="center"/>
    </xf>
    <xf numFmtId="182" fontId="86" fillId="0" borderId="65" xfId="0" applyNumberFormat="1" applyFont="1" applyBorder="1" applyAlignment="1">
      <alignment horizontal="center" vertical="center"/>
    </xf>
    <xf numFmtId="180" fontId="86" fillId="0" borderId="152" xfId="0" applyNumberFormat="1" applyFont="1" applyBorder="1" applyAlignment="1">
      <alignment vertical="center"/>
    </xf>
    <xf numFmtId="0" fontId="86" fillId="0" borderId="153" xfId="0" applyFont="1" applyBorder="1" applyAlignment="1">
      <alignment vertical="center"/>
    </xf>
    <xf numFmtId="0" fontId="86" fillId="0" borderId="17" xfId="0" applyFont="1" applyBorder="1" applyAlignment="1">
      <alignment horizontal="distributed" vertical="center"/>
    </xf>
    <xf numFmtId="182" fontId="86" fillId="0" borderId="17" xfId="0" applyNumberFormat="1" applyFont="1" applyBorder="1" applyAlignment="1">
      <alignment horizontal="center" vertical="center"/>
    </xf>
    <xf numFmtId="0" fontId="86" fillId="0" borderId="154" xfId="0" applyFont="1" applyBorder="1" applyAlignment="1">
      <alignment vertical="center"/>
    </xf>
    <xf numFmtId="0" fontId="86" fillId="0" borderId="155" xfId="0" applyFont="1" applyBorder="1" applyAlignment="1">
      <alignment vertical="center"/>
    </xf>
    <xf numFmtId="0" fontId="86" fillId="0" borderId="18" xfId="0" applyFont="1" applyBorder="1" applyAlignment="1">
      <alignment horizontal="distributed" vertical="center"/>
    </xf>
    <xf numFmtId="0" fontId="86" fillId="0" borderId="23" xfId="0" applyFont="1" applyBorder="1" applyAlignment="1" quotePrefix="1">
      <alignment horizontal="center" vertical="center"/>
    </xf>
    <xf numFmtId="3" fontId="86" fillId="0" borderId="22" xfId="0" applyNumberFormat="1" applyFont="1" applyBorder="1" applyAlignment="1">
      <alignment vertical="center"/>
    </xf>
    <xf numFmtId="182" fontId="86" fillId="0" borderId="18" xfId="0" applyNumberFormat="1" applyFont="1" applyBorder="1" applyAlignment="1">
      <alignment horizontal="center" vertical="center"/>
    </xf>
    <xf numFmtId="0" fontId="86" fillId="0" borderId="18" xfId="0" applyFont="1" applyBorder="1" applyAlignment="1">
      <alignment horizontal="center" vertical="center"/>
    </xf>
    <xf numFmtId="210" fontId="86" fillId="0" borderId="156" xfId="0" applyNumberFormat="1" applyFont="1" applyBorder="1" applyAlignment="1">
      <alignment vertical="center"/>
    </xf>
    <xf numFmtId="211" fontId="86" fillId="0" borderId="157" xfId="0" applyNumberFormat="1" applyFont="1" applyBorder="1" applyAlignment="1">
      <alignment horizontal="center" vertical="center"/>
    </xf>
    <xf numFmtId="176" fontId="86" fillId="0" borderId="50" xfId="0" applyNumberFormat="1" applyFont="1" applyBorder="1" applyAlignment="1">
      <alignment vertical="center"/>
    </xf>
    <xf numFmtId="177" fontId="86" fillId="0" borderId="57" xfId="0" applyNumberFormat="1" applyFont="1" applyBorder="1" applyAlignment="1">
      <alignment horizontal="center" vertical="center"/>
    </xf>
    <xf numFmtId="211" fontId="86" fillId="0" borderId="49" xfId="0" applyNumberFormat="1" applyFont="1" applyBorder="1" applyAlignment="1">
      <alignment horizontal="center" vertical="center"/>
    </xf>
    <xf numFmtId="176" fontId="86" fillId="0" borderId="101" xfId="0" applyNumberFormat="1" applyFont="1" applyBorder="1" applyAlignment="1">
      <alignment vertical="center"/>
    </xf>
    <xf numFmtId="177" fontId="86" fillId="0" borderId="17" xfId="0" applyNumberFormat="1" applyFont="1" applyBorder="1" applyAlignment="1">
      <alignment horizontal="center" vertical="center"/>
    </xf>
    <xf numFmtId="176" fontId="86" fillId="0" borderId="151" xfId="0" applyNumberFormat="1" applyFont="1" applyBorder="1" applyAlignment="1">
      <alignment vertical="center"/>
    </xf>
    <xf numFmtId="177" fontId="86" fillId="0" borderId="65" xfId="0" applyNumberFormat="1" applyFont="1" applyBorder="1" applyAlignment="1">
      <alignment horizontal="center" vertical="center"/>
    </xf>
    <xf numFmtId="210" fontId="86" fillId="0" borderId="50" xfId="0" applyNumberFormat="1" applyFont="1" applyBorder="1" applyAlignment="1">
      <alignment vertical="center"/>
    </xf>
    <xf numFmtId="211" fontId="86" fillId="0" borderId="28" xfId="0" applyNumberFormat="1" applyFont="1" applyBorder="1" applyAlignment="1">
      <alignment horizontal="center" vertical="center"/>
    </xf>
    <xf numFmtId="211" fontId="86" fillId="0" borderId="57" xfId="0" applyNumberFormat="1" applyFont="1" applyBorder="1" applyAlignment="1">
      <alignment horizontal="center" vertical="center"/>
    </xf>
    <xf numFmtId="176" fontId="86" fillId="0" borderId="101" xfId="0" applyNumberFormat="1" applyFont="1" applyFill="1" applyBorder="1" applyAlignment="1">
      <alignment vertical="center"/>
    </xf>
    <xf numFmtId="177" fontId="86" fillId="0" borderId="17" xfId="0" applyNumberFormat="1" applyFont="1" applyFill="1" applyBorder="1" applyAlignment="1">
      <alignment horizontal="center" vertical="center"/>
    </xf>
    <xf numFmtId="176" fontId="86" fillId="0" borderId="151" xfId="0" applyNumberFormat="1" applyFont="1" applyFill="1" applyBorder="1" applyAlignment="1">
      <alignment vertical="center"/>
    </xf>
    <xf numFmtId="177" fontId="86" fillId="0" borderId="65" xfId="0" applyNumberFormat="1" applyFont="1" applyFill="1" applyBorder="1" applyAlignment="1">
      <alignment horizontal="center" vertical="center"/>
    </xf>
    <xf numFmtId="210" fontId="86" fillId="0" borderId="39" xfId="0" applyNumberFormat="1" applyFont="1" applyFill="1" applyBorder="1" applyAlignment="1">
      <alignment vertical="center"/>
    </xf>
    <xf numFmtId="211" fontId="86" fillId="0" borderId="28" xfId="0" applyNumberFormat="1" applyFont="1" applyFill="1" applyBorder="1" applyAlignment="1">
      <alignment horizontal="center" vertical="center"/>
    </xf>
    <xf numFmtId="210" fontId="86" fillId="0" borderId="50" xfId="0" applyNumberFormat="1" applyFont="1" applyFill="1" applyBorder="1" applyAlignment="1">
      <alignment vertical="center"/>
    </xf>
    <xf numFmtId="211" fontId="86" fillId="0" borderId="57" xfId="0" applyNumberFormat="1" applyFont="1" applyFill="1" applyBorder="1" applyAlignment="1">
      <alignment horizontal="center" vertical="center"/>
    </xf>
    <xf numFmtId="210" fontId="88" fillId="0" borderId="50" xfId="0" applyNumberFormat="1" applyFont="1" applyBorder="1" applyAlignment="1">
      <alignment vertical="center"/>
    </xf>
    <xf numFmtId="211" fontId="88" fillId="0" borderId="28" xfId="0" applyNumberFormat="1" applyFont="1" applyBorder="1" applyAlignment="1">
      <alignment horizontal="center" vertical="center"/>
    </xf>
    <xf numFmtId="211" fontId="88" fillId="0" borderId="57" xfId="0" applyNumberFormat="1" applyFont="1" applyBorder="1" applyAlignment="1">
      <alignment horizontal="center" vertical="center"/>
    </xf>
    <xf numFmtId="176" fontId="88" fillId="0" borderId="26" xfId="0" applyNumberFormat="1" applyFont="1" applyFill="1" applyBorder="1" applyAlignment="1">
      <alignment vertical="center"/>
    </xf>
    <xf numFmtId="177" fontId="88" fillId="0" borderId="123" xfId="0" applyNumberFormat="1" applyFont="1" applyFill="1" applyBorder="1" applyAlignment="1">
      <alignment horizontal="center" vertical="center"/>
    </xf>
    <xf numFmtId="176" fontId="88" fillId="0" borderId="77" xfId="0" applyNumberFormat="1" applyFont="1" applyFill="1" applyBorder="1" applyAlignment="1">
      <alignment vertical="center"/>
    </xf>
    <xf numFmtId="177" fontId="88" fillId="0" borderId="158" xfId="0" applyNumberFormat="1" applyFont="1" applyFill="1" applyBorder="1" applyAlignment="1">
      <alignment horizontal="center" vertical="center"/>
    </xf>
    <xf numFmtId="0" fontId="87" fillId="0" borderId="0" xfId="0" applyFont="1" applyAlignment="1">
      <alignment horizontal="right"/>
    </xf>
    <xf numFmtId="0" fontId="87" fillId="0" borderId="0" xfId="0" applyFont="1" applyAlignment="1">
      <alignment horizontal="right" vertical="center"/>
    </xf>
    <xf numFmtId="3" fontId="86" fillId="0" borderId="0" xfId="0" applyNumberFormat="1" applyFont="1" applyAlignment="1">
      <alignment horizontal="right"/>
    </xf>
    <xf numFmtId="0" fontId="8" fillId="37" borderId="159" xfId="0" applyFont="1" applyFill="1" applyBorder="1" applyAlignment="1">
      <alignment horizontal="center" vertical="center" shrinkToFit="1"/>
    </xf>
    <xf numFmtId="193" fontId="8" fillId="37" borderId="160" xfId="0" applyNumberFormat="1" applyFont="1" applyFill="1" applyBorder="1" applyAlignment="1">
      <alignment vertical="center" shrinkToFit="1"/>
    </xf>
    <xf numFmtId="193" fontId="8" fillId="37" borderId="112" xfId="0" applyNumberFormat="1" applyFont="1" applyFill="1" applyBorder="1" applyAlignment="1">
      <alignment vertical="center" shrinkToFit="1"/>
    </xf>
    <xf numFmtId="179" fontId="8" fillId="37" borderId="48" xfId="0" applyNumberFormat="1" applyFont="1" applyFill="1" applyBorder="1" applyAlignment="1">
      <alignment vertical="center" shrinkToFit="1"/>
    </xf>
    <xf numFmtId="193" fontId="8" fillId="37" borderId="48" xfId="0" applyNumberFormat="1" applyFont="1" applyFill="1" applyBorder="1" applyAlignment="1">
      <alignment horizontal="right" vertical="center" shrinkToFit="1"/>
    </xf>
    <xf numFmtId="179" fontId="8" fillId="37" borderId="48" xfId="0" applyNumberFormat="1" applyFont="1" applyFill="1" applyBorder="1" applyAlignment="1">
      <alignment horizontal="right" vertical="center" shrinkToFit="1"/>
    </xf>
    <xf numFmtId="179" fontId="8" fillId="37" borderId="49" xfId="0" applyNumberFormat="1" applyFont="1" applyFill="1" applyBorder="1" applyAlignment="1">
      <alignment horizontal="right" vertical="center" shrinkToFit="1"/>
    </xf>
    <xf numFmtId="0" fontId="8" fillId="37" borderId="89" xfId="0" applyFont="1" applyFill="1" applyBorder="1" applyAlignment="1">
      <alignment horizontal="center" vertical="center" shrinkToFit="1"/>
    </xf>
    <xf numFmtId="193" fontId="8" fillId="37" borderId="160" xfId="49" applyNumberFormat="1" applyFont="1" applyFill="1" applyBorder="1" applyAlignment="1">
      <alignment vertical="center" shrinkToFit="1"/>
    </xf>
    <xf numFmtId="193" fontId="8" fillId="37" borderId="112" xfId="49" applyNumberFormat="1" applyFont="1" applyFill="1" applyBorder="1" applyAlignment="1">
      <alignment vertical="center" shrinkToFit="1"/>
    </xf>
    <xf numFmtId="193" fontId="8" fillId="37" borderId="48" xfId="49" applyNumberFormat="1" applyFont="1" applyFill="1" applyBorder="1" applyAlignment="1">
      <alignment vertical="center" shrinkToFit="1"/>
    </xf>
    <xf numFmtId="179" fontId="8" fillId="37" borderId="49" xfId="0" applyNumberFormat="1" applyFont="1" applyFill="1" applyBorder="1" applyAlignment="1">
      <alignment vertical="center" shrinkToFit="1"/>
    </xf>
    <xf numFmtId="0" fontId="8" fillId="37" borderId="161" xfId="0" applyFont="1" applyFill="1" applyBorder="1" applyAlignment="1">
      <alignment horizontal="center" vertical="center" shrinkToFit="1"/>
    </xf>
    <xf numFmtId="193" fontId="8" fillId="37" borderId="162" xfId="0" applyNumberFormat="1" applyFont="1" applyFill="1" applyBorder="1" applyAlignment="1">
      <alignment vertical="center" shrinkToFit="1"/>
    </xf>
    <xf numFmtId="193" fontId="8" fillId="37" borderId="48" xfId="0" applyNumberFormat="1" applyFont="1" applyFill="1" applyBorder="1" applyAlignment="1">
      <alignment vertical="center" shrinkToFit="1"/>
    </xf>
    <xf numFmtId="0" fontId="8" fillId="37" borderId="87" xfId="0" applyFont="1" applyFill="1" applyBorder="1" applyAlignment="1">
      <alignment horizontal="center" vertical="center" shrinkToFit="1"/>
    </xf>
    <xf numFmtId="193" fontId="8" fillId="37" borderId="125" xfId="0" applyNumberFormat="1" applyFont="1" applyFill="1" applyBorder="1" applyAlignment="1">
      <alignment vertical="center" shrinkToFit="1"/>
    </xf>
    <xf numFmtId="193" fontId="8" fillId="37" borderId="150" xfId="0" applyNumberFormat="1" applyFont="1" applyFill="1" applyBorder="1" applyAlignment="1">
      <alignment vertical="center" shrinkToFit="1"/>
    </xf>
    <xf numFmtId="179" fontId="8" fillId="37" borderId="131" xfId="0" applyNumberFormat="1" applyFont="1" applyFill="1" applyBorder="1" applyAlignment="1">
      <alignment vertical="center" shrinkToFit="1"/>
    </xf>
    <xf numFmtId="193" fontId="8" fillId="37" borderId="131" xfId="0" applyNumberFormat="1" applyFont="1" applyFill="1" applyBorder="1" applyAlignment="1">
      <alignment vertical="center" shrinkToFit="1"/>
    </xf>
    <xf numFmtId="179" fontId="8" fillId="37" borderId="76" xfId="0" applyNumberFormat="1" applyFont="1" applyFill="1" applyBorder="1" applyAlignment="1">
      <alignment vertical="center" shrinkToFit="1"/>
    </xf>
    <xf numFmtId="0" fontId="8" fillId="37" borderId="144" xfId="0" applyFont="1" applyFill="1" applyBorder="1" applyAlignment="1">
      <alignment horizontal="center" vertical="center" shrinkToFit="1"/>
    </xf>
    <xf numFmtId="193" fontId="6" fillId="0" borderId="38" xfId="0" applyNumberFormat="1" applyFont="1" applyBorder="1" applyAlignment="1">
      <alignment horizontal="center" vertical="center"/>
    </xf>
    <xf numFmtId="207" fontId="6" fillId="0" borderId="38" xfId="0" applyNumberFormat="1" applyFont="1" applyBorder="1" applyAlignment="1">
      <alignment horizontal="center" vertical="center"/>
    </xf>
    <xf numFmtId="37" fontId="4" fillId="0" borderId="62" xfId="0" applyNumberFormat="1" applyFont="1" applyBorder="1" applyAlignment="1">
      <alignment horizontal="right" shrinkToFit="1"/>
    </xf>
    <xf numFmtId="37" fontId="4" fillId="0" borderId="62" xfId="0" applyNumberFormat="1" applyFont="1" applyFill="1" applyBorder="1" applyAlignment="1">
      <alignment horizontal="right" shrinkToFit="1"/>
    </xf>
    <xf numFmtId="37" fontId="4" fillId="0" borderId="101" xfId="49" applyNumberFormat="1" applyFont="1" applyFill="1" applyBorder="1" applyAlignment="1">
      <alignment horizontal="right" shrinkToFit="1"/>
    </xf>
    <xf numFmtId="37" fontId="4" fillId="0" borderId="59" xfId="95" applyNumberFormat="1" applyFont="1" applyFill="1" applyBorder="1" applyAlignment="1" applyProtection="1">
      <alignment shrinkToFit="1"/>
      <protection locked="0"/>
    </xf>
    <xf numFmtId="37" fontId="4" fillId="0" borderId="58" xfId="95" applyNumberFormat="1" applyFont="1" applyFill="1" applyBorder="1" applyAlignment="1" applyProtection="1">
      <alignment shrinkToFit="1"/>
      <protection locked="0"/>
    </xf>
    <xf numFmtId="37" fontId="4" fillId="0" borderId="45" xfId="95" applyNumberFormat="1" applyFont="1" applyFill="1" applyBorder="1" applyAlignment="1" applyProtection="1">
      <alignment shrinkToFit="1"/>
      <protection locked="0"/>
    </xf>
    <xf numFmtId="37" fontId="4" fillId="0" borderId="52" xfId="95" applyNumberFormat="1" applyFont="1" applyFill="1" applyBorder="1" applyAlignment="1" applyProtection="1">
      <alignment shrinkToFit="1"/>
      <protection locked="0"/>
    </xf>
    <xf numFmtId="37" fontId="4" fillId="0" borderId="42" xfId="95" applyNumberFormat="1" applyFont="1" applyFill="1" applyBorder="1" applyAlignment="1" applyProtection="1">
      <alignment shrinkToFit="1"/>
      <protection locked="0"/>
    </xf>
    <xf numFmtId="37" fontId="4" fillId="0" borderId="60" xfId="0" applyNumberFormat="1" applyFont="1" applyFill="1" applyBorder="1" applyAlignment="1">
      <alignment horizontal="right" shrinkToFit="1"/>
    </xf>
    <xf numFmtId="37" fontId="4" fillId="0" borderId="101" xfId="95" applyNumberFormat="1" applyFont="1" applyFill="1" applyBorder="1" applyAlignment="1" applyProtection="1">
      <alignment shrinkToFit="1"/>
      <protection locked="0"/>
    </xf>
    <xf numFmtId="37" fontId="4" fillId="0" borderId="64" xfId="95" applyNumberFormat="1" applyFont="1" applyFill="1" applyBorder="1" applyAlignment="1" applyProtection="1">
      <alignment shrinkToFit="1"/>
      <protection locked="0"/>
    </xf>
    <xf numFmtId="37" fontId="4" fillId="0" borderId="35" xfId="95" applyNumberFormat="1" applyFont="1" applyFill="1" applyBorder="1" applyAlignment="1" applyProtection="1">
      <alignment shrinkToFit="1"/>
      <protection locked="0"/>
    </xf>
    <xf numFmtId="37" fontId="4" fillId="0" borderId="10" xfId="95" applyNumberFormat="1" applyFont="1" applyFill="1" applyBorder="1" applyAlignment="1" applyProtection="1">
      <alignment shrinkToFit="1"/>
      <protection locked="0"/>
    </xf>
    <xf numFmtId="37" fontId="4" fillId="0" borderId="151" xfId="95" applyNumberFormat="1" applyFont="1" applyFill="1" applyBorder="1" applyAlignment="1" applyProtection="1">
      <alignment shrinkToFit="1"/>
      <protection locked="0"/>
    </xf>
    <xf numFmtId="37" fontId="4" fillId="0" borderId="17" xfId="95" applyNumberFormat="1" applyFont="1" applyFill="1" applyBorder="1" applyAlignment="1" applyProtection="1">
      <alignment shrinkToFit="1"/>
      <protection locked="0"/>
    </xf>
    <xf numFmtId="37" fontId="4" fillId="0" borderId="14" xfId="95" applyNumberFormat="1" applyFont="1" applyFill="1" applyBorder="1" applyAlignment="1" applyProtection="1">
      <alignment shrinkToFit="1"/>
      <protection locked="0"/>
    </xf>
    <xf numFmtId="37" fontId="4" fillId="0" borderId="65" xfId="0" applyNumberFormat="1" applyFont="1" applyBorder="1" applyAlignment="1">
      <alignment horizontal="right" shrinkToFit="1"/>
    </xf>
    <xf numFmtId="37" fontId="4" fillId="0" borderId="65" xfId="0" applyNumberFormat="1" applyFont="1" applyFill="1" applyBorder="1" applyAlignment="1">
      <alignment horizontal="right" shrinkToFit="1"/>
    </xf>
    <xf numFmtId="0" fontId="8" fillId="19" borderId="44" xfId="0" applyFont="1" applyFill="1" applyBorder="1" applyAlignment="1">
      <alignment horizontal="center" vertical="center"/>
    </xf>
    <xf numFmtId="38" fontId="8" fillId="19" borderId="87" xfId="49" applyFont="1" applyFill="1" applyBorder="1" applyAlignment="1">
      <alignment vertical="center"/>
    </xf>
    <xf numFmtId="38" fontId="8" fillId="19" borderId="75" xfId="49" applyFont="1" applyFill="1" applyBorder="1" applyAlignment="1">
      <alignment vertical="center"/>
    </xf>
    <xf numFmtId="0" fontId="8" fillId="19" borderId="150" xfId="0" applyNumberFormat="1" applyFont="1" applyFill="1" applyBorder="1" applyAlignment="1">
      <alignment vertical="center"/>
    </xf>
    <xf numFmtId="0" fontId="8" fillId="19" borderId="131" xfId="0" applyNumberFormat="1" applyFont="1" applyFill="1" applyBorder="1" applyAlignment="1">
      <alignment vertical="center"/>
    </xf>
    <xf numFmtId="180" fontId="8" fillId="19" borderId="76" xfId="0" applyNumberFormat="1" applyFont="1" applyFill="1" applyBorder="1" applyAlignment="1">
      <alignment vertical="center" shrinkToFit="1"/>
    </xf>
    <xf numFmtId="0" fontId="8" fillId="19" borderId="0" xfId="0" applyFont="1" applyFill="1" applyAlignment="1">
      <alignment vertical="center"/>
    </xf>
    <xf numFmtId="0" fontId="8" fillId="19" borderId="150" xfId="49" applyNumberFormat="1" applyFont="1" applyFill="1" applyBorder="1" applyAlignment="1">
      <alignment vertical="center"/>
    </xf>
    <xf numFmtId="0" fontId="8" fillId="19" borderId="131" xfId="49" applyNumberFormat="1" applyFont="1" applyFill="1" applyBorder="1" applyAlignment="1">
      <alignment vertical="center"/>
    </xf>
    <xf numFmtId="0" fontId="8" fillId="19" borderId="159" xfId="0" applyFont="1" applyFill="1" applyBorder="1" applyAlignment="1">
      <alignment horizontal="center" vertical="center"/>
    </xf>
    <xf numFmtId="180" fontId="8" fillId="39" borderId="142" xfId="0" applyNumberFormat="1" applyFont="1" applyFill="1" applyBorder="1" applyAlignment="1">
      <alignment vertical="center" shrinkToFit="1"/>
    </xf>
    <xf numFmtId="0" fontId="8" fillId="0" borderId="111" xfId="0" applyFont="1" applyFill="1" applyBorder="1" applyAlignment="1">
      <alignment vertical="center"/>
    </xf>
    <xf numFmtId="180" fontId="8" fillId="39" borderId="163" xfId="0" applyNumberFormat="1" applyFont="1" applyFill="1" applyBorder="1" applyAlignment="1">
      <alignment vertical="center" shrinkToFit="1"/>
    </xf>
    <xf numFmtId="180" fontId="8" fillId="39" borderId="11" xfId="0" applyNumberFormat="1" applyFont="1" applyFill="1" applyBorder="1" applyAlignment="1">
      <alignment vertical="center" shrinkToFit="1"/>
    </xf>
    <xf numFmtId="38" fontId="8" fillId="0" borderId="11" xfId="49" applyFont="1" applyFill="1" applyBorder="1" applyAlignment="1">
      <alignment vertical="center"/>
    </xf>
    <xf numFmtId="38" fontId="8" fillId="0" borderId="15" xfId="49" applyFont="1" applyFill="1" applyBorder="1" applyAlignment="1">
      <alignment vertical="center"/>
    </xf>
    <xf numFmtId="180" fontId="8" fillId="39" borderId="18" xfId="0" applyNumberFormat="1" applyFont="1" applyFill="1" applyBorder="1" applyAlignment="1">
      <alignment vertical="center" shrinkToFit="1"/>
    </xf>
    <xf numFmtId="180" fontId="8" fillId="39" borderId="17" xfId="0" applyNumberFormat="1" applyFont="1" applyFill="1" applyBorder="1" applyAlignment="1">
      <alignment vertical="center" shrinkToFit="1"/>
    </xf>
    <xf numFmtId="180" fontId="8" fillId="39" borderId="12" xfId="0" applyNumberFormat="1" applyFont="1" applyFill="1" applyBorder="1" applyAlignment="1">
      <alignment vertical="center" shrinkToFit="1"/>
    </xf>
    <xf numFmtId="38" fontId="8" fillId="19" borderId="164" xfId="49" applyFont="1" applyFill="1" applyBorder="1" applyAlignment="1">
      <alignment vertical="center"/>
    </xf>
    <xf numFmtId="180" fontId="8" fillId="19" borderId="131" xfId="0" applyNumberFormat="1" applyFont="1" applyFill="1" applyBorder="1" applyAlignment="1">
      <alignment vertical="center" shrinkToFit="1"/>
    </xf>
    <xf numFmtId="38" fontId="8" fillId="19" borderId="165" xfId="49" applyFont="1" applyFill="1" applyBorder="1" applyAlignment="1">
      <alignment vertical="center"/>
    </xf>
    <xf numFmtId="0" fontId="7" fillId="0" borderId="166" xfId="0" applyFont="1" applyFill="1" applyBorder="1" applyAlignment="1">
      <alignment horizontal="right" vertical="center"/>
    </xf>
    <xf numFmtId="0" fontId="7" fillId="0" borderId="167" xfId="0" applyFont="1" applyFill="1" applyBorder="1" applyAlignment="1">
      <alignment horizontal="right" vertical="center"/>
    </xf>
    <xf numFmtId="180" fontId="14" fillId="34" borderId="123" xfId="0" applyNumberFormat="1" applyFont="1" applyFill="1" applyBorder="1" applyAlignment="1">
      <alignment vertical="center" shrinkToFit="1"/>
    </xf>
    <xf numFmtId="180" fontId="8" fillId="39" borderId="15" xfId="0" applyNumberFormat="1" applyFont="1" applyFill="1" applyBorder="1" applyAlignment="1">
      <alignment vertical="center" shrinkToFit="1"/>
    </xf>
    <xf numFmtId="0" fontId="8" fillId="0" borderId="17" xfId="0" applyFont="1" applyFill="1" applyBorder="1" applyAlignment="1">
      <alignment vertical="center"/>
    </xf>
    <xf numFmtId="0" fontId="8" fillId="19" borderId="76" xfId="0" applyNumberFormat="1" applyFont="1" applyFill="1" applyBorder="1" applyAlignment="1">
      <alignment vertical="center"/>
    </xf>
    <xf numFmtId="0" fontId="8" fillId="0" borderId="53" xfId="0" applyFont="1" applyFill="1" applyBorder="1" applyAlignment="1">
      <alignment vertical="center"/>
    </xf>
    <xf numFmtId="0" fontId="8" fillId="19" borderId="76" xfId="49" applyNumberFormat="1" applyFont="1" applyFill="1" applyBorder="1" applyAlignment="1">
      <alignment vertical="center"/>
    </xf>
    <xf numFmtId="0" fontId="8" fillId="0" borderId="18" xfId="0" applyFont="1" applyFill="1" applyBorder="1" applyAlignment="1">
      <alignment vertical="center"/>
    </xf>
    <xf numFmtId="38" fontId="8" fillId="0" borderId="17" xfId="49" applyFont="1" applyFill="1" applyBorder="1" applyAlignment="1">
      <alignment vertical="center"/>
    </xf>
    <xf numFmtId="38" fontId="14" fillId="34" borderId="123" xfId="49" applyFont="1" applyFill="1" applyBorder="1" applyAlignment="1">
      <alignment vertical="center"/>
    </xf>
    <xf numFmtId="180" fontId="8" fillId="39" borderId="22" xfId="0" applyNumberFormat="1" applyFont="1" applyFill="1" applyBorder="1" applyAlignment="1">
      <alignment vertical="center" shrinkToFit="1"/>
    </xf>
    <xf numFmtId="180" fontId="8" fillId="39" borderId="35" xfId="0" applyNumberFormat="1" applyFont="1" applyFill="1" applyBorder="1" applyAlignment="1">
      <alignment vertical="center" shrinkToFit="1"/>
    </xf>
    <xf numFmtId="180" fontId="8" fillId="19" borderId="150" xfId="0" applyNumberFormat="1" applyFont="1" applyFill="1" applyBorder="1" applyAlignment="1">
      <alignment vertical="center" shrinkToFit="1"/>
    </xf>
    <xf numFmtId="180" fontId="8" fillId="19" borderId="165" xfId="0" applyNumberFormat="1" applyFont="1" applyFill="1" applyBorder="1" applyAlignment="1">
      <alignment vertical="center" shrinkToFit="1"/>
    </xf>
    <xf numFmtId="0" fontId="8" fillId="39" borderId="33" xfId="0" applyFont="1" applyFill="1" applyBorder="1" applyAlignment="1">
      <alignment horizontal="distributed" vertical="center"/>
    </xf>
    <xf numFmtId="0" fontId="8" fillId="39" borderId="35" xfId="0" applyFont="1" applyFill="1" applyBorder="1" applyAlignment="1">
      <alignment vertical="center"/>
    </xf>
    <xf numFmtId="0" fontId="8" fillId="39" borderId="0" xfId="0" applyFont="1" applyFill="1" applyAlignment="1">
      <alignment vertical="center"/>
    </xf>
    <xf numFmtId="0" fontId="8" fillId="39" borderId="41" xfId="0" applyFont="1" applyFill="1" applyBorder="1" applyAlignment="1">
      <alignment horizontal="distributed" vertical="center"/>
    </xf>
    <xf numFmtId="0" fontId="8" fillId="39" borderId="45" xfId="49" applyNumberFormat="1" applyFont="1" applyFill="1" applyBorder="1" applyAlignment="1">
      <alignment vertical="center"/>
    </xf>
    <xf numFmtId="0" fontId="8" fillId="39" borderId="43" xfId="49" applyNumberFormat="1" applyFont="1" applyFill="1" applyBorder="1" applyAlignment="1">
      <alignment vertical="center"/>
    </xf>
    <xf numFmtId="0" fontId="8" fillId="39" borderId="43" xfId="0" applyFont="1" applyFill="1" applyBorder="1" applyAlignment="1">
      <alignment vertical="center"/>
    </xf>
    <xf numFmtId="0" fontId="8" fillId="39" borderId="34" xfId="0" applyFont="1" applyFill="1" applyBorder="1" applyAlignment="1">
      <alignment horizontal="distributed" vertical="center"/>
    </xf>
    <xf numFmtId="0" fontId="8" fillId="39" borderId="15" xfId="0" applyFont="1" applyFill="1" applyBorder="1" applyAlignment="1">
      <alignment vertical="center"/>
    </xf>
    <xf numFmtId="0" fontId="8" fillId="39" borderId="11" xfId="0" applyFont="1" applyFill="1" applyBorder="1" applyAlignment="1">
      <alignment vertical="center"/>
    </xf>
    <xf numFmtId="0" fontId="8" fillId="39" borderId="12" xfId="0" applyFont="1" applyFill="1" applyBorder="1" applyAlignment="1">
      <alignment vertical="center"/>
    </xf>
    <xf numFmtId="0" fontId="8" fillId="39" borderId="168" xfId="0" applyFont="1" applyFill="1" applyBorder="1" applyAlignment="1">
      <alignment horizontal="center" vertical="center" shrinkToFit="1"/>
    </xf>
    <xf numFmtId="0" fontId="8" fillId="39" borderId="10" xfId="49" applyNumberFormat="1" applyFont="1" applyFill="1" applyBorder="1" applyAlignment="1">
      <alignment vertical="center"/>
    </xf>
    <xf numFmtId="0" fontId="8" fillId="39" borderId="14" xfId="49" applyNumberFormat="1" applyFont="1" applyFill="1" applyBorder="1" applyAlignment="1">
      <alignment vertical="center"/>
    </xf>
    <xf numFmtId="0" fontId="8" fillId="39" borderId="14" xfId="0" applyFont="1" applyFill="1" applyBorder="1" applyAlignment="1">
      <alignment vertical="center"/>
    </xf>
    <xf numFmtId="0" fontId="8" fillId="39" borderId="11" xfId="49" applyNumberFormat="1" applyFont="1" applyFill="1" applyBorder="1" applyAlignment="1">
      <alignment vertical="center"/>
    </xf>
    <xf numFmtId="0" fontId="8" fillId="39" borderId="15" xfId="49" applyNumberFormat="1" applyFont="1" applyFill="1" applyBorder="1" applyAlignment="1">
      <alignment vertical="center"/>
    </xf>
    <xf numFmtId="0" fontId="8" fillId="39" borderId="0" xfId="0" applyFont="1" applyFill="1" applyAlignment="1">
      <alignment horizontal="center" vertical="center"/>
    </xf>
    <xf numFmtId="0" fontId="7" fillId="0" borderId="169" xfId="0" applyFont="1" applyFill="1" applyBorder="1" applyAlignment="1">
      <alignment horizontal="right" vertical="center"/>
    </xf>
    <xf numFmtId="180" fontId="8" fillId="35" borderId="170" xfId="0" applyNumberFormat="1" applyFont="1" applyFill="1" applyBorder="1" applyAlignment="1">
      <alignment vertical="center" shrinkToFit="1"/>
    </xf>
    <xf numFmtId="180" fontId="8" fillId="35" borderId="171" xfId="0" applyNumberFormat="1" applyFont="1" applyFill="1" applyBorder="1" applyAlignment="1">
      <alignment vertical="center" shrinkToFit="1"/>
    </xf>
    <xf numFmtId="180" fontId="8" fillId="39" borderId="33" xfId="0" applyNumberFormat="1" applyFont="1" applyFill="1" applyBorder="1" applyAlignment="1">
      <alignment vertical="center" shrinkToFit="1"/>
    </xf>
    <xf numFmtId="180" fontId="8" fillId="39" borderId="41" xfId="0" applyNumberFormat="1" applyFont="1" applyFill="1" applyBorder="1" applyAlignment="1">
      <alignment vertical="center" shrinkToFit="1"/>
    </xf>
    <xf numFmtId="180" fontId="8" fillId="35" borderId="172" xfId="0" applyNumberFormat="1" applyFont="1" applyFill="1" applyBorder="1" applyAlignment="1">
      <alignment vertical="center" shrinkToFit="1"/>
    </xf>
    <xf numFmtId="180" fontId="8" fillId="35" borderId="173" xfId="0" applyNumberFormat="1" applyFont="1" applyFill="1" applyBorder="1" applyAlignment="1">
      <alignment vertical="center" shrinkToFit="1"/>
    </xf>
    <xf numFmtId="40" fontId="5" fillId="0" borderId="174" xfId="49" applyNumberFormat="1" applyFont="1" applyFill="1" applyBorder="1" applyAlignment="1">
      <alignment horizontal="center" vertical="center"/>
    </xf>
    <xf numFmtId="181" fontId="6" fillId="34" borderId="132" xfId="49" applyNumberFormat="1" applyFont="1" applyFill="1" applyBorder="1" applyAlignment="1">
      <alignment vertical="center"/>
    </xf>
    <xf numFmtId="181" fontId="12" fillId="34" borderId="175" xfId="49" applyNumberFormat="1" applyFont="1" applyFill="1" applyBorder="1" applyAlignment="1">
      <alignment vertical="center"/>
    </xf>
    <xf numFmtId="40" fontId="7" fillId="0" borderId="51" xfId="49" applyNumberFormat="1" applyFont="1" applyFill="1" applyBorder="1" applyAlignment="1">
      <alignment horizontal="right" vertical="center"/>
    </xf>
    <xf numFmtId="38" fontId="6" fillId="0" borderId="12" xfId="49" applyNumberFormat="1" applyFont="1" applyFill="1" applyBorder="1" applyAlignment="1">
      <alignment vertical="center"/>
    </xf>
    <xf numFmtId="179" fontId="8" fillId="0" borderId="132" xfId="49" applyNumberFormat="1" applyFont="1" applyFill="1" applyBorder="1" applyAlignment="1">
      <alignment horizontal="center" vertical="center"/>
    </xf>
    <xf numFmtId="179" fontId="8" fillId="0" borderId="132" xfId="0" applyNumberFormat="1" applyFont="1" applyBorder="1" applyAlignment="1">
      <alignment vertical="center" shrinkToFit="1"/>
    </xf>
    <xf numFmtId="179" fontId="8" fillId="37" borderId="100" xfId="0" applyNumberFormat="1" applyFont="1" applyFill="1" applyBorder="1" applyAlignment="1">
      <alignment horizontal="right" vertical="center" shrinkToFit="1"/>
    </xf>
    <xf numFmtId="179" fontId="8" fillId="37" borderId="100" xfId="0" applyNumberFormat="1" applyFont="1" applyFill="1" applyBorder="1" applyAlignment="1">
      <alignment vertical="center" shrinkToFit="1"/>
    </xf>
    <xf numFmtId="179" fontId="8" fillId="0" borderId="45" xfId="0" applyNumberFormat="1" applyFont="1" applyBorder="1" applyAlignment="1">
      <alignment vertical="center" shrinkToFit="1"/>
    </xf>
    <xf numFmtId="179" fontId="8" fillId="0" borderId="132" xfId="0" applyNumberFormat="1" applyFont="1" applyBorder="1" applyAlignment="1">
      <alignment horizontal="right" vertical="center" shrinkToFit="1"/>
    </xf>
    <xf numFmtId="179" fontId="8" fillId="0" borderId="10" xfId="0" applyNumberFormat="1" applyFont="1" applyBorder="1" applyAlignment="1">
      <alignment vertical="center" shrinkToFit="1"/>
    </xf>
    <xf numFmtId="179" fontId="8" fillId="37" borderId="176" xfId="0" applyNumberFormat="1" applyFont="1" applyFill="1" applyBorder="1" applyAlignment="1">
      <alignment vertical="center" shrinkToFit="1"/>
    </xf>
    <xf numFmtId="179" fontId="14" fillId="34" borderId="175" xfId="0" applyNumberFormat="1" applyFont="1" applyFill="1" applyBorder="1" applyAlignment="1">
      <alignment vertical="center" shrinkToFit="1"/>
    </xf>
    <xf numFmtId="40" fontId="8" fillId="0" borderId="12" xfId="49" applyNumberFormat="1" applyFont="1" applyFill="1" applyBorder="1" applyAlignment="1">
      <alignment horizontal="center" vertical="center"/>
    </xf>
    <xf numFmtId="180" fontId="8" fillId="39" borderId="177" xfId="0" applyNumberFormat="1" applyFont="1" applyFill="1" applyBorder="1" applyAlignment="1">
      <alignment vertical="center" shrinkToFit="1"/>
    </xf>
    <xf numFmtId="180" fontId="8" fillId="39" borderId="52" xfId="0" applyNumberFormat="1" applyFont="1" applyFill="1" applyBorder="1" applyAlignment="1">
      <alignment vertical="center" shrinkToFit="1"/>
    </xf>
    <xf numFmtId="0" fontId="8" fillId="35" borderId="176" xfId="0" applyFont="1" applyFill="1" applyBorder="1" applyAlignment="1">
      <alignment horizontal="center" vertical="center"/>
    </xf>
    <xf numFmtId="180" fontId="8" fillId="35" borderId="88" xfId="0" applyNumberFormat="1" applyFont="1" applyFill="1" applyBorder="1" applyAlignment="1">
      <alignment vertical="center" shrinkToFit="1"/>
    </xf>
    <xf numFmtId="38" fontId="8" fillId="35" borderId="24" xfId="49" applyFont="1" applyFill="1" applyBorder="1" applyAlignment="1">
      <alignment vertical="center"/>
    </xf>
    <xf numFmtId="176" fontId="8" fillId="0" borderId="11" xfId="0" applyNumberFormat="1" applyFont="1" applyFill="1" applyBorder="1" applyAlignment="1" applyProtection="1">
      <alignment vertical="center"/>
      <protection/>
    </xf>
    <xf numFmtId="176" fontId="8" fillId="0" borderId="12" xfId="0" applyNumberFormat="1" applyFont="1" applyFill="1" applyBorder="1" applyAlignment="1" applyProtection="1">
      <alignment vertical="center"/>
      <protection/>
    </xf>
    <xf numFmtId="176" fontId="8" fillId="0" borderId="131" xfId="0" applyNumberFormat="1" applyFont="1" applyFill="1" applyBorder="1" applyAlignment="1" applyProtection="1">
      <alignment vertical="center"/>
      <protection/>
    </xf>
    <xf numFmtId="38" fontId="8" fillId="40" borderId="131" xfId="49" applyFont="1" applyFill="1" applyBorder="1" applyAlignment="1" applyProtection="1">
      <alignment vertical="center"/>
      <protection/>
    </xf>
    <xf numFmtId="38" fontId="14" fillId="34" borderId="178" xfId="49" applyFont="1" applyFill="1" applyBorder="1" applyAlignment="1" applyProtection="1">
      <alignment vertical="center"/>
      <protection/>
    </xf>
    <xf numFmtId="38" fontId="14" fillId="34" borderId="38" xfId="49" applyFont="1" applyFill="1" applyBorder="1" applyAlignment="1" applyProtection="1">
      <alignment vertical="center"/>
      <protection/>
    </xf>
    <xf numFmtId="176" fontId="8" fillId="0" borderId="179" xfId="0" applyNumberFormat="1" applyFont="1" applyFill="1" applyBorder="1" applyAlignment="1" applyProtection="1">
      <alignment shrinkToFit="1"/>
      <protection/>
    </xf>
    <xf numFmtId="176" fontId="8" fillId="0" borderId="57" xfId="0" applyNumberFormat="1" applyFont="1" applyFill="1" applyBorder="1" applyAlignment="1" applyProtection="1">
      <alignment shrinkToFit="1"/>
      <protection/>
    </xf>
    <xf numFmtId="176" fontId="8" fillId="11" borderId="180" xfId="0" applyNumberFormat="1" applyFont="1" applyFill="1" applyBorder="1" applyAlignment="1" applyProtection="1">
      <alignment shrinkToFit="1"/>
      <protection/>
    </xf>
    <xf numFmtId="176" fontId="8" fillId="11" borderId="181" xfId="0" applyNumberFormat="1" applyFont="1" applyFill="1" applyBorder="1" applyAlignment="1" applyProtection="1">
      <alignment vertical="center" shrinkToFit="1"/>
      <protection/>
    </xf>
    <xf numFmtId="176" fontId="8" fillId="0" borderId="182" xfId="0" applyNumberFormat="1" applyFont="1" applyFill="1" applyBorder="1" applyAlignment="1" applyProtection="1">
      <alignment shrinkToFit="1"/>
      <protection/>
    </xf>
    <xf numFmtId="176" fontId="8" fillId="11" borderId="51" xfId="0" applyNumberFormat="1" applyFont="1" applyFill="1" applyBorder="1" applyAlignment="1" applyProtection="1">
      <alignment shrinkToFit="1"/>
      <protection/>
    </xf>
    <xf numFmtId="176" fontId="8" fillId="11" borderId="65" xfId="0" applyNumberFormat="1" applyFont="1" applyFill="1" applyBorder="1" applyAlignment="1" applyProtection="1">
      <alignment vertical="center" shrinkToFit="1"/>
      <protection/>
    </xf>
    <xf numFmtId="176" fontId="8" fillId="0" borderId="157" xfId="0" applyNumberFormat="1" applyFont="1" applyFill="1" applyBorder="1" applyAlignment="1" applyProtection="1">
      <alignment shrinkToFit="1"/>
      <protection/>
    </xf>
    <xf numFmtId="176" fontId="8" fillId="11" borderId="137" xfId="0" applyNumberFormat="1" applyFont="1" applyFill="1" applyBorder="1" applyAlignment="1" applyProtection="1">
      <alignment shrinkToFit="1"/>
      <protection/>
    </xf>
    <xf numFmtId="176" fontId="8" fillId="11" borderId="183" xfId="0" applyNumberFormat="1" applyFont="1" applyFill="1" applyBorder="1" applyAlignment="1" applyProtection="1">
      <alignment vertical="center" shrinkToFit="1"/>
      <protection/>
    </xf>
    <xf numFmtId="38" fontId="14" fillId="34" borderId="184" xfId="49" applyFont="1" applyFill="1" applyBorder="1" applyAlignment="1" applyProtection="1">
      <alignment vertical="center"/>
      <protection/>
    </xf>
    <xf numFmtId="207" fontId="8" fillId="0" borderId="11" xfId="0" applyNumberFormat="1" applyFont="1" applyBorder="1" applyAlignment="1">
      <alignment vertical="center" shrinkToFit="1"/>
    </xf>
    <xf numFmtId="193" fontId="8" fillId="0" borderId="106" xfId="49" applyNumberFormat="1" applyFont="1" applyFill="1" applyBorder="1" applyAlignment="1">
      <alignment vertical="center" shrinkToFit="1"/>
    </xf>
    <xf numFmtId="193" fontId="8" fillId="0" borderId="109" xfId="0" applyNumberFormat="1" applyFont="1" applyFill="1" applyBorder="1" applyAlignment="1">
      <alignment vertical="center" shrinkToFit="1"/>
    </xf>
    <xf numFmtId="193" fontId="8" fillId="37" borderId="185" xfId="49" applyNumberFormat="1" applyFont="1" applyFill="1" applyBorder="1" applyAlignment="1">
      <alignment vertical="center" shrinkToFit="1"/>
    </xf>
    <xf numFmtId="207" fontId="8" fillId="41" borderId="48" xfId="0" applyNumberFormat="1" applyFont="1" applyFill="1" applyBorder="1" applyAlignment="1">
      <alignment vertical="center" shrinkToFit="1"/>
    </xf>
    <xf numFmtId="207" fontId="8" fillId="0" borderId="12" xfId="0" applyNumberFormat="1" applyFont="1" applyBorder="1" applyAlignment="1">
      <alignment vertical="center" shrinkToFit="1"/>
    </xf>
    <xf numFmtId="193" fontId="8" fillId="0" borderId="52" xfId="0" applyNumberFormat="1" applyFont="1" applyBorder="1" applyAlignment="1">
      <alignment vertical="center" shrinkToFit="1"/>
    </xf>
    <xf numFmtId="207" fontId="8" fillId="0" borderId="43" xfId="0" applyNumberFormat="1" applyFont="1" applyBorder="1" applyAlignment="1">
      <alignment vertical="center" shrinkToFit="1"/>
    </xf>
    <xf numFmtId="193" fontId="8" fillId="0" borderId="22" xfId="0" applyNumberFormat="1" applyFont="1" applyBorder="1" applyAlignment="1">
      <alignment vertical="center" shrinkToFit="1"/>
    </xf>
    <xf numFmtId="193" fontId="8" fillId="37" borderId="165" xfId="49" applyNumberFormat="1" applyFont="1" applyFill="1" applyBorder="1" applyAlignment="1">
      <alignment vertical="center" shrinkToFit="1"/>
    </xf>
    <xf numFmtId="193" fontId="8" fillId="37" borderId="131" xfId="49" applyNumberFormat="1" applyFont="1" applyFill="1" applyBorder="1" applyAlignment="1">
      <alignment vertical="center" shrinkToFit="1"/>
    </xf>
    <xf numFmtId="207" fontId="8" fillId="41" borderId="131" xfId="0" applyNumberFormat="1" applyFont="1" applyFill="1" applyBorder="1" applyAlignment="1">
      <alignment vertical="center" shrinkToFit="1"/>
    </xf>
    <xf numFmtId="193" fontId="8" fillId="0" borderId="102" xfId="49" applyNumberFormat="1" applyFont="1" applyFill="1" applyBorder="1" applyAlignment="1">
      <alignment vertical="center" shrinkToFit="1"/>
    </xf>
    <xf numFmtId="193" fontId="8" fillId="39" borderId="121" xfId="0" applyNumberFormat="1" applyFont="1" applyFill="1" applyBorder="1" applyAlignment="1">
      <alignment vertical="center" shrinkToFit="1"/>
    </xf>
    <xf numFmtId="193" fontId="8" fillId="39" borderId="43" xfId="0" applyNumberFormat="1" applyFont="1" applyFill="1" applyBorder="1" applyAlignment="1">
      <alignment vertical="center" shrinkToFit="1"/>
    </xf>
    <xf numFmtId="193" fontId="8" fillId="0" borderId="105" xfId="49" applyNumberFormat="1" applyFont="1" applyFill="1" applyBorder="1" applyAlignment="1">
      <alignment vertical="center" shrinkToFit="1"/>
    </xf>
    <xf numFmtId="193" fontId="8" fillId="37" borderId="186" xfId="0" applyNumberFormat="1" applyFont="1" applyFill="1" applyBorder="1" applyAlignment="1">
      <alignment vertical="center" shrinkToFit="1"/>
    </xf>
    <xf numFmtId="193" fontId="8" fillId="0" borderId="107" xfId="0" applyNumberFormat="1" applyFont="1" applyFill="1" applyBorder="1" applyAlignment="1">
      <alignment vertical="center" shrinkToFit="1"/>
    </xf>
    <xf numFmtId="193" fontId="8" fillId="0" borderId="109" xfId="49" applyNumberFormat="1" applyFont="1" applyFill="1" applyBorder="1" applyAlignment="1">
      <alignment vertical="center" shrinkToFit="1"/>
    </xf>
    <xf numFmtId="193" fontId="8" fillId="37" borderId="144" xfId="49" applyNumberFormat="1" applyFont="1" applyFill="1" applyBorder="1" applyAlignment="1">
      <alignment vertical="center" shrinkToFit="1"/>
    </xf>
    <xf numFmtId="193" fontId="8" fillId="37" borderId="144" xfId="0" applyNumberFormat="1" applyFont="1" applyFill="1" applyBorder="1" applyAlignment="1">
      <alignment vertical="center" shrinkToFit="1"/>
    </xf>
    <xf numFmtId="193" fontId="8" fillId="37" borderId="165" xfId="0" applyNumberFormat="1" applyFont="1" applyFill="1" applyBorder="1" applyAlignment="1">
      <alignment vertical="center" shrinkToFit="1"/>
    </xf>
    <xf numFmtId="193" fontId="8" fillId="37" borderId="185" xfId="0" applyNumberFormat="1" applyFont="1" applyFill="1" applyBorder="1" applyAlignment="1">
      <alignment vertical="center" shrinkToFit="1"/>
    </xf>
    <xf numFmtId="193" fontId="14" fillId="35" borderId="107" xfId="49" applyNumberFormat="1" applyFont="1" applyFill="1" applyBorder="1" applyAlignment="1">
      <alignment vertical="center" shrinkToFit="1"/>
    </xf>
    <xf numFmtId="193" fontId="14" fillId="35" borderId="124" xfId="49" applyNumberFormat="1" applyFont="1" applyFill="1" applyBorder="1" applyAlignment="1">
      <alignment vertical="center" shrinkToFit="1"/>
    </xf>
    <xf numFmtId="179" fontId="14" fillId="35" borderId="13" xfId="0" applyNumberFormat="1" applyFont="1" applyFill="1" applyBorder="1" applyAlignment="1">
      <alignment vertical="center" shrinkToFit="1"/>
    </xf>
    <xf numFmtId="193" fontId="14" fillId="35" borderId="13" xfId="49" applyNumberFormat="1" applyFont="1" applyFill="1" applyBorder="1" applyAlignment="1">
      <alignment vertical="center" shrinkToFit="1"/>
    </xf>
    <xf numFmtId="179" fontId="14" fillId="35" borderId="175" xfId="0" applyNumberFormat="1" applyFont="1" applyFill="1" applyBorder="1" applyAlignment="1">
      <alignment vertical="center" shrinkToFit="1"/>
    </xf>
    <xf numFmtId="179" fontId="14" fillId="35" borderId="88" xfId="0" applyNumberFormat="1" applyFont="1" applyFill="1" applyBorder="1" applyAlignment="1">
      <alignment vertical="center" shrinkToFit="1"/>
    </xf>
    <xf numFmtId="193" fontId="14" fillId="34" borderId="187" xfId="49" applyNumberFormat="1" applyFont="1" applyFill="1" applyBorder="1" applyAlignment="1">
      <alignment vertical="center" shrinkToFit="1"/>
    </xf>
    <xf numFmtId="193" fontId="8" fillId="0" borderId="111" xfId="49" applyNumberFormat="1" applyFont="1" applyFill="1" applyBorder="1" applyAlignment="1">
      <alignment vertical="center"/>
    </xf>
    <xf numFmtId="207" fontId="8" fillId="0" borderId="27" xfId="49" applyNumberFormat="1" applyFont="1" applyFill="1" applyBorder="1" applyAlignment="1">
      <alignment vertical="center"/>
    </xf>
    <xf numFmtId="193" fontId="8" fillId="0" borderId="27" xfId="49" applyNumberFormat="1" applyFont="1" applyFill="1" applyBorder="1" applyAlignment="1">
      <alignment vertical="center"/>
    </xf>
    <xf numFmtId="207" fontId="8" fillId="0" borderId="51" xfId="49" applyNumberFormat="1" applyFont="1" applyFill="1" applyBorder="1" applyAlignment="1">
      <alignment vertical="center"/>
    </xf>
    <xf numFmtId="193" fontId="8" fillId="0" borderId="51" xfId="49" applyNumberFormat="1" applyFont="1" applyFill="1" applyBorder="1" applyAlignment="1">
      <alignment vertical="center"/>
    </xf>
    <xf numFmtId="207" fontId="8" fillId="0" borderId="51" xfId="0" applyNumberFormat="1" applyFont="1" applyBorder="1" applyAlignment="1">
      <alignment vertical="center" shrinkToFit="1"/>
    </xf>
    <xf numFmtId="207" fontId="8" fillId="0" borderId="28" xfId="49" applyNumberFormat="1" applyFont="1" applyFill="1" applyBorder="1" applyAlignment="1">
      <alignment vertical="center"/>
    </xf>
    <xf numFmtId="193" fontId="14" fillId="34" borderId="124" xfId="0" applyNumberFormat="1" applyFont="1" applyFill="1" applyBorder="1" applyAlignment="1">
      <alignment vertical="center" shrinkToFit="1"/>
    </xf>
    <xf numFmtId="207" fontId="14" fillId="18" borderId="13" xfId="0" applyNumberFormat="1" applyFont="1" applyFill="1" applyBorder="1" applyAlignment="1">
      <alignment vertical="center" shrinkToFit="1"/>
    </xf>
    <xf numFmtId="181" fontId="6" fillId="18" borderId="10" xfId="49" applyNumberFormat="1" applyFont="1" applyFill="1" applyBorder="1" applyAlignment="1">
      <alignment vertical="center"/>
    </xf>
    <xf numFmtId="181" fontId="12" fillId="18" borderId="13" xfId="49" applyNumberFormat="1" applyFont="1" applyFill="1" applyBorder="1" applyAlignment="1">
      <alignment vertical="center"/>
    </xf>
    <xf numFmtId="193" fontId="12" fillId="0" borderId="187" xfId="0" applyNumberFormat="1" applyFont="1" applyFill="1" applyBorder="1" applyAlignment="1">
      <alignment vertical="center"/>
    </xf>
    <xf numFmtId="38" fontId="6" fillId="0" borderId="112" xfId="49" applyNumberFormat="1" applyFont="1" applyFill="1" applyBorder="1" applyAlignment="1">
      <alignment vertical="center"/>
    </xf>
    <xf numFmtId="181" fontId="6" fillId="34" borderId="48" xfId="49" applyNumberFormat="1" applyFont="1" applyFill="1" applyBorder="1" applyAlignment="1">
      <alignment vertical="center"/>
    </xf>
    <xf numFmtId="38" fontId="6" fillId="0" borderId="48" xfId="49" applyNumberFormat="1" applyFont="1" applyFill="1" applyBorder="1" applyAlignment="1">
      <alignment vertical="center"/>
    </xf>
    <xf numFmtId="181" fontId="6" fillId="34" borderId="100" xfId="49" applyNumberFormat="1" applyFont="1" applyFill="1" applyBorder="1" applyAlignment="1">
      <alignment vertical="center"/>
    </xf>
    <xf numFmtId="181" fontId="6" fillId="18" borderId="27" xfId="49" applyNumberFormat="1" applyFont="1" applyFill="1" applyBorder="1" applyAlignment="1">
      <alignment vertical="center"/>
    </xf>
    <xf numFmtId="181" fontId="6" fillId="34" borderId="49" xfId="49" applyNumberFormat="1" applyFont="1" applyFill="1" applyBorder="1" applyAlignment="1">
      <alignment vertical="center"/>
    </xf>
    <xf numFmtId="38" fontId="6" fillId="0" borderId="72" xfId="49" applyNumberFormat="1" applyFont="1" applyFill="1" applyBorder="1" applyAlignment="1">
      <alignment vertical="center"/>
    </xf>
    <xf numFmtId="181" fontId="6" fillId="34" borderId="46" xfId="49" applyNumberFormat="1" applyFont="1" applyFill="1" applyBorder="1" applyAlignment="1">
      <alignment vertical="center"/>
    </xf>
    <xf numFmtId="38" fontId="6" fillId="0" borderId="46" xfId="49" applyNumberFormat="1" applyFont="1" applyFill="1" applyBorder="1" applyAlignment="1">
      <alignment vertical="center"/>
    </xf>
    <xf numFmtId="181" fontId="6" fillId="34" borderId="38" xfId="49" applyNumberFormat="1" applyFont="1" applyFill="1" applyBorder="1" applyAlignment="1">
      <alignment vertical="center"/>
    </xf>
    <xf numFmtId="38" fontId="6" fillId="0" borderId="38" xfId="49" applyNumberFormat="1" applyFont="1" applyFill="1" applyBorder="1" applyAlignment="1">
      <alignment vertical="center"/>
    </xf>
    <xf numFmtId="181" fontId="6" fillId="34" borderId="123" xfId="49" applyNumberFormat="1" applyFont="1" applyFill="1" applyBorder="1" applyAlignment="1">
      <alignment vertical="center"/>
    </xf>
    <xf numFmtId="38" fontId="12" fillId="0" borderId="124" xfId="49" applyNumberFormat="1" applyFont="1" applyFill="1" applyBorder="1" applyAlignment="1">
      <alignment vertical="center"/>
    </xf>
    <xf numFmtId="181" fontId="12" fillId="18" borderId="175" xfId="49" applyNumberFormat="1" applyFont="1" applyFill="1" applyBorder="1" applyAlignment="1">
      <alignment vertical="center"/>
    </xf>
    <xf numFmtId="37" fontId="4" fillId="39" borderId="23" xfId="95" applyNumberFormat="1" applyFont="1" applyFill="1" applyBorder="1" applyAlignment="1" applyProtection="1">
      <alignment shrinkToFit="1"/>
      <protection locked="0"/>
    </xf>
    <xf numFmtId="37" fontId="4" fillId="39" borderId="58" xfId="49" applyNumberFormat="1" applyFont="1" applyFill="1" applyBorder="1" applyAlignment="1">
      <alignment horizontal="right" shrinkToFit="1"/>
    </xf>
    <xf numFmtId="37" fontId="4" fillId="39" borderId="61" xfId="49" applyNumberFormat="1" applyFont="1" applyFill="1" applyBorder="1" applyAlignment="1">
      <alignment horizontal="right" shrinkToFit="1"/>
    </xf>
    <xf numFmtId="37" fontId="4" fillId="39" borderId="101" xfId="95" applyNumberFormat="1" applyFont="1" applyFill="1" applyBorder="1" applyAlignment="1" applyProtection="1">
      <alignment shrinkToFit="1"/>
      <protection locked="0"/>
    </xf>
    <xf numFmtId="176" fontId="14" fillId="34" borderId="111" xfId="0" applyNumberFormat="1" applyFont="1" applyFill="1" applyBorder="1" applyAlignment="1" applyProtection="1">
      <alignment shrinkToFit="1"/>
      <protection/>
    </xf>
    <xf numFmtId="176" fontId="14" fillId="34" borderId="51" xfId="0" applyNumberFormat="1" applyFont="1" applyFill="1" applyBorder="1" applyAlignment="1" applyProtection="1">
      <alignment shrinkToFit="1"/>
      <protection/>
    </xf>
    <xf numFmtId="176" fontId="14" fillId="34" borderId="136" xfId="0" applyNumberFormat="1" applyFont="1" applyFill="1" applyBorder="1" applyAlignment="1" applyProtection="1">
      <alignment vertical="center" shrinkToFit="1"/>
      <protection/>
    </xf>
    <xf numFmtId="176" fontId="14" fillId="34" borderId="137" xfId="0" applyNumberFormat="1" applyFont="1" applyFill="1" applyBorder="1" applyAlignment="1" applyProtection="1">
      <alignment vertical="center" shrinkToFit="1"/>
      <protection/>
    </xf>
    <xf numFmtId="176" fontId="14" fillId="34" borderId="183" xfId="0" applyNumberFormat="1" applyFont="1" applyFill="1" applyBorder="1" applyAlignment="1" applyProtection="1">
      <alignment vertical="center" shrinkToFit="1"/>
      <protection/>
    </xf>
    <xf numFmtId="0" fontId="6" fillId="0" borderId="0" xfId="0" applyFont="1" applyFill="1" applyAlignment="1" applyProtection="1">
      <alignment vertical="center"/>
      <protection/>
    </xf>
    <xf numFmtId="0" fontId="6" fillId="0" borderId="0" xfId="0" applyFont="1" applyBorder="1" applyAlignment="1">
      <alignment vertical="center"/>
    </xf>
    <xf numFmtId="0" fontId="8" fillId="0" borderId="0" xfId="0" applyFont="1" applyBorder="1" applyAlignment="1">
      <alignment horizontal="right" vertical="center"/>
    </xf>
    <xf numFmtId="0" fontId="11" fillId="0" borderId="188"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98" xfId="0" applyFont="1" applyBorder="1" applyAlignment="1">
      <alignment horizontal="center" vertical="center" shrinkToFit="1"/>
    </xf>
    <xf numFmtId="37" fontId="4" fillId="0" borderId="61" xfId="0" applyNumberFormat="1" applyFont="1" applyFill="1" applyBorder="1" applyAlignment="1" applyProtection="1">
      <alignment shrinkToFit="1"/>
      <protection locked="0"/>
    </xf>
    <xf numFmtId="37" fontId="4" fillId="0" borderId="63" xfId="0" applyNumberFormat="1" applyFont="1" applyFill="1" applyBorder="1" applyAlignment="1" applyProtection="1">
      <alignment shrinkToFit="1"/>
      <protection locked="0"/>
    </xf>
    <xf numFmtId="193" fontId="4" fillId="0" borderId="189" xfId="49" applyNumberFormat="1" applyFont="1" applyFill="1" applyBorder="1" applyAlignment="1">
      <alignment horizontal="right" shrinkToFit="1"/>
    </xf>
    <xf numFmtId="37" fontId="4" fillId="0" borderId="50" xfId="95" applyNumberFormat="1" applyFont="1" applyFill="1" applyBorder="1" applyProtection="1">
      <alignment/>
      <protection locked="0"/>
    </xf>
    <xf numFmtId="37" fontId="4" fillId="0" borderId="28" xfId="95" applyNumberFormat="1" applyFont="1" applyFill="1" applyBorder="1" applyProtection="1">
      <alignment/>
      <protection locked="0"/>
    </xf>
    <xf numFmtId="37" fontId="4" fillId="0" borderId="111" xfId="95" applyNumberFormat="1" applyFont="1" applyFill="1" applyBorder="1" applyProtection="1">
      <alignment/>
      <protection locked="0"/>
    </xf>
    <xf numFmtId="37" fontId="4" fillId="0" borderId="190" xfId="95" applyNumberFormat="1" applyFont="1" applyFill="1" applyBorder="1" applyProtection="1">
      <alignment/>
      <protection locked="0"/>
    </xf>
    <xf numFmtId="37" fontId="4" fillId="0" borderId="22" xfId="95" applyNumberFormat="1" applyFont="1" applyFill="1" applyBorder="1" applyAlignment="1" applyProtection="1">
      <alignment/>
      <protection locked="0"/>
    </xf>
    <xf numFmtId="37" fontId="4" fillId="0" borderId="18" xfId="95" applyNumberFormat="1" applyFont="1" applyFill="1" applyBorder="1" applyAlignment="1" applyProtection="1">
      <alignment/>
      <protection locked="0"/>
    </xf>
    <xf numFmtId="37" fontId="4" fillId="0" borderId="15" xfId="95" applyNumberFormat="1" applyFont="1" applyFill="1" applyBorder="1" applyAlignment="1" applyProtection="1">
      <alignment/>
      <protection locked="0"/>
    </xf>
    <xf numFmtId="37" fontId="4" fillId="0" borderId="61" xfId="95" applyNumberFormat="1" applyFont="1" applyFill="1" applyBorder="1" applyAlignment="1" applyProtection="1">
      <alignment/>
      <protection locked="0"/>
    </xf>
    <xf numFmtId="193" fontId="4" fillId="38" borderId="191" xfId="49" applyNumberFormat="1" applyFont="1" applyFill="1" applyBorder="1" applyAlignment="1">
      <alignment horizontal="right" shrinkToFit="1"/>
    </xf>
    <xf numFmtId="37" fontId="15" fillId="35" borderId="192" xfId="49" applyNumberFormat="1" applyFont="1" applyFill="1" applyBorder="1" applyAlignment="1">
      <alignment horizontal="right" shrinkToFit="1"/>
    </xf>
    <xf numFmtId="0" fontId="11" fillId="0" borderId="99" xfId="0" applyFont="1" applyBorder="1" applyAlignment="1">
      <alignment horizontal="center" vertical="center" shrinkToFit="1"/>
    </xf>
    <xf numFmtId="0" fontId="7" fillId="0" borderId="0" xfId="0" applyFont="1" applyBorder="1" applyAlignment="1">
      <alignment horizontal="right" vertical="center"/>
    </xf>
    <xf numFmtId="37" fontId="4" fillId="0" borderId="58" xfId="0" applyNumberFormat="1" applyFont="1" applyFill="1" applyBorder="1" applyAlignment="1" applyProtection="1">
      <alignment shrinkToFit="1"/>
      <protection locked="0"/>
    </xf>
    <xf numFmtId="37" fontId="4" fillId="0" borderId="42" xfId="0" applyNumberFormat="1" applyFont="1" applyFill="1" applyBorder="1" applyAlignment="1" applyProtection="1">
      <alignment shrinkToFit="1"/>
      <protection locked="0"/>
    </xf>
    <xf numFmtId="37" fontId="4" fillId="0" borderId="64" xfId="0" applyNumberFormat="1" applyFont="1" applyFill="1" applyBorder="1" applyAlignment="1" applyProtection="1">
      <alignment shrinkToFit="1"/>
      <protection locked="0"/>
    </xf>
    <xf numFmtId="37" fontId="4" fillId="0" borderId="14" xfId="0" applyNumberFormat="1" applyFont="1" applyFill="1" applyBorder="1" applyAlignment="1" applyProtection="1">
      <alignment shrinkToFit="1"/>
      <protection locked="0"/>
    </xf>
    <xf numFmtId="37" fontId="4" fillId="33" borderId="64" xfId="49" applyNumberFormat="1" applyFont="1" applyFill="1" applyBorder="1" applyAlignment="1" applyProtection="1">
      <alignment horizontal="right" shrinkToFit="1"/>
      <protection locked="0"/>
    </xf>
    <xf numFmtId="37" fontId="4" fillId="0" borderId="61" xfId="75" applyNumberFormat="1" applyFont="1" applyFill="1" applyBorder="1" applyAlignment="1" applyProtection="1">
      <alignment vertical="center" shrinkToFit="1"/>
      <protection locked="0"/>
    </xf>
    <xf numFmtId="37" fontId="4" fillId="0" borderId="63" xfId="75" applyNumberFormat="1" applyFont="1" applyFill="1" applyBorder="1" applyAlignment="1" applyProtection="1">
      <alignment vertical="center" shrinkToFit="1"/>
      <protection locked="0"/>
    </xf>
    <xf numFmtId="37" fontId="4" fillId="33" borderId="61" xfId="49" applyNumberFormat="1" applyFont="1" applyFill="1" applyBorder="1" applyAlignment="1" applyProtection="1">
      <alignment horizontal="right" shrinkToFit="1"/>
      <protection locked="0"/>
    </xf>
    <xf numFmtId="179" fontId="6" fillId="0" borderId="0" xfId="0" applyNumberFormat="1" applyFont="1" applyBorder="1" applyAlignment="1">
      <alignment vertical="center" shrinkToFit="1"/>
    </xf>
    <xf numFmtId="179" fontId="6" fillId="0" borderId="0" xfId="0" applyNumberFormat="1" applyFont="1" applyAlignment="1">
      <alignment vertical="center"/>
    </xf>
    <xf numFmtId="179" fontId="8" fillId="0" borderId="0" xfId="0" applyNumberFormat="1" applyFont="1" applyAlignment="1">
      <alignment vertical="center" shrinkToFit="1"/>
    </xf>
    <xf numFmtId="179" fontId="8" fillId="0" borderId="0" xfId="0" applyNumberFormat="1" applyFont="1" applyBorder="1" applyAlignment="1">
      <alignment vertical="center" shrinkToFit="1"/>
    </xf>
    <xf numFmtId="0" fontId="6" fillId="0" borderId="0" xfId="0" applyFont="1" applyBorder="1" applyAlignment="1">
      <alignment horizontal="center" vertical="center" wrapText="1" shrinkToFit="1"/>
    </xf>
    <xf numFmtId="0" fontId="4" fillId="0" borderId="35" xfId="0" applyFont="1" applyFill="1" applyBorder="1" applyAlignment="1">
      <alignment horizontal="center" vertical="center" shrinkToFit="1"/>
    </xf>
    <xf numFmtId="0" fontId="4" fillId="0" borderId="193" xfId="0" applyFont="1" applyFill="1" applyBorder="1" applyAlignment="1">
      <alignment horizontal="center" vertical="distributed" wrapText="1"/>
    </xf>
    <xf numFmtId="0" fontId="4" fillId="0" borderId="194" xfId="0" applyFont="1" applyFill="1" applyBorder="1" applyAlignment="1">
      <alignment horizontal="center" vertical="distributed" wrapText="1"/>
    </xf>
    <xf numFmtId="0" fontId="11" fillId="0" borderId="0" xfId="0" applyFont="1" applyFill="1" applyBorder="1" applyAlignment="1">
      <alignment horizontal="center" vertical="center" wrapText="1"/>
    </xf>
    <xf numFmtId="0" fontId="4" fillId="0" borderId="195" xfId="0" applyFont="1" applyFill="1" applyBorder="1" applyAlignment="1">
      <alignment horizontal="center" vertical="distributed" wrapText="1"/>
    </xf>
    <xf numFmtId="0" fontId="8" fillId="0" borderId="0" xfId="0" applyFont="1" applyBorder="1" applyAlignment="1">
      <alignment vertical="center" wrapText="1" shrinkToFit="1"/>
    </xf>
    <xf numFmtId="0" fontId="8" fillId="0" borderId="111" xfId="0" applyFont="1" applyBorder="1" applyAlignment="1">
      <alignment vertical="center" textRotation="255" shrinkToFit="1"/>
    </xf>
    <xf numFmtId="179" fontId="8" fillId="0" borderId="51" xfId="0" applyNumberFormat="1" applyFont="1" applyBorder="1" applyAlignment="1">
      <alignment horizontal="center" vertical="center" textRotation="255" shrinkToFit="1"/>
    </xf>
    <xf numFmtId="0" fontId="8" fillId="0" borderId="48" xfId="0" applyFont="1" applyBorder="1" applyAlignment="1">
      <alignment vertical="center" textRotation="255" shrinkToFit="1"/>
    </xf>
    <xf numFmtId="179" fontId="8" fillId="0" borderId="48" xfId="0" applyNumberFormat="1" applyFont="1" applyBorder="1" applyAlignment="1">
      <alignment horizontal="center" vertical="center" textRotation="255" shrinkToFit="1"/>
    </xf>
    <xf numFmtId="179" fontId="8" fillId="0" borderId="196" xfId="0" applyNumberFormat="1" applyFont="1" applyBorder="1" applyAlignment="1">
      <alignment horizontal="center" vertical="center" textRotation="255" shrinkToFit="1"/>
    </xf>
    <xf numFmtId="0" fontId="8" fillId="0" borderId="112" xfId="0" applyFont="1" applyBorder="1" applyAlignment="1">
      <alignment vertical="center" textRotation="255" shrinkToFit="1"/>
    </xf>
    <xf numFmtId="0" fontId="8" fillId="0" borderId="196" xfId="0" applyFont="1" applyBorder="1" applyAlignment="1">
      <alignment vertical="center" textRotation="255" shrinkToFit="1"/>
    </xf>
    <xf numFmtId="207" fontId="5" fillId="0" borderId="0" xfId="0" applyNumberFormat="1" applyFont="1" applyBorder="1" applyAlignment="1">
      <alignment horizontal="center" vertical="center" textRotation="255" shrinkToFit="1"/>
    </xf>
    <xf numFmtId="0" fontId="7" fillId="0" borderId="197" xfId="0" applyFont="1" applyBorder="1" applyAlignment="1">
      <alignment/>
    </xf>
    <xf numFmtId="0" fontId="7" fillId="0" borderId="198" xfId="0" applyFont="1" applyFill="1" applyBorder="1" applyAlignment="1">
      <alignment horizontal="right"/>
    </xf>
    <xf numFmtId="0" fontId="7" fillId="0" borderId="199" xfId="0" applyFont="1" applyFill="1" applyBorder="1" applyAlignment="1">
      <alignment horizontal="right"/>
    </xf>
    <xf numFmtId="0" fontId="7" fillId="0" borderId="200" xfId="0" applyFont="1" applyFill="1" applyBorder="1" applyAlignment="1">
      <alignment horizontal="right"/>
    </xf>
    <xf numFmtId="0" fontId="7" fillId="0" borderId="201" xfId="0" applyFont="1" applyFill="1" applyBorder="1" applyAlignment="1">
      <alignment horizontal="right"/>
    </xf>
    <xf numFmtId="0" fontId="7" fillId="0" borderId="202" xfId="0" applyFont="1" applyFill="1" applyBorder="1" applyAlignment="1">
      <alignment horizontal="right"/>
    </xf>
    <xf numFmtId="0" fontId="7" fillId="0" borderId="16" xfId="0" applyFont="1" applyFill="1" applyBorder="1" applyAlignment="1">
      <alignment horizontal="right"/>
    </xf>
    <xf numFmtId="0" fontId="7" fillId="0" borderId="13" xfId="0" applyFont="1" applyFill="1" applyBorder="1" applyAlignment="1">
      <alignment horizontal="right"/>
    </xf>
    <xf numFmtId="0" fontId="7" fillId="0" borderId="88" xfId="0" applyFont="1" applyFill="1" applyBorder="1" applyAlignment="1">
      <alignment horizontal="right"/>
    </xf>
    <xf numFmtId="179" fontId="7" fillId="0" borderId="201" xfId="0" applyNumberFormat="1" applyFont="1" applyFill="1" applyBorder="1" applyAlignment="1">
      <alignment horizontal="right" shrinkToFit="1"/>
    </xf>
    <xf numFmtId="179" fontId="7" fillId="0" borderId="203" xfId="0" applyNumberFormat="1" applyFont="1" applyBorder="1" applyAlignment="1">
      <alignment horizontal="right" shrinkToFit="1"/>
    </xf>
    <xf numFmtId="0" fontId="7" fillId="0" borderId="166" xfId="0" applyFont="1" applyFill="1" applyBorder="1" applyAlignment="1">
      <alignment horizontal="right"/>
    </xf>
    <xf numFmtId="0" fontId="7" fillId="0" borderId="204" xfId="0" applyFont="1" applyFill="1" applyBorder="1" applyAlignment="1">
      <alignment horizontal="right"/>
    </xf>
    <xf numFmtId="207" fontId="7" fillId="0" borderId="0" xfId="0" applyNumberFormat="1" applyFont="1" applyBorder="1" applyAlignment="1">
      <alignment horizontal="right" shrinkToFit="1"/>
    </xf>
    <xf numFmtId="37" fontId="4" fillId="0" borderId="58" xfId="49" applyNumberFormat="1" applyFont="1" applyFill="1" applyBorder="1" applyAlignment="1">
      <alignment shrinkToFit="1"/>
    </xf>
    <xf numFmtId="37" fontId="4" fillId="0" borderId="35" xfId="49" applyNumberFormat="1" applyFont="1" applyFill="1" applyBorder="1" applyAlignment="1">
      <alignment shrinkToFit="1"/>
    </xf>
    <xf numFmtId="37" fontId="4" fillId="0" borderId="12" xfId="49" applyNumberFormat="1" applyFont="1" applyFill="1" applyBorder="1" applyAlignment="1">
      <alignment shrinkToFit="1"/>
    </xf>
    <xf numFmtId="37" fontId="4" fillId="0" borderId="17" xfId="49" applyNumberFormat="1" applyFont="1" applyFill="1" applyBorder="1" applyAlignment="1">
      <alignment shrinkToFit="1"/>
    </xf>
    <xf numFmtId="37" fontId="4" fillId="0" borderId="10" xfId="49" applyNumberFormat="1" applyFont="1" applyFill="1" applyBorder="1" applyAlignment="1">
      <alignment shrinkToFit="1"/>
    </xf>
    <xf numFmtId="37" fontId="4" fillId="0" borderId="33" xfId="49" applyNumberFormat="1" applyFont="1" applyFill="1" applyBorder="1" applyAlignment="1">
      <alignment shrinkToFit="1"/>
    </xf>
    <xf numFmtId="37" fontId="4" fillId="0" borderId="52" xfId="0" applyNumberFormat="1" applyFont="1" applyFill="1" applyBorder="1" applyAlignment="1">
      <alignment shrinkToFit="1"/>
    </xf>
    <xf numFmtId="37" fontId="4" fillId="0" borderId="53" xfId="0" applyNumberFormat="1" applyFont="1" applyFill="1" applyBorder="1" applyAlignment="1">
      <alignment shrinkToFit="1"/>
    </xf>
    <xf numFmtId="207" fontId="4" fillId="0" borderId="0" xfId="0" applyNumberFormat="1" applyFont="1" applyBorder="1" applyAlignment="1">
      <alignment vertical="center" shrinkToFit="1"/>
    </xf>
    <xf numFmtId="207" fontId="4" fillId="33" borderId="0" xfId="0" applyNumberFormat="1" applyFont="1" applyFill="1" applyBorder="1" applyAlignment="1">
      <alignment vertical="center" shrinkToFit="1"/>
    </xf>
    <xf numFmtId="37" fontId="4" fillId="0" borderId="118" xfId="49" applyNumberFormat="1" applyFont="1" applyFill="1" applyBorder="1" applyAlignment="1">
      <alignment shrinkToFit="1"/>
    </xf>
    <xf numFmtId="37" fontId="4" fillId="0" borderId="151" xfId="0" applyNumberFormat="1" applyFont="1" applyFill="1" applyBorder="1" applyAlignment="1">
      <alignment shrinkToFit="1"/>
    </xf>
    <xf numFmtId="37" fontId="4" fillId="0" borderId="17" xfId="0" applyNumberFormat="1" applyFont="1" applyFill="1" applyBorder="1" applyAlignment="1">
      <alignment shrinkToFit="1"/>
    </xf>
    <xf numFmtId="37" fontId="4" fillId="0" borderId="119" xfId="49" applyNumberFormat="1" applyFont="1" applyFill="1" applyBorder="1" applyAlignment="1">
      <alignment shrinkToFit="1"/>
    </xf>
    <xf numFmtId="37" fontId="4" fillId="0" borderId="15" xfId="49" applyNumberFormat="1" applyFont="1" applyFill="1" applyBorder="1" applyAlignment="1">
      <alignment shrinkToFit="1"/>
    </xf>
    <xf numFmtId="37" fontId="4" fillId="0" borderId="11" xfId="49" applyNumberFormat="1" applyFont="1" applyFill="1" applyBorder="1" applyAlignment="1">
      <alignment shrinkToFit="1"/>
    </xf>
    <xf numFmtId="37" fontId="4" fillId="0" borderId="18" xfId="49" applyNumberFormat="1" applyFont="1" applyFill="1" applyBorder="1" applyAlignment="1">
      <alignment shrinkToFit="1"/>
    </xf>
    <xf numFmtId="37" fontId="4" fillId="0" borderId="132" xfId="49" applyNumberFormat="1" applyFont="1" applyFill="1" applyBorder="1" applyAlignment="1">
      <alignment shrinkToFit="1"/>
    </xf>
    <xf numFmtId="37" fontId="4" fillId="0" borderId="34" xfId="49" applyNumberFormat="1" applyFont="1" applyFill="1" applyBorder="1" applyAlignment="1">
      <alignment shrinkToFit="1"/>
    </xf>
    <xf numFmtId="37" fontId="4" fillId="0" borderId="22" xfId="0" applyNumberFormat="1" applyFont="1" applyFill="1" applyBorder="1" applyAlignment="1">
      <alignment shrinkToFit="1"/>
    </xf>
    <xf numFmtId="37" fontId="4" fillId="0" borderId="18" xfId="0" applyNumberFormat="1" applyFont="1" applyFill="1" applyBorder="1" applyAlignment="1">
      <alignment shrinkToFit="1"/>
    </xf>
    <xf numFmtId="37" fontId="4" fillId="0" borderId="12" xfId="95" applyNumberFormat="1" applyFont="1" applyFill="1" applyBorder="1" applyAlignment="1" applyProtection="1">
      <alignment shrinkToFit="1"/>
      <protection locked="0"/>
    </xf>
    <xf numFmtId="207" fontId="4" fillId="0" borderId="0" xfId="0" applyNumberFormat="1" applyFont="1" applyFill="1" applyBorder="1" applyAlignment="1">
      <alignment vertical="center" shrinkToFit="1"/>
    </xf>
    <xf numFmtId="0" fontId="4" fillId="0" borderId="64" xfId="0" applyFont="1" applyFill="1" applyBorder="1" applyAlignment="1">
      <alignment horizontal="center" vertical="center" shrinkToFit="1"/>
    </xf>
    <xf numFmtId="37" fontId="4" fillId="0" borderId="205" xfId="95" applyNumberFormat="1" applyFont="1" applyFill="1" applyBorder="1" applyAlignment="1" applyProtection="1">
      <alignment shrinkToFit="1"/>
      <protection locked="0"/>
    </xf>
    <xf numFmtId="207" fontId="4" fillId="0" borderId="39" xfId="0" applyNumberFormat="1" applyFont="1" applyFill="1" applyBorder="1" applyAlignment="1">
      <alignment vertical="center" shrinkToFit="1"/>
    </xf>
    <xf numFmtId="37" fontId="4" fillId="0" borderId="206" xfId="95" applyNumberFormat="1" applyFont="1" applyFill="1" applyBorder="1" applyAlignment="1" applyProtection="1">
      <alignment shrinkToFit="1"/>
      <protection locked="0"/>
    </xf>
    <xf numFmtId="37" fontId="4" fillId="0" borderId="11" xfId="95" applyNumberFormat="1" applyFont="1" applyFill="1" applyBorder="1" applyAlignment="1" applyProtection="1">
      <alignment shrinkToFit="1"/>
      <protection locked="0"/>
    </xf>
    <xf numFmtId="37" fontId="4" fillId="0" borderId="11" xfId="0" applyNumberFormat="1" applyFont="1" applyFill="1" applyBorder="1" applyAlignment="1" applyProtection="1">
      <alignment shrinkToFit="1"/>
      <protection locked="0"/>
    </xf>
    <xf numFmtId="0" fontId="4" fillId="38" borderId="207" xfId="0" applyFont="1" applyFill="1" applyBorder="1" applyAlignment="1">
      <alignment horizontal="center" vertical="center"/>
    </xf>
    <xf numFmtId="0" fontId="4" fillId="38" borderId="190" xfId="0" applyFont="1" applyFill="1" applyBorder="1" applyAlignment="1">
      <alignment horizontal="center" vertical="center"/>
    </xf>
    <xf numFmtId="37" fontId="4" fillId="0" borderId="120" xfId="49" applyNumberFormat="1" applyFont="1" applyFill="1" applyBorder="1" applyAlignment="1">
      <alignment shrinkToFit="1"/>
    </xf>
    <xf numFmtId="37" fontId="4" fillId="0" borderId="121" xfId="49" applyNumberFormat="1" applyFont="1" applyFill="1" applyBorder="1" applyAlignment="1">
      <alignment shrinkToFit="1"/>
    </xf>
    <xf numFmtId="179" fontId="5" fillId="0" borderId="0" xfId="0" applyNumberFormat="1" applyFont="1" applyFill="1" applyAlignment="1">
      <alignment shrinkToFit="1"/>
    </xf>
    <xf numFmtId="179" fontId="5" fillId="0" borderId="0" xfId="0" applyNumberFormat="1" applyFont="1" applyAlignment="1">
      <alignment shrinkToFit="1"/>
    </xf>
    <xf numFmtId="207" fontId="5" fillId="0" borderId="0" xfId="0" applyNumberFormat="1" applyFont="1" applyAlignment="1">
      <alignment shrinkToFit="1"/>
    </xf>
    <xf numFmtId="0" fontId="8" fillId="0" borderId="0" xfId="0" applyNumberFormat="1" applyFont="1" applyBorder="1" applyAlignment="1">
      <alignment vertical="center" shrinkToFit="1"/>
    </xf>
    <xf numFmtId="0" fontId="8" fillId="0" borderId="68" xfId="0" applyFont="1" applyBorder="1" applyAlignment="1">
      <alignment vertical="center"/>
    </xf>
    <xf numFmtId="0" fontId="8" fillId="0" borderId="0" xfId="0" applyNumberFormat="1" applyFont="1" applyBorder="1" applyAlignment="1">
      <alignment horizontal="right" vertical="center"/>
    </xf>
    <xf numFmtId="0" fontId="4" fillId="0" borderId="10" xfId="0" applyFont="1" applyFill="1" applyBorder="1" applyAlignment="1">
      <alignment horizontal="center" vertical="distributed" wrapText="1"/>
    </xf>
    <xf numFmtId="0" fontId="5" fillId="0" borderId="197" xfId="0" applyNumberFormat="1" applyFont="1" applyBorder="1" applyAlignment="1">
      <alignment horizontal="center" shrinkToFit="1"/>
    </xf>
    <xf numFmtId="0" fontId="7" fillId="0" borderId="208" xfId="0" applyFont="1" applyFill="1" applyBorder="1" applyAlignment="1">
      <alignment horizontal="right"/>
    </xf>
    <xf numFmtId="0" fontId="7" fillId="0" borderId="124" xfId="0" applyFont="1" applyFill="1" applyBorder="1" applyAlignment="1">
      <alignment horizontal="right"/>
    </xf>
    <xf numFmtId="0" fontId="4" fillId="0" borderId="190" xfId="0" applyNumberFormat="1" applyFont="1" applyFill="1" applyBorder="1" applyAlignment="1">
      <alignment horizontal="distributed" vertical="center" shrinkToFit="1"/>
    </xf>
    <xf numFmtId="37" fontId="4" fillId="0" borderId="207" xfId="95" applyNumberFormat="1" applyFont="1" applyFill="1" applyBorder="1" applyAlignment="1" applyProtection="1">
      <alignment shrinkToFit="1"/>
      <protection locked="0"/>
    </xf>
    <xf numFmtId="37" fontId="4" fillId="0" borderId="156" xfId="95" applyNumberFormat="1" applyFont="1" applyFill="1" applyBorder="1" applyAlignment="1" applyProtection="1">
      <alignment shrinkToFit="1"/>
      <protection locked="0"/>
    </xf>
    <xf numFmtId="37" fontId="4" fillId="0" borderId="48" xfId="95" applyNumberFormat="1" applyFont="1" applyFill="1" applyBorder="1" applyAlignment="1" applyProtection="1">
      <alignment shrinkToFit="1"/>
      <protection locked="0"/>
    </xf>
    <xf numFmtId="37" fontId="4" fillId="0" borderId="167" xfId="95" applyNumberFormat="1" applyFont="1" applyFill="1" applyBorder="1" applyAlignment="1" applyProtection="1">
      <alignment shrinkToFit="1"/>
      <protection locked="0"/>
    </xf>
    <xf numFmtId="37" fontId="4" fillId="0" borderId="112" xfId="95" applyNumberFormat="1" applyFont="1" applyFill="1" applyBorder="1" applyAlignment="1" applyProtection="1">
      <alignment shrinkToFit="1"/>
      <protection locked="0"/>
    </xf>
    <xf numFmtId="37" fontId="4" fillId="0" borderId="209" xfId="49" applyNumberFormat="1" applyFont="1" applyFill="1" applyBorder="1" applyAlignment="1">
      <alignment shrinkToFit="1"/>
    </xf>
    <xf numFmtId="37" fontId="4" fillId="0" borderId="19" xfId="0" applyNumberFormat="1" applyFont="1" applyFill="1" applyBorder="1" applyAlignment="1">
      <alignment shrinkToFit="1"/>
    </xf>
    <xf numFmtId="37" fontId="4" fillId="0" borderId="21" xfId="0" applyNumberFormat="1" applyFont="1" applyFill="1" applyBorder="1" applyAlignment="1">
      <alignment shrinkToFit="1"/>
    </xf>
    <xf numFmtId="0" fontId="4" fillId="0" borderId="0" xfId="0" applyFont="1" applyFill="1" applyAlignment="1">
      <alignment/>
    </xf>
    <xf numFmtId="0" fontId="4" fillId="0" borderId="0" xfId="0" applyFont="1" applyFill="1" applyBorder="1" applyAlignment="1">
      <alignment/>
    </xf>
    <xf numFmtId="0" fontId="4" fillId="0" borderId="61" xfId="0" applyNumberFormat="1" applyFont="1" applyFill="1" applyBorder="1" applyAlignment="1">
      <alignment horizontal="distributed" vertical="center" shrinkToFit="1"/>
    </xf>
    <xf numFmtId="37" fontId="4" fillId="0" borderId="11" xfId="95" applyNumberFormat="1" applyFont="1" applyFill="1" applyBorder="1" applyProtection="1">
      <alignment/>
      <protection locked="0"/>
    </xf>
    <xf numFmtId="37" fontId="4" fillId="0" borderId="51" xfId="95" applyNumberFormat="1" applyFont="1" applyFill="1" applyBorder="1" applyProtection="1">
      <alignment/>
      <protection locked="0"/>
    </xf>
    <xf numFmtId="37" fontId="4" fillId="0" borderId="111" xfId="49" applyNumberFormat="1" applyFont="1" applyFill="1" applyBorder="1" applyAlignment="1">
      <alignment shrinkToFit="1"/>
    </xf>
    <xf numFmtId="37" fontId="4" fillId="0" borderId="50" xfId="0" applyNumberFormat="1" applyFont="1" applyFill="1" applyBorder="1" applyAlignment="1">
      <alignment shrinkToFit="1"/>
    </xf>
    <xf numFmtId="37" fontId="4" fillId="0" borderId="28" xfId="0" applyNumberFormat="1" applyFont="1" applyFill="1" applyBorder="1" applyAlignment="1">
      <alignment shrinkToFit="1"/>
    </xf>
    <xf numFmtId="0" fontId="4" fillId="0" borderId="64" xfId="0" applyNumberFormat="1" applyFont="1" applyFill="1" applyBorder="1" applyAlignment="1">
      <alignment horizontal="distributed" vertical="center" shrinkToFit="1"/>
    </xf>
    <xf numFmtId="37" fontId="4" fillId="0" borderId="11" xfId="95" applyNumberFormat="1" applyFont="1" applyFill="1" applyBorder="1" applyAlignment="1" applyProtection="1">
      <alignment wrapText="1"/>
      <protection locked="0"/>
    </xf>
    <xf numFmtId="37" fontId="4" fillId="0" borderId="151" xfId="49" applyNumberFormat="1" applyFont="1" applyFill="1" applyBorder="1" applyAlignment="1">
      <alignment shrinkToFit="1"/>
    </xf>
    <xf numFmtId="207" fontId="4" fillId="0" borderId="0" xfId="0" applyNumberFormat="1" applyFont="1" applyFill="1" applyAlignment="1">
      <alignment shrinkToFit="1"/>
    </xf>
    <xf numFmtId="0" fontId="4" fillId="38" borderId="143" xfId="0" applyNumberFormat="1" applyFont="1" applyFill="1" applyBorder="1" applyAlignment="1">
      <alignment horizontal="center" vertical="center" shrinkToFit="1"/>
    </xf>
    <xf numFmtId="37" fontId="4" fillId="0" borderId="207" xfId="95" applyNumberFormat="1" applyFont="1" applyFill="1" applyBorder="1" applyProtection="1">
      <alignment/>
      <protection locked="0"/>
    </xf>
    <xf numFmtId="207" fontId="4" fillId="0" borderId="0" xfId="0" applyNumberFormat="1" applyFont="1" applyFill="1" applyBorder="1" applyAlignment="1">
      <alignment shrinkToFit="1"/>
    </xf>
    <xf numFmtId="37" fontId="4" fillId="0" borderId="11" xfId="95" applyNumberFormat="1" applyFont="1" applyFill="1" applyBorder="1" applyAlignment="1" applyProtection="1">
      <alignment/>
      <protection locked="0"/>
    </xf>
    <xf numFmtId="0" fontId="4" fillId="38" borderId="54" xfId="0" applyNumberFormat="1" applyFont="1" applyFill="1" applyBorder="1" applyAlignment="1">
      <alignment horizontal="center" vertical="center" shrinkToFit="1"/>
    </xf>
    <xf numFmtId="207" fontId="4" fillId="33" borderId="0" xfId="0" applyNumberFormat="1" applyFont="1" applyFill="1" applyAlignment="1">
      <alignment shrinkToFit="1"/>
    </xf>
    <xf numFmtId="0" fontId="4" fillId="0" borderId="64" xfId="0" applyNumberFormat="1" applyFont="1" applyBorder="1" applyAlignment="1">
      <alignment horizontal="distributed" vertical="center" shrinkToFit="1"/>
    </xf>
    <xf numFmtId="0" fontId="4" fillId="0" borderId="61" xfId="0" applyNumberFormat="1" applyFont="1" applyBorder="1" applyAlignment="1">
      <alignment horizontal="distributed" vertical="center" shrinkToFit="1"/>
    </xf>
    <xf numFmtId="193" fontId="4" fillId="0" borderId="0" xfId="0" applyNumberFormat="1" applyFont="1" applyFill="1" applyAlignment="1">
      <alignment shrinkToFit="1"/>
    </xf>
    <xf numFmtId="179" fontId="4" fillId="0" borderId="0" xfId="0" applyNumberFormat="1" applyFont="1" applyFill="1" applyAlignment="1">
      <alignment shrinkToFit="1"/>
    </xf>
    <xf numFmtId="179" fontId="4" fillId="0" borderId="0" xfId="0" applyNumberFormat="1" applyFont="1" applyAlignment="1">
      <alignment shrinkToFit="1"/>
    </xf>
    <xf numFmtId="193" fontId="4" fillId="0" borderId="0" xfId="0" applyNumberFormat="1" applyFont="1" applyAlignment="1">
      <alignment shrinkToFit="1"/>
    </xf>
    <xf numFmtId="207" fontId="4" fillId="0" borderId="0" xfId="0" applyNumberFormat="1" applyFont="1" applyAlignment="1">
      <alignment shrinkToFit="1"/>
    </xf>
    <xf numFmtId="0" fontId="5" fillId="0" borderId="0" xfId="0" applyNumberFormat="1" applyFont="1" applyAlignment="1">
      <alignment shrinkToFit="1"/>
    </xf>
    <xf numFmtId="179" fontId="6" fillId="0" borderId="0" xfId="0" applyNumberFormat="1" applyFont="1" applyBorder="1" applyAlignment="1">
      <alignment/>
    </xf>
    <xf numFmtId="179" fontId="5" fillId="0" borderId="0" xfId="0" applyNumberFormat="1" applyFont="1" applyFill="1" applyBorder="1" applyAlignment="1">
      <alignment/>
    </xf>
    <xf numFmtId="179" fontId="8" fillId="0" borderId="98" xfId="0" applyNumberFormat="1" applyFont="1" applyBorder="1" applyAlignment="1">
      <alignment/>
    </xf>
    <xf numFmtId="0" fontId="7" fillId="0" borderId="39" xfId="0" applyFont="1" applyBorder="1" applyAlignment="1">
      <alignment horizontal="center"/>
    </xf>
    <xf numFmtId="0" fontId="7" fillId="0" borderId="190" xfId="0" applyFont="1" applyFill="1" applyBorder="1" applyAlignment="1">
      <alignment horizontal="right"/>
    </xf>
    <xf numFmtId="0" fontId="7" fillId="0" borderId="50" xfId="0" applyFont="1" applyFill="1" applyBorder="1" applyAlignment="1">
      <alignment horizontal="right"/>
    </xf>
    <xf numFmtId="179" fontId="7" fillId="0" borderId="111" xfId="0" applyNumberFormat="1" applyFont="1" applyFill="1" applyBorder="1" applyAlignment="1">
      <alignment horizontal="right"/>
    </xf>
    <xf numFmtId="0" fontId="7" fillId="0" borderId="111" xfId="0" applyFont="1" applyFill="1" applyBorder="1" applyAlignment="1">
      <alignment horizontal="right"/>
    </xf>
    <xf numFmtId="179" fontId="7" fillId="0" borderId="57" xfId="0" applyNumberFormat="1" applyFont="1" applyFill="1" applyBorder="1" applyAlignment="1">
      <alignment horizontal="right"/>
    </xf>
    <xf numFmtId="179" fontId="7" fillId="0" borderId="27" xfId="0" applyNumberFormat="1" applyFont="1" applyFill="1" applyBorder="1" applyAlignment="1">
      <alignment horizontal="right"/>
    </xf>
    <xf numFmtId="179" fontId="7" fillId="0" borderId="167" xfId="0" applyNumberFormat="1" applyFont="1" applyFill="1" applyBorder="1" applyAlignment="1">
      <alignment horizontal="right"/>
    </xf>
    <xf numFmtId="179" fontId="7" fillId="0" borderId="51" xfId="0" applyNumberFormat="1" applyFont="1" applyFill="1" applyBorder="1" applyAlignment="1">
      <alignment horizontal="right"/>
    </xf>
    <xf numFmtId="179" fontId="7" fillId="0" borderId="28" xfId="0" applyNumberFormat="1" applyFont="1" applyFill="1" applyBorder="1" applyAlignment="1">
      <alignment horizontal="right"/>
    </xf>
    <xf numFmtId="0" fontId="5" fillId="0" borderId="23" xfId="0" applyFont="1" applyFill="1" applyBorder="1" applyAlignment="1">
      <alignment horizontal="distributed" vertical="center"/>
    </xf>
    <xf numFmtId="193" fontId="5" fillId="0" borderId="61" xfId="0" applyNumberFormat="1" applyFont="1" applyFill="1" applyBorder="1" applyAlignment="1">
      <alignment vertical="center" shrinkToFit="1"/>
    </xf>
    <xf numFmtId="193" fontId="5" fillId="0" borderId="22" xfId="0" applyNumberFormat="1" applyFont="1" applyFill="1" applyBorder="1" applyAlignment="1">
      <alignment vertical="center" shrinkToFit="1"/>
    </xf>
    <xf numFmtId="179" fontId="5" fillId="0" borderId="11" xfId="0" applyNumberFormat="1" applyFont="1" applyFill="1" applyBorder="1" applyAlignment="1">
      <alignment vertical="center" shrinkToFit="1"/>
    </xf>
    <xf numFmtId="193" fontId="5" fillId="0" borderId="11" xfId="0" applyNumberFormat="1" applyFont="1" applyFill="1" applyBorder="1" applyAlignment="1">
      <alignment vertical="center" shrinkToFit="1"/>
    </xf>
    <xf numFmtId="179" fontId="5" fillId="0" borderId="18" xfId="0" applyNumberFormat="1" applyFont="1" applyFill="1" applyBorder="1" applyAlignment="1">
      <alignment vertical="center" shrinkToFit="1"/>
    </xf>
    <xf numFmtId="179" fontId="5" fillId="0" borderId="132" xfId="0" applyNumberFormat="1" applyFont="1" applyFill="1" applyBorder="1" applyAlignment="1">
      <alignment vertical="center" shrinkToFit="1"/>
    </xf>
    <xf numFmtId="193" fontId="5" fillId="0" borderId="61" xfId="49" applyNumberFormat="1" applyFont="1" applyFill="1" applyBorder="1" applyAlignment="1">
      <alignment vertical="center" shrinkToFit="1"/>
    </xf>
    <xf numFmtId="193" fontId="5" fillId="0" borderId="22" xfId="49" applyNumberFormat="1" applyFont="1" applyFill="1" applyBorder="1" applyAlignment="1">
      <alignment vertical="center" shrinkToFit="1"/>
    </xf>
    <xf numFmtId="193" fontId="5" fillId="0" borderId="11" xfId="49" applyNumberFormat="1" applyFont="1" applyFill="1" applyBorder="1" applyAlignment="1">
      <alignment vertical="center" shrinkToFit="1"/>
    </xf>
    <xf numFmtId="0" fontId="8" fillId="0" borderId="39" xfId="0" applyFont="1" applyFill="1" applyBorder="1" applyAlignment="1">
      <alignment vertical="center"/>
    </xf>
    <xf numFmtId="193" fontId="5" fillId="0" borderId="151" xfId="49" applyNumberFormat="1" applyFont="1" applyFill="1" applyBorder="1" applyAlignment="1">
      <alignment vertical="center" shrinkToFit="1"/>
    </xf>
    <xf numFmtId="193" fontId="5" fillId="0" borderId="12" xfId="49" applyNumberFormat="1" applyFont="1" applyFill="1" applyBorder="1" applyAlignment="1">
      <alignment vertical="center" shrinkToFit="1"/>
    </xf>
    <xf numFmtId="193" fontId="5" fillId="0" borderId="15" xfId="49" applyNumberFormat="1" applyFont="1" applyFill="1" applyBorder="1" applyAlignment="1">
      <alignment vertical="center" shrinkToFit="1"/>
    </xf>
    <xf numFmtId="0" fontId="5" fillId="0" borderId="24" xfId="0" applyFont="1" applyFill="1" applyBorder="1" applyAlignment="1">
      <alignment horizontal="distributed" vertical="center"/>
    </xf>
    <xf numFmtId="193" fontId="5" fillId="0" borderId="143" xfId="0" applyNumberFormat="1" applyFont="1" applyFill="1" applyBorder="1" applyAlignment="1">
      <alignment vertical="center" shrinkToFit="1"/>
    </xf>
    <xf numFmtId="193" fontId="5" fillId="0" borderId="165" xfId="0" applyNumberFormat="1" applyFont="1" applyFill="1" applyBorder="1" applyAlignment="1">
      <alignment vertical="center" shrinkToFit="1"/>
    </xf>
    <xf numFmtId="179" fontId="5" fillId="0" borderId="131" xfId="0" applyNumberFormat="1" applyFont="1" applyFill="1" applyBorder="1" applyAlignment="1">
      <alignment vertical="center" shrinkToFit="1"/>
    </xf>
    <xf numFmtId="193" fontId="5" fillId="0" borderId="131" xfId="0" applyNumberFormat="1" applyFont="1" applyFill="1" applyBorder="1" applyAlignment="1">
      <alignment vertical="center" shrinkToFit="1"/>
    </xf>
    <xf numFmtId="179" fontId="5" fillId="0" borderId="76" xfId="0" applyNumberFormat="1" applyFont="1" applyFill="1" applyBorder="1" applyAlignment="1">
      <alignment vertical="center" shrinkToFit="1"/>
    </xf>
    <xf numFmtId="193" fontId="5" fillId="0" borderId="156" xfId="0" applyNumberFormat="1" applyFont="1" applyFill="1" applyBorder="1" applyAlignment="1">
      <alignment vertical="center" shrinkToFit="1"/>
    </xf>
    <xf numFmtId="179" fontId="5" fillId="0" borderId="100" xfId="0" applyNumberFormat="1" applyFont="1" applyFill="1" applyBorder="1" applyAlignment="1">
      <alignment vertical="center" shrinkToFit="1"/>
    </xf>
    <xf numFmtId="179" fontId="5" fillId="0" borderId="49" xfId="0" applyNumberFormat="1" applyFont="1" applyFill="1" applyBorder="1" applyAlignment="1">
      <alignment vertical="center" shrinkToFit="1"/>
    </xf>
    <xf numFmtId="0" fontId="5" fillId="0" borderId="26" xfId="0" applyFont="1" applyFill="1" applyBorder="1" applyAlignment="1">
      <alignment horizontal="centerContinuous" vertical="center"/>
    </xf>
    <xf numFmtId="193" fontId="5" fillId="0" borderId="54" xfId="49" applyNumberFormat="1" applyFont="1" applyFill="1" applyBorder="1" applyAlignment="1">
      <alignment vertical="center" shrinkToFit="1"/>
    </xf>
    <xf numFmtId="193" fontId="5" fillId="0" borderId="77" xfId="49" applyNumberFormat="1" applyFont="1" applyFill="1" applyBorder="1" applyAlignment="1">
      <alignment vertical="center" shrinkToFit="1"/>
    </xf>
    <xf numFmtId="179" fontId="5" fillId="0" borderId="38" xfId="0" applyNumberFormat="1" applyFont="1" applyFill="1" applyBorder="1" applyAlignment="1">
      <alignment vertical="center" shrinkToFit="1"/>
    </xf>
    <xf numFmtId="193" fontId="5" fillId="0" borderId="38" xfId="49" applyNumberFormat="1" applyFont="1" applyFill="1" applyBorder="1" applyAlignment="1">
      <alignment vertical="center" shrinkToFit="1"/>
    </xf>
    <xf numFmtId="179" fontId="5" fillId="0" borderId="123" xfId="0" applyNumberFormat="1" applyFont="1" applyFill="1" applyBorder="1" applyAlignment="1">
      <alignment vertical="center" shrinkToFit="1"/>
    </xf>
    <xf numFmtId="193" fontId="5" fillId="0" borderId="124" xfId="49" applyNumberFormat="1" applyFont="1" applyFill="1" applyBorder="1" applyAlignment="1">
      <alignment vertical="center" shrinkToFit="1"/>
    </xf>
    <xf numFmtId="179" fontId="5" fillId="0" borderId="175" xfId="0" applyNumberFormat="1" applyFont="1" applyFill="1" applyBorder="1" applyAlignment="1">
      <alignment vertical="center" shrinkToFit="1"/>
    </xf>
    <xf numFmtId="179" fontId="5" fillId="0" borderId="88" xfId="0" applyNumberFormat="1" applyFont="1" applyFill="1" applyBorder="1" applyAlignment="1">
      <alignment vertical="center" shrinkToFit="1"/>
    </xf>
    <xf numFmtId="193" fontId="5" fillId="0" borderId="16" xfId="49" applyNumberFormat="1" applyFont="1" applyFill="1" applyBorder="1" applyAlignment="1">
      <alignment vertical="center" shrinkToFit="1"/>
    </xf>
    <xf numFmtId="179" fontId="5" fillId="0" borderId="0" xfId="0" applyNumberFormat="1" applyFont="1" applyFill="1" applyAlignment="1">
      <alignment/>
    </xf>
    <xf numFmtId="0" fontId="4" fillId="0" borderId="0" xfId="0" applyFont="1" applyFill="1" applyAlignment="1" applyProtection="1">
      <alignment vertical="center"/>
      <protection locked="0"/>
    </xf>
    <xf numFmtId="0" fontId="6" fillId="0" borderId="0" xfId="0" applyFont="1" applyFill="1" applyAlignment="1">
      <alignment vertical="center"/>
    </xf>
    <xf numFmtId="0" fontId="6" fillId="0" borderId="0" xfId="0" applyFont="1" applyFill="1" applyAlignment="1" applyProtection="1">
      <alignment horizontal="center" vertical="center"/>
      <protection/>
    </xf>
    <xf numFmtId="0" fontId="7" fillId="0" borderId="30" xfId="0" applyFont="1" applyFill="1" applyBorder="1" applyAlignment="1" applyProtection="1">
      <alignment horizontal="center" vertical="center" wrapText="1" shrinkToFit="1"/>
      <protection/>
    </xf>
    <xf numFmtId="0" fontId="7" fillId="0" borderId="31" xfId="0" applyFont="1" applyFill="1" applyBorder="1" applyAlignment="1" applyProtection="1">
      <alignment horizontal="center" vertical="center" wrapText="1" shrinkToFit="1"/>
      <protection/>
    </xf>
    <xf numFmtId="0" fontId="8" fillId="40" borderId="31" xfId="0" applyFont="1" applyFill="1" applyBorder="1" applyAlignment="1" applyProtection="1">
      <alignment horizontal="center" vertical="center"/>
      <protection/>
    </xf>
    <xf numFmtId="0" fontId="8" fillId="35" borderId="31" xfId="0" applyFont="1" applyFill="1" applyBorder="1" applyAlignment="1" applyProtection="1">
      <alignment horizontal="center" vertical="center"/>
      <protection/>
    </xf>
    <xf numFmtId="0" fontId="8" fillId="35" borderId="210" xfId="0" applyFont="1" applyFill="1" applyBorder="1" applyAlignment="1" applyProtection="1">
      <alignment horizontal="center" vertical="center"/>
      <protection/>
    </xf>
    <xf numFmtId="0" fontId="8" fillId="0" borderId="0" xfId="0" applyFont="1" applyFill="1" applyAlignment="1">
      <alignment horizontal="center" vertical="center" wrapText="1"/>
    </xf>
    <xf numFmtId="0" fontId="8" fillId="0" borderId="101" xfId="0" applyFont="1" applyFill="1" applyBorder="1" applyAlignment="1" applyProtection="1">
      <alignment horizontal="distributed" vertical="center"/>
      <protection/>
    </xf>
    <xf numFmtId="176" fontId="8" fillId="0" borderId="118" xfId="0" applyNumberFormat="1" applyFont="1" applyFill="1" applyBorder="1" applyAlignment="1" applyProtection="1">
      <alignment horizontal="right" vertical="center"/>
      <protection/>
    </xf>
    <xf numFmtId="176" fontId="8" fillId="0" borderId="35" xfId="0" applyNumberFormat="1" applyFont="1" applyFill="1" applyBorder="1" applyAlignment="1" applyProtection="1">
      <alignment horizontal="right" vertical="center"/>
      <protection/>
    </xf>
    <xf numFmtId="207" fontId="8" fillId="35" borderId="17" xfId="0" applyNumberFormat="1" applyFont="1" applyFill="1" applyBorder="1" applyAlignment="1">
      <alignment horizontal="center" vertical="center" shrinkToFit="1"/>
    </xf>
    <xf numFmtId="176" fontId="8" fillId="0" borderId="35" xfId="0" applyNumberFormat="1" applyFont="1" applyFill="1" applyBorder="1" applyAlignment="1" applyProtection="1">
      <alignment vertical="center"/>
      <protection/>
    </xf>
    <xf numFmtId="176" fontId="8" fillId="40" borderId="12" xfId="0" applyNumberFormat="1" applyFont="1" applyFill="1" applyBorder="1" applyAlignment="1" applyProtection="1">
      <alignment vertical="center"/>
      <protection/>
    </xf>
    <xf numFmtId="207" fontId="8" fillId="35" borderId="10" xfId="0" applyNumberFormat="1" applyFont="1" applyFill="1" applyBorder="1" applyAlignment="1">
      <alignment horizontal="right" vertical="center" shrinkToFit="1"/>
    </xf>
    <xf numFmtId="207" fontId="8" fillId="35" borderId="33" xfId="0" applyNumberFormat="1" applyFont="1" applyFill="1" applyBorder="1" applyAlignment="1">
      <alignment horizontal="right" vertical="center" shrinkToFit="1"/>
    </xf>
    <xf numFmtId="207" fontId="8" fillId="35" borderId="17" xfId="0" applyNumberFormat="1" applyFont="1" applyFill="1" applyBorder="1" applyAlignment="1">
      <alignment horizontal="right" vertical="center" shrinkToFit="1"/>
    </xf>
    <xf numFmtId="0" fontId="8" fillId="0" borderId="23" xfId="0" applyFont="1" applyFill="1" applyBorder="1" applyAlignment="1" applyProtection="1">
      <alignment horizontal="distributed" vertical="center"/>
      <protection/>
    </xf>
    <xf numFmtId="176" fontId="8" fillId="0" borderId="15" xfId="0" applyNumberFormat="1" applyFont="1" applyFill="1" applyBorder="1" applyAlignment="1" applyProtection="1">
      <alignment vertical="center"/>
      <protection/>
    </xf>
    <xf numFmtId="176" fontId="8" fillId="0" borderId="119" xfId="0" applyNumberFormat="1" applyFont="1" applyFill="1" applyBorder="1" applyAlignment="1" applyProtection="1">
      <alignment horizontal="right" vertical="center"/>
      <protection/>
    </xf>
    <xf numFmtId="176" fontId="8" fillId="0" borderId="15" xfId="0" applyNumberFormat="1" applyFont="1" applyFill="1" applyBorder="1" applyAlignment="1" applyProtection="1">
      <alignment horizontal="right" vertical="center"/>
      <protection/>
    </xf>
    <xf numFmtId="207" fontId="8" fillId="35" borderId="18" xfId="0" applyNumberFormat="1" applyFont="1" applyFill="1" applyBorder="1" applyAlignment="1">
      <alignment horizontal="center" vertical="center" shrinkToFit="1"/>
    </xf>
    <xf numFmtId="207" fontId="8" fillId="35" borderId="34" xfId="0" applyNumberFormat="1" applyFont="1" applyFill="1" applyBorder="1" applyAlignment="1">
      <alignment horizontal="right" vertical="center" shrinkToFit="1"/>
    </xf>
    <xf numFmtId="176" fontId="8" fillId="0" borderId="11" xfId="0" applyNumberFormat="1" applyFont="1" applyFill="1" applyBorder="1" applyAlignment="1" applyProtection="1">
      <alignment vertical="center" wrapText="1"/>
      <protection/>
    </xf>
    <xf numFmtId="207" fontId="8" fillId="35" borderId="18" xfId="0" applyNumberFormat="1" applyFont="1" applyFill="1" applyBorder="1" applyAlignment="1">
      <alignment horizontal="right" vertical="center" shrinkToFit="1"/>
    </xf>
    <xf numFmtId="0" fontId="8" fillId="0" borderId="24" xfId="0" applyFont="1" applyFill="1" applyBorder="1" applyAlignment="1" applyProtection="1">
      <alignment horizontal="distributed" vertical="center"/>
      <protection/>
    </xf>
    <xf numFmtId="176" fontId="8" fillId="0" borderId="125" xfId="0" applyNumberFormat="1" applyFont="1" applyFill="1" applyBorder="1" applyAlignment="1" applyProtection="1">
      <alignment horizontal="right" vertical="center"/>
      <protection/>
    </xf>
    <xf numFmtId="176" fontId="8" fillId="0" borderId="150" xfId="0" applyNumberFormat="1" applyFont="1" applyFill="1" applyBorder="1" applyAlignment="1" applyProtection="1">
      <alignment horizontal="right" vertical="center"/>
      <protection/>
    </xf>
    <xf numFmtId="207" fontId="8" fillId="35" borderId="76" xfId="0" applyNumberFormat="1" applyFont="1" applyFill="1" applyBorder="1" applyAlignment="1">
      <alignment horizontal="center" vertical="center" shrinkToFit="1"/>
    </xf>
    <xf numFmtId="176" fontId="8" fillId="0" borderId="150" xfId="0" applyNumberFormat="1" applyFont="1" applyFill="1" applyBorder="1" applyAlignment="1" applyProtection="1">
      <alignment vertical="center"/>
      <protection/>
    </xf>
    <xf numFmtId="176" fontId="8" fillId="40" borderId="131" xfId="0" applyNumberFormat="1" applyFont="1" applyFill="1" applyBorder="1" applyAlignment="1" applyProtection="1">
      <alignment vertical="center"/>
      <protection/>
    </xf>
    <xf numFmtId="207" fontId="8" fillId="35" borderId="131" xfId="0" applyNumberFormat="1" applyFont="1" applyFill="1" applyBorder="1" applyAlignment="1">
      <alignment horizontal="right" vertical="center" shrinkToFit="1"/>
    </xf>
    <xf numFmtId="207" fontId="8" fillId="35" borderId="44" xfId="0" applyNumberFormat="1" applyFont="1" applyFill="1" applyBorder="1" applyAlignment="1">
      <alignment horizontal="right" vertical="center" shrinkToFit="1"/>
    </xf>
    <xf numFmtId="207" fontId="8" fillId="35" borderId="76" xfId="0" applyNumberFormat="1" applyFont="1" applyFill="1" applyBorder="1" applyAlignment="1">
      <alignment horizontal="right" vertical="center" shrinkToFit="1"/>
    </xf>
    <xf numFmtId="0" fontId="14" fillId="34" borderId="26" xfId="0" applyFont="1" applyFill="1" applyBorder="1" applyAlignment="1" applyProtection="1">
      <alignment horizontal="distributed" vertical="center"/>
      <protection/>
    </xf>
    <xf numFmtId="176" fontId="14" fillId="34" borderId="211" xfId="0" applyNumberFormat="1" applyFont="1" applyFill="1" applyBorder="1" applyAlignment="1" applyProtection="1">
      <alignment vertical="center" shrinkToFit="1"/>
      <protection/>
    </xf>
    <xf numFmtId="176" fontId="14" fillId="34" borderId="72" xfId="0" applyNumberFormat="1" applyFont="1" applyFill="1" applyBorder="1" applyAlignment="1" applyProtection="1">
      <alignment vertical="center" shrinkToFit="1"/>
      <protection/>
    </xf>
    <xf numFmtId="207" fontId="14" fillId="34" borderId="123" xfId="0" applyNumberFormat="1" applyFont="1" applyFill="1" applyBorder="1" applyAlignment="1">
      <alignment horizontal="center" vertical="center" shrinkToFit="1"/>
    </xf>
    <xf numFmtId="176" fontId="14" fillId="34" borderId="38" xfId="0" applyNumberFormat="1" applyFont="1" applyFill="1" applyBorder="1" applyAlignment="1" applyProtection="1">
      <alignment vertical="center" shrinkToFit="1"/>
      <protection/>
    </xf>
    <xf numFmtId="207" fontId="14" fillId="34" borderId="38" xfId="0" applyNumberFormat="1" applyFont="1" applyFill="1" applyBorder="1" applyAlignment="1">
      <alignment horizontal="right" vertical="center" shrinkToFit="1"/>
    </xf>
    <xf numFmtId="207" fontId="14" fillId="34" borderId="212" xfId="0" applyNumberFormat="1" applyFont="1" applyFill="1" applyBorder="1" applyAlignment="1">
      <alignment horizontal="right" vertical="center" shrinkToFit="1"/>
    </xf>
    <xf numFmtId="207" fontId="14" fillId="34" borderId="123" xfId="0" applyNumberFormat="1" applyFont="1" applyFill="1" applyBorder="1" applyAlignment="1">
      <alignment horizontal="right" vertical="center" shrinkToFit="1"/>
    </xf>
    <xf numFmtId="0" fontId="14" fillId="0" borderId="0" xfId="0" applyFont="1" applyFill="1" applyAlignment="1">
      <alignment vertical="center"/>
    </xf>
    <xf numFmtId="0" fontId="8" fillId="0" borderId="25" xfId="0" applyFont="1" applyFill="1" applyBorder="1" applyAlignment="1" applyProtection="1">
      <alignment horizontal="center" vertical="center"/>
      <protection/>
    </xf>
    <xf numFmtId="176" fontId="8" fillId="0" borderId="126" xfId="0" applyNumberFormat="1" applyFont="1" applyFill="1" applyBorder="1" applyAlignment="1" applyProtection="1">
      <alignment horizontal="right" vertical="center"/>
      <protection/>
    </xf>
    <xf numFmtId="176" fontId="8" fillId="0" borderId="16" xfId="0" applyNumberFormat="1" applyFont="1" applyFill="1" applyBorder="1" applyAlignment="1" applyProtection="1">
      <alignment horizontal="right" vertical="center"/>
      <protection/>
    </xf>
    <xf numFmtId="207" fontId="8" fillId="35" borderId="88" xfId="0" applyNumberFormat="1" applyFont="1" applyFill="1" applyBorder="1" applyAlignment="1">
      <alignment horizontal="center" vertical="center" shrinkToFit="1"/>
    </xf>
    <xf numFmtId="176" fontId="14" fillId="33" borderId="0" xfId="0" applyNumberFormat="1" applyFont="1" applyFill="1" applyBorder="1" applyAlignment="1" applyProtection="1">
      <alignment vertical="center"/>
      <protection/>
    </xf>
    <xf numFmtId="207" fontId="14" fillId="33" borderId="0" xfId="0" applyNumberFormat="1" applyFont="1" applyFill="1" applyBorder="1" applyAlignment="1">
      <alignment horizontal="right" vertical="center" shrinkToFit="1"/>
    </xf>
    <xf numFmtId="0" fontId="14" fillId="33" borderId="0" xfId="0" applyFont="1" applyFill="1" applyAlignment="1">
      <alignment vertical="center"/>
    </xf>
    <xf numFmtId="176" fontId="14" fillId="34" borderId="211" xfId="0" applyNumberFormat="1" applyFont="1" applyFill="1" applyBorder="1" applyAlignment="1" applyProtection="1">
      <alignment horizontal="right" vertical="center"/>
      <protection/>
    </xf>
    <xf numFmtId="176" fontId="14" fillId="34" borderId="72" xfId="0" applyNumberFormat="1" applyFont="1" applyFill="1" applyBorder="1" applyAlignment="1" applyProtection="1">
      <alignment horizontal="right" vertical="center"/>
      <protection/>
    </xf>
    <xf numFmtId="0" fontId="6" fillId="0" borderId="0" xfId="0" applyFont="1" applyFill="1" applyAlignment="1">
      <alignment horizontal="center" vertical="center"/>
    </xf>
    <xf numFmtId="176" fontId="14" fillId="0" borderId="48" xfId="0" applyNumberFormat="1" applyFont="1" applyFill="1" applyBorder="1" applyAlignment="1" applyProtection="1">
      <alignment shrinkToFit="1"/>
      <protection/>
    </xf>
    <xf numFmtId="176" fontId="14" fillId="34" borderId="57" xfId="0" applyNumberFormat="1" applyFont="1" applyFill="1" applyBorder="1" applyAlignment="1" applyProtection="1">
      <alignment shrinkToFit="1"/>
      <protection/>
    </xf>
    <xf numFmtId="197" fontId="4" fillId="34" borderId="95" xfId="0" applyNumberFormat="1" applyFont="1" applyFill="1" applyBorder="1" applyAlignment="1">
      <alignment/>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pplyProtection="1">
      <alignment vertical="center"/>
      <protection locked="0"/>
    </xf>
    <xf numFmtId="0" fontId="5" fillId="33" borderId="0" xfId="0" applyFont="1" applyFill="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vertical="center"/>
      <protection locked="0"/>
    </xf>
    <xf numFmtId="0" fontId="7" fillId="0" borderId="213"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textRotation="255"/>
      <protection/>
    </xf>
    <xf numFmtId="0" fontId="8" fillId="0" borderId="30" xfId="0" applyFont="1" applyFill="1" applyBorder="1" applyAlignment="1" applyProtection="1">
      <alignment horizontal="center" vertical="center" textRotation="255"/>
      <protection locked="0"/>
    </xf>
    <xf numFmtId="0" fontId="8" fillId="35" borderId="31" xfId="0" applyFont="1" applyFill="1" applyBorder="1" applyAlignment="1" applyProtection="1">
      <alignment horizontal="center" vertical="center" textRotation="255"/>
      <protection locked="0"/>
    </xf>
    <xf numFmtId="0" fontId="8" fillId="0" borderId="31" xfId="0" applyFont="1" applyFill="1" applyBorder="1" applyAlignment="1" applyProtection="1">
      <alignment horizontal="center" vertical="center" textRotation="255"/>
      <protection locked="0"/>
    </xf>
    <xf numFmtId="0" fontId="8" fillId="35" borderId="210" xfId="0" applyFont="1" applyFill="1" applyBorder="1" applyAlignment="1" applyProtection="1">
      <alignment horizontal="center" vertical="center" textRotation="255"/>
      <protection locked="0"/>
    </xf>
    <xf numFmtId="0" fontId="8" fillId="33" borderId="0" xfId="0" applyFont="1" applyFill="1" applyAlignment="1" applyProtection="1">
      <alignment horizontal="center" vertical="center"/>
      <protection locked="0"/>
    </xf>
    <xf numFmtId="0" fontId="8" fillId="33" borderId="0" xfId="0" applyFont="1" applyFill="1" applyAlignment="1" applyProtection="1">
      <alignment horizontal="center" vertical="center" wrapText="1"/>
      <protection locked="0"/>
    </xf>
    <xf numFmtId="0" fontId="8" fillId="33" borderId="0" xfId="0" applyFont="1" applyFill="1" applyAlignment="1">
      <alignment horizontal="center" vertical="center" wrapText="1"/>
    </xf>
    <xf numFmtId="38" fontId="8" fillId="40" borderId="12" xfId="49" applyFont="1" applyFill="1" applyBorder="1" applyAlignment="1" applyProtection="1">
      <alignment vertical="center"/>
      <protection/>
    </xf>
    <xf numFmtId="182" fontId="8" fillId="35" borderId="10" xfId="0" applyNumberFormat="1" applyFont="1" applyFill="1" applyBorder="1" applyAlignment="1">
      <alignment horizontal="right" vertical="center" shrinkToFit="1"/>
    </xf>
    <xf numFmtId="38" fontId="8" fillId="0" borderId="36" xfId="49" applyFont="1" applyFill="1" applyBorder="1" applyAlignment="1" applyProtection="1">
      <alignment horizontal="right" vertical="center"/>
      <protection locked="0"/>
    </xf>
    <xf numFmtId="182" fontId="8" fillId="0" borderId="12" xfId="0" applyNumberFormat="1" applyFont="1" applyFill="1" applyBorder="1" applyAlignment="1">
      <alignment horizontal="right" vertical="center" shrinkToFit="1"/>
    </xf>
    <xf numFmtId="38" fontId="8" fillId="0" borderId="12" xfId="49" applyFont="1" applyFill="1" applyBorder="1" applyAlignment="1" applyProtection="1">
      <alignment horizontal="right" vertical="center"/>
      <protection locked="0"/>
    </xf>
    <xf numFmtId="182" fontId="8" fillId="35" borderId="12" xfId="0" applyNumberFormat="1" applyFont="1" applyFill="1" applyBorder="1" applyAlignment="1">
      <alignment horizontal="right" vertical="center" shrinkToFit="1"/>
    </xf>
    <xf numFmtId="182" fontId="8" fillId="35" borderId="33" xfId="0" applyNumberFormat="1" applyFont="1" applyFill="1" applyBorder="1" applyAlignment="1">
      <alignment horizontal="right" vertical="center" shrinkToFit="1"/>
    </xf>
    <xf numFmtId="38" fontId="8" fillId="0" borderId="37" xfId="49" applyFont="1" applyFill="1" applyBorder="1" applyAlignment="1" applyProtection="1">
      <alignment horizontal="right" vertical="center"/>
      <protection locked="0"/>
    </xf>
    <xf numFmtId="182" fontId="8" fillId="0" borderId="11" xfId="0" applyNumberFormat="1" applyFont="1" applyFill="1" applyBorder="1" applyAlignment="1">
      <alignment horizontal="right" vertical="center" shrinkToFit="1"/>
    </xf>
    <xf numFmtId="38" fontId="8" fillId="0" borderId="11" xfId="49" applyFont="1" applyFill="1" applyBorder="1" applyAlignment="1" applyProtection="1">
      <alignment horizontal="right" vertical="center"/>
      <protection locked="0"/>
    </xf>
    <xf numFmtId="182" fontId="8" fillId="35" borderId="11" xfId="0" applyNumberFormat="1" applyFont="1" applyFill="1" applyBorder="1" applyAlignment="1">
      <alignment horizontal="right" vertical="center" shrinkToFit="1"/>
    </xf>
    <xf numFmtId="182" fontId="8" fillId="35" borderId="34" xfId="0" applyNumberFormat="1" applyFont="1" applyFill="1" applyBorder="1" applyAlignment="1">
      <alignment horizontal="right" vertical="center" shrinkToFit="1"/>
    </xf>
    <xf numFmtId="182" fontId="8" fillId="33" borderId="11" xfId="0" applyNumberFormat="1" applyFont="1" applyFill="1" applyBorder="1" applyAlignment="1">
      <alignment horizontal="right" vertical="center" shrinkToFit="1"/>
    </xf>
    <xf numFmtId="176" fontId="8" fillId="0" borderId="37" xfId="0" applyNumberFormat="1" applyFont="1" applyFill="1" applyBorder="1" applyAlignment="1" applyProtection="1">
      <alignment vertical="center"/>
      <protection/>
    </xf>
    <xf numFmtId="38" fontId="8" fillId="40" borderId="11" xfId="49" applyFont="1" applyFill="1" applyBorder="1" applyAlignment="1" applyProtection="1">
      <alignment vertical="center"/>
      <protection/>
    </xf>
    <xf numFmtId="182" fontId="8" fillId="35" borderId="132" xfId="0" applyNumberFormat="1" applyFont="1" applyFill="1" applyBorder="1" applyAlignment="1">
      <alignment horizontal="right" vertical="center" shrinkToFit="1"/>
    </xf>
    <xf numFmtId="0" fontId="8" fillId="0" borderId="145" xfId="0" applyFont="1" applyFill="1" applyBorder="1" applyAlignment="1" applyProtection="1">
      <alignment horizontal="distributed" vertical="center"/>
      <protection/>
    </xf>
    <xf numFmtId="176" fontId="8" fillId="0" borderId="75" xfId="0" applyNumberFormat="1" applyFont="1" applyFill="1" applyBorder="1" applyAlignment="1" applyProtection="1">
      <alignment vertical="center"/>
      <protection/>
    </xf>
    <xf numFmtId="38" fontId="8" fillId="40" borderId="38" xfId="49" applyFont="1" applyFill="1" applyBorder="1" applyAlignment="1" applyProtection="1">
      <alignment vertical="center"/>
      <protection/>
    </xf>
    <xf numFmtId="182" fontId="8" fillId="35" borderId="46" xfId="0" applyNumberFormat="1" applyFont="1" applyFill="1" applyBorder="1" applyAlignment="1">
      <alignment horizontal="right" vertical="center" shrinkToFit="1"/>
    </xf>
    <xf numFmtId="38" fontId="8" fillId="0" borderId="75" xfId="49" applyFont="1" applyFill="1" applyBorder="1" applyAlignment="1" applyProtection="1">
      <alignment horizontal="right" vertical="center"/>
      <protection locked="0"/>
    </xf>
    <xf numFmtId="182" fontId="8" fillId="33" borderId="131" xfId="0" applyNumberFormat="1" applyFont="1" applyFill="1" applyBorder="1" applyAlignment="1">
      <alignment horizontal="right" vertical="center" shrinkToFit="1"/>
    </xf>
    <xf numFmtId="38" fontId="8" fillId="0" borderId="131" xfId="49" applyFont="1" applyFill="1" applyBorder="1" applyAlignment="1" applyProtection="1">
      <alignment horizontal="right" vertical="center"/>
      <protection locked="0"/>
    </xf>
    <xf numFmtId="182" fontId="8" fillId="35" borderId="131" xfId="0" applyNumberFormat="1" applyFont="1" applyFill="1" applyBorder="1" applyAlignment="1">
      <alignment horizontal="right" vertical="center" shrinkToFit="1"/>
    </xf>
    <xf numFmtId="182" fontId="8" fillId="35" borderId="44" xfId="0" applyNumberFormat="1" applyFont="1" applyFill="1" applyBorder="1" applyAlignment="1">
      <alignment horizontal="right" vertical="center" shrinkToFit="1"/>
    </xf>
    <xf numFmtId="0" fontId="14" fillId="34" borderId="214" xfId="0" applyFont="1" applyFill="1" applyBorder="1" applyAlignment="1" applyProtection="1">
      <alignment horizontal="distributed" vertical="center"/>
      <protection/>
    </xf>
    <xf numFmtId="38" fontId="14" fillId="34" borderId="125" xfId="49" applyFont="1" applyFill="1" applyBorder="1" applyAlignment="1" applyProtection="1">
      <alignment vertical="center"/>
      <protection/>
    </xf>
    <xf numFmtId="38" fontId="14" fillId="34" borderId="150" xfId="49" applyFont="1" applyFill="1" applyBorder="1" applyAlignment="1" applyProtection="1">
      <alignment vertical="center"/>
      <protection/>
    </xf>
    <xf numFmtId="180" fontId="14" fillId="34" borderId="46" xfId="0" applyNumberFormat="1" applyFont="1" applyFill="1" applyBorder="1" applyAlignment="1">
      <alignment vertical="center" shrinkToFit="1"/>
    </xf>
    <xf numFmtId="0" fontId="14" fillId="34" borderId="213" xfId="0" applyNumberFormat="1" applyFont="1" applyFill="1" applyBorder="1" applyAlignment="1" applyProtection="1">
      <alignment vertical="center"/>
      <protection/>
    </xf>
    <xf numFmtId="0" fontId="14" fillId="34" borderId="31" xfId="0" applyNumberFormat="1" applyFont="1" applyFill="1" applyBorder="1" applyAlignment="1" applyProtection="1">
      <alignment vertical="center"/>
      <protection/>
    </xf>
    <xf numFmtId="182" fontId="14" fillId="34" borderId="69" xfId="0" applyNumberFormat="1" applyFont="1" applyFill="1" applyBorder="1" applyAlignment="1">
      <alignment horizontal="right" vertical="center" shrinkToFit="1"/>
    </xf>
    <xf numFmtId="38" fontId="14" fillId="34" borderId="31" xfId="49" applyFont="1" applyFill="1" applyBorder="1" applyAlignment="1" applyProtection="1">
      <alignment vertical="center"/>
      <protection/>
    </xf>
    <xf numFmtId="182" fontId="14" fillId="34" borderId="74" xfId="0" applyNumberFormat="1" applyFont="1" applyFill="1" applyBorder="1" applyAlignment="1">
      <alignment horizontal="right" vertical="center" shrinkToFit="1"/>
    </xf>
    <xf numFmtId="38" fontId="14" fillId="34" borderId="72" xfId="49" applyFont="1" applyFill="1" applyBorder="1" applyAlignment="1" applyProtection="1">
      <alignment vertical="center"/>
      <protection/>
    </xf>
    <xf numFmtId="182" fontId="14" fillId="34" borderId="212" xfId="0" applyNumberFormat="1" applyFont="1" applyFill="1" applyBorder="1" applyAlignment="1">
      <alignment horizontal="right" vertical="center" shrinkToFit="1"/>
    </xf>
    <xf numFmtId="38" fontId="14" fillId="34" borderId="86" xfId="49" applyFont="1" applyFill="1" applyBorder="1" applyAlignment="1" applyProtection="1">
      <alignment horizontal="right" vertical="center"/>
      <protection locked="0"/>
    </xf>
    <xf numFmtId="182" fontId="14" fillId="34" borderId="71" xfId="0" applyNumberFormat="1" applyFont="1" applyFill="1" applyBorder="1" applyAlignment="1">
      <alignment horizontal="right" vertical="center" shrinkToFit="1"/>
    </xf>
    <xf numFmtId="38" fontId="14" fillId="34" borderId="71" xfId="49" applyFont="1" applyFill="1" applyBorder="1" applyAlignment="1" applyProtection="1">
      <alignment horizontal="right" vertical="center"/>
      <protection locked="0"/>
    </xf>
    <xf numFmtId="0" fontId="14" fillId="33" borderId="0" xfId="0" applyFont="1" applyFill="1" applyAlignment="1" applyProtection="1">
      <alignment vertical="center"/>
      <protection locked="0"/>
    </xf>
    <xf numFmtId="38" fontId="8" fillId="0" borderId="126" xfId="49" applyFont="1" applyFill="1" applyBorder="1" applyAlignment="1" applyProtection="1">
      <alignment horizontal="right" vertical="center"/>
      <protection/>
    </xf>
    <xf numFmtId="38" fontId="8" fillId="0" borderId="16" xfId="49" applyFont="1" applyFill="1" applyBorder="1" applyAlignment="1" applyProtection="1">
      <alignment horizontal="right" vertical="center"/>
      <protection/>
    </xf>
    <xf numFmtId="176" fontId="8" fillId="0" borderId="0" xfId="0" applyNumberFormat="1" applyFont="1" applyFill="1" applyBorder="1" applyAlignment="1" applyProtection="1">
      <alignment vertical="center"/>
      <protection/>
    </xf>
    <xf numFmtId="38" fontId="8" fillId="0" borderId="0" xfId="0" applyNumberFormat="1" applyFont="1" applyFill="1" applyBorder="1" applyAlignment="1" applyProtection="1">
      <alignment vertical="center"/>
      <protection locked="0"/>
    </xf>
    <xf numFmtId="178" fontId="8" fillId="0" borderId="0" xfId="0" applyNumberFormat="1" applyFont="1" applyFill="1" applyBorder="1" applyAlignment="1" applyProtection="1">
      <alignment vertical="center"/>
      <protection locked="0"/>
    </xf>
    <xf numFmtId="38" fontId="14" fillId="34" borderId="211" xfId="49" applyFont="1" applyFill="1" applyBorder="1" applyAlignment="1" applyProtection="1">
      <alignment horizontal="right" vertical="center"/>
      <protection/>
    </xf>
    <xf numFmtId="38" fontId="14" fillId="34" borderId="72" xfId="49" applyFont="1" applyFill="1" applyBorder="1" applyAlignment="1" applyProtection="1">
      <alignment horizontal="right" vertical="center"/>
      <protection/>
    </xf>
    <xf numFmtId="177" fontId="8" fillId="0" borderId="0" xfId="0" applyNumberFormat="1" applyFont="1" applyFill="1" applyBorder="1" applyAlignment="1" applyProtection="1">
      <alignment vertical="center"/>
      <protection/>
    </xf>
    <xf numFmtId="182" fontId="8" fillId="35" borderId="176" xfId="0" applyNumberFormat="1" applyFont="1" applyFill="1" applyBorder="1" applyAlignment="1">
      <alignment horizontal="right" vertical="center" shrinkToFit="1"/>
    </xf>
    <xf numFmtId="38" fontId="14" fillId="34" borderId="131" xfId="49" applyFont="1" applyFill="1" applyBorder="1" applyAlignment="1" applyProtection="1">
      <alignment vertical="center"/>
      <protection/>
    </xf>
    <xf numFmtId="193" fontId="4" fillId="38" borderId="215" xfId="49" applyNumberFormat="1" applyFont="1" applyFill="1" applyBorder="1" applyAlignment="1">
      <alignment horizontal="right" wrapText="1" shrinkToFit="1"/>
    </xf>
    <xf numFmtId="193" fontId="4" fillId="38" borderId="162" xfId="49" applyNumberFormat="1" applyFont="1" applyFill="1" applyBorder="1" applyAlignment="1">
      <alignment wrapText="1" shrinkToFit="1"/>
    </xf>
    <xf numFmtId="193" fontId="4" fillId="38" borderId="160" xfId="49" applyNumberFormat="1" applyFont="1" applyFill="1" applyBorder="1" applyAlignment="1">
      <alignment wrapText="1" shrinkToFit="1"/>
    </xf>
    <xf numFmtId="193" fontId="4" fillId="38" borderId="131" xfId="49" applyNumberFormat="1" applyFont="1" applyFill="1" applyBorder="1" applyAlignment="1">
      <alignment wrapText="1" shrinkToFit="1"/>
    </xf>
    <xf numFmtId="193" fontId="4" fillId="38" borderId="76" xfId="49" applyNumberFormat="1" applyFont="1" applyFill="1" applyBorder="1" applyAlignment="1">
      <alignment wrapText="1" shrinkToFit="1"/>
    </xf>
    <xf numFmtId="193" fontId="4" fillId="38" borderId="150" xfId="49" applyNumberFormat="1" applyFont="1" applyFill="1" applyBorder="1" applyAlignment="1">
      <alignment wrapText="1" shrinkToFit="1"/>
    </xf>
    <xf numFmtId="193" fontId="4" fillId="38" borderId="165" xfId="49" applyNumberFormat="1" applyFont="1" applyFill="1" applyBorder="1" applyAlignment="1">
      <alignment wrapText="1" shrinkToFit="1"/>
    </xf>
    <xf numFmtId="193" fontId="4" fillId="38" borderId="211" xfId="49" applyNumberFormat="1" applyFont="1" applyFill="1" applyBorder="1" applyAlignment="1">
      <alignment wrapText="1" shrinkToFit="1"/>
    </xf>
    <xf numFmtId="193" fontId="4" fillId="38" borderId="125" xfId="49" applyNumberFormat="1" applyFont="1" applyFill="1" applyBorder="1" applyAlignment="1">
      <alignment wrapText="1" shrinkToFit="1"/>
    </xf>
    <xf numFmtId="193" fontId="4" fillId="38" borderId="29" xfId="49" applyNumberFormat="1" applyFont="1" applyFill="1" applyBorder="1" applyAlignment="1">
      <alignment wrapText="1" shrinkToFit="1"/>
    </xf>
    <xf numFmtId="193" fontId="4" fillId="38" borderId="216" xfId="49" applyNumberFormat="1" applyFont="1" applyFill="1" applyBorder="1" applyAlignment="1">
      <alignment horizontal="right" wrapText="1" shrinkToFit="1"/>
    </xf>
    <xf numFmtId="193" fontId="4" fillId="38" borderId="72" xfId="49" applyNumberFormat="1" applyFont="1" applyFill="1" applyBorder="1" applyAlignment="1">
      <alignment horizontal="right" wrapText="1" shrinkToFit="1"/>
    </xf>
    <xf numFmtId="193" fontId="4" fillId="38" borderId="38" xfId="49" applyNumberFormat="1" applyFont="1" applyFill="1" applyBorder="1" applyAlignment="1">
      <alignment horizontal="right" wrapText="1" shrinkToFit="1"/>
    </xf>
    <xf numFmtId="193" fontId="4" fillId="38" borderId="212" xfId="49" applyNumberFormat="1" applyFont="1" applyFill="1" applyBorder="1" applyAlignment="1">
      <alignment horizontal="right" wrapText="1" shrinkToFit="1"/>
    </xf>
    <xf numFmtId="179" fontId="4" fillId="38" borderId="131" xfId="0" applyNumberFormat="1" applyFont="1" applyFill="1" applyBorder="1" applyAlignment="1">
      <alignment horizontal="right" wrapText="1" shrinkToFit="1"/>
    </xf>
    <xf numFmtId="193" fontId="4" fillId="38" borderId="150" xfId="49" applyNumberFormat="1" applyFont="1" applyFill="1" applyBorder="1" applyAlignment="1">
      <alignment horizontal="right" wrapText="1" shrinkToFit="1"/>
    </xf>
    <xf numFmtId="179" fontId="4" fillId="38" borderId="176" xfId="0" applyNumberFormat="1" applyFont="1" applyFill="1" applyBorder="1" applyAlignment="1">
      <alignment horizontal="right" wrapText="1" shrinkToFit="1"/>
    </xf>
    <xf numFmtId="193" fontId="4" fillId="38" borderId="165" xfId="0" applyNumberFormat="1" applyFont="1" applyFill="1" applyBorder="1" applyAlignment="1">
      <alignment horizontal="right" wrapText="1" shrinkToFit="1"/>
    </xf>
    <xf numFmtId="193" fontId="4" fillId="38" borderId="76" xfId="0" applyNumberFormat="1" applyFont="1" applyFill="1" applyBorder="1" applyAlignment="1">
      <alignment horizontal="right" wrapText="1" shrinkToFit="1"/>
    </xf>
    <xf numFmtId="193" fontId="4" fillId="38" borderId="125" xfId="49" applyNumberFormat="1" applyFont="1" applyFill="1" applyBorder="1" applyAlignment="1">
      <alignment horizontal="right" wrapText="1" shrinkToFit="1"/>
    </xf>
    <xf numFmtId="193" fontId="4" fillId="38" borderId="131" xfId="49" applyNumberFormat="1" applyFont="1" applyFill="1" applyBorder="1" applyAlignment="1">
      <alignment horizontal="right" wrapText="1" shrinkToFit="1"/>
    </xf>
    <xf numFmtId="193" fontId="15" fillId="35" borderId="217" xfId="49" applyNumberFormat="1" applyFont="1" applyFill="1" applyBorder="1" applyAlignment="1">
      <alignment horizontal="right" wrapText="1" shrinkToFit="1"/>
    </xf>
    <xf numFmtId="193" fontId="15" fillId="35" borderId="218" xfId="49" applyNumberFormat="1" applyFont="1" applyFill="1" applyBorder="1" applyAlignment="1">
      <alignment horizontal="right" wrapText="1" shrinkToFit="1"/>
    </xf>
    <xf numFmtId="193" fontId="15" fillId="35" borderId="219" xfId="49" applyNumberFormat="1" applyFont="1" applyFill="1" applyBorder="1" applyAlignment="1">
      <alignment horizontal="right" wrapText="1" shrinkToFit="1"/>
    </xf>
    <xf numFmtId="193" fontId="15" fillId="35" borderId="220" xfId="49" applyNumberFormat="1" applyFont="1" applyFill="1" applyBorder="1" applyAlignment="1">
      <alignment horizontal="right" wrapText="1" shrinkToFit="1"/>
    </xf>
    <xf numFmtId="193" fontId="15" fillId="35" borderId="191" xfId="49" applyNumberFormat="1" applyFont="1" applyFill="1" applyBorder="1" applyAlignment="1">
      <alignment horizontal="right" wrapText="1" shrinkToFit="1"/>
    </xf>
    <xf numFmtId="193" fontId="15" fillId="35" borderId="97" xfId="49" applyNumberFormat="1" applyFont="1" applyFill="1" applyBorder="1" applyAlignment="1">
      <alignment horizontal="right" wrapText="1" shrinkToFit="1"/>
    </xf>
    <xf numFmtId="179" fontId="15" fillId="35" borderId="219" xfId="49" applyNumberFormat="1" applyFont="1" applyFill="1" applyBorder="1" applyAlignment="1">
      <alignment horizontal="right" wrapText="1" shrinkToFit="1"/>
    </xf>
    <xf numFmtId="179" fontId="15" fillId="35" borderId="97" xfId="49" applyNumberFormat="1" applyFont="1" applyFill="1" applyBorder="1" applyAlignment="1">
      <alignment horizontal="right" wrapText="1" shrinkToFit="1"/>
    </xf>
    <xf numFmtId="193" fontId="4" fillId="0" borderId="221" xfId="49" applyNumberFormat="1" applyFont="1" applyFill="1" applyBorder="1" applyAlignment="1">
      <alignment horizontal="right" wrapText="1" shrinkToFit="1"/>
    </xf>
    <xf numFmtId="193" fontId="4" fillId="38" borderId="191" xfId="49" applyNumberFormat="1" applyFont="1" applyFill="1" applyBorder="1" applyAlignment="1">
      <alignment horizontal="right" wrapText="1" shrinkToFit="1"/>
    </xf>
    <xf numFmtId="37" fontId="4" fillId="0" borderId="151" xfId="95" applyNumberFormat="1" applyFont="1" applyFill="1" applyBorder="1" applyProtection="1">
      <alignment/>
      <protection locked="0"/>
    </xf>
    <xf numFmtId="37" fontId="4" fillId="0" borderId="12" xfId="95" applyNumberFormat="1" applyFont="1" applyFill="1" applyBorder="1" applyProtection="1">
      <alignment/>
      <protection locked="0"/>
    </xf>
    <xf numFmtId="37" fontId="4" fillId="0" borderId="17" xfId="95" applyNumberFormat="1" applyFont="1" applyFill="1" applyBorder="1" applyProtection="1">
      <alignment/>
      <protection locked="0"/>
    </xf>
    <xf numFmtId="37" fontId="4" fillId="0" borderId="35" xfId="95" applyNumberFormat="1" applyFont="1" applyFill="1" applyBorder="1" applyProtection="1">
      <alignment/>
      <protection locked="0"/>
    </xf>
    <xf numFmtId="193" fontId="4" fillId="38" borderId="144" xfId="49" applyNumberFormat="1" applyFont="1" applyFill="1" applyBorder="1" applyAlignment="1">
      <alignment wrapText="1" shrinkToFit="1"/>
    </xf>
    <xf numFmtId="193" fontId="4" fillId="38" borderId="222" xfId="49" applyNumberFormat="1" applyFont="1" applyFill="1" applyBorder="1" applyAlignment="1">
      <alignment wrapText="1" shrinkToFit="1"/>
    </xf>
    <xf numFmtId="193" fontId="4" fillId="38" borderId="197" xfId="49" applyNumberFormat="1" applyFont="1" applyFill="1" applyBorder="1" applyAlignment="1">
      <alignment wrapText="1" shrinkToFit="1"/>
    </xf>
    <xf numFmtId="193" fontId="4" fillId="38" borderId="73" xfId="49" applyNumberFormat="1" applyFont="1" applyFill="1" applyBorder="1" applyAlignment="1">
      <alignment wrapText="1" shrinkToFit="1"/>
    </xf>
    <xf numFmtId="193" fontId="4" fillId="38" borderId="164" xfId="49" applyNumberFormat="1" applyFont="1" applyFill="1" applyBorder="1" applyAlignment="1">
      <alignment wrapText="1" shrinkToFit="1"/>
    </xf>
    <xf numFmtId="193" fontId="4" fillId="38" borderId="159" xfId="49" applyNumberFormat="1" applyFont="1" applyFill="1" applyBorder="1" applyAlignment="1">
      <alignment wrapText="1" shrinkToFit="1"/>
    </xf>
    <xf numFmtId="193" fontId="4" fillId="38" borderId="110" xfId="49" applyNumberFormat="1" applyFont="1" applyFill="1" applyBorder="1" applyAlignment="1">
      <alignment wrapText="1" shrinkToFit="1"/>
    </xf>
    <xf numFmtId="193" fontId="4" fillId="38" borderId="176" xfId="49" applyNumberFormat="1" applyFont="1" applyFill="1" applyBorder="1" applyAlignment="1">
      <alignment horizontal="right" wrapText="1" shrinkToFit="1"/>
    </xf>
    <xf numFmtId="193" fontId="4" fillId="38" borderId="165" xfId="49" applyNumberFormat="1" applyFont="1" applyFill="1" applyBorder="1" applyAlignment="1">
      <alignment horizontal="right" wrapText="1" shrinkToFit="1"/>
    </xf>
    <xf numFmtId="193" fontId="4" fillId="38" borderId="76" xfId="49" applyNumberFormat="1" applyFont="1" applyFill="1" applyBorder="1" applyAlignment="1">
      <alignment horizontal="right" wrapText="1" shrinkToFit="1"/>
    </xf>
    <xf numFmtId="193" fontId="4" fillId="38" borderId="223" xfId="49" applyNumberFormat="1" applyFont="1" applyFill="1" applyBorder="1" applyAlignment="1">
      <alignment horizontal="right" wrapText="1" shrinkToFit="1"/>
    </xf>
    <xf numFmtId="0" fontId="8" fillId="0" borderId="49" xfId="0" applyFont="1" applyBorder="1" applyAlignment="1">
      <alignment vertical="center" textRotation="255" shrinkToFit="1"/>
    </xf>
    <xf numFmtId="0" fontId="7" fillId="0" borderId="167" xfId="0" applyFont="1" applyFill="1" applyBorder="1" applyAlignment="1">
      <alignment horizontal="right"/>
    </xf>
    <xf numFmtId="193" fontId="4" fillId="38" borderId="158" xfId="49" applyNumberFormat="1" applyFont="1" applyFill="1" applyBorder="1" applyAlignment="1">
      <alignment horizontal="right" wrapText="1" shrinkToFit="1"/>
    </xf>
    <xf numFmtId="193" fontId="4" fillId="38" borderId="176" xfId="49" applyNumberFormat="1" applyFont="1" applyFill="1" applyBorder="1" applyAlignment="1">
      <alignment wrapText="1" shrinkToFit="1"/>
    </xf>
    <xf numFmtId="38" fontId="8" fillId="19" borderId="150" xfId="49" applyNumberFormat="1" applyFont="1" applyFill="1" applyBorder="1" applyAlignment="1">
      <alignment vertical="center"/>
    </xf>
    <xf numFmtId="38" fontId="8" fillId="19" borderId="131" xfId="49" applyNumberFormat="1" applyFont="1" applyFill="1" applyBorder="1" applyAlignment="1">
      <alignment vertical="center"/>
    </xf>
    <xf numFmtId="180" fontId="8" fillId="19" borderId="97" xfId="0" applyNumberFormat="1" applyFont="1" applyFill="1" applyBorder="1" applyAlignment="1">
      <alignment vertical="center" shrinkToFit="1"/>
    </xf>
    <xf numFmtId="0" fontId="8" fillId="19" borderId="72" xfId="0" applyNumberFormat="1" applyFont="1" applyFill="1" applyBorder="1" applyAlignment="1">
      <alignment vertical="center"/>
    </xf>
    <xf numFmtId="180" fontId="8" fillId="19" borderId="98" xfId="0" applyNumberFormat="1" applyFont="1" applyFill="1" applyBorder="1" applyAlignment="1">
      <alignment vertical="center" shrinkToFit="1"/>
    </xf>
    <xf numFmtId="0" fontId="8" fillId="19" borderId="46" xfId="0" applyNumberFormat="1" applyFont="1" applyFill="1" applyBorder="1" applyAlignment="1">
      <alignment vertical="center"/>
    </xf>
    <xf numFmtId="180" fontId="8" fillId="19" borderId="123" xfId="0" applyNumberFormat="1" applyFont="1" applyFill="1" applyBorder="1" applyAlignment="1">
      <alignment vertical="center" shrinkToFit="1"/>
    </xf>
    <xf numFmtId="0" fontId="86" fillId="0" borderId="101" xfId="0" applyFont="1" applyBorder="1" applyAlignment="1" quotePrefix="1">
      <alignment horizontal="center" vertical="center"/>
    </xf>
    <xf numFmtId="0" fontId="89" fillId="0" borderId="0" xfId="0" applyFont="1" applyAlignment="1">
      <alignment/>
    </xf>
    <xf numFmtId="0" fontId="85" fillId="0" borderId="0" xfId="0" applyFont="1" applyAlignment="1">
      <alignment/>
    </xf>
    <xf numFmtId="0" fontId="89" fillId="0" borderId="0" xfId="0" applyFont="1" applyBorder="1" applyAlignment="1">
      <alignment vertical="center"/>
    </xf>
    <xf numFmtId="0" fontId="89" fillId="0" borderId="0" xfId="0" applyFont="1" applyAlignment="1">
      <alignment vertical="center"/>
    </xf>
    <xf numFmtId="183" fontId="89" fillId="0" borderId="0" xfId="0" applyNumberFormat="1" applyFont="1" applyAlignment="1">
      <alignment vertical="center"/>
    </xf>
    <xf numFmtId="0" fontId="89" fillId="0" borderId="0" xfId="0" applyFont="1" applyBorder="1" applyAlignment="1">
      <alignment horizontal="right" vertical="center"/>
    </xf>
    <xf numFmtId="0" fontId="89" fillId="0" borderId="0" xfId="0" applyFont="1" applyAlignment="1">
      <alignment horizontal="center" vertical="center"/>
    </xf>
    <xf numFmtId="0" fontId="90" fillId="0" borderId="149" xfId="0" applyFont="1" applyBorder="1" applyAlignment="1">
      <alignment horizontal="center" vertical="center" shrinkToFit="1"/>
    </xf>
    <xf numFmtId="0" fontId="90" fillId="0" borderId="55" xfId="0" applyFont="1" applyBorder="1" applyAlignment="1">
      <alignment horizontal="center" vertical="center" shrinkToFit="1"/>
    </xf>
    <xf numFmtId="0" fontId="90" fillId="0" borderId="188" xfId="0" applyFont="1" applyBorder="1" applyAlignment="1">
      <alignment horizontal="center" vertical="center" shrinkToFit="1"/>
    </xf>
    <xf numFmtId="0" fontId="90" fillId="0" borderId="224" xfId="0" applyFont="1" applyBorder="1" applyAlignment="1">
      <alignment horizontal="center" vertical="center" shrinkToFit="1"/>
    </xf>
    <xf numFmtId="0" fontId="90" fillId="0" borderId="54" xfId="0" applyFont="1" applyBorder="1" applyAlignment="1">
      <alignment horizontal="center" vertical="center" shrinkToFit="1"/>
    </xf>
    <xf numFmtId="0" fontId="90" fillId="0" borderId="98" xfId="0" applyFont="1" applyBorder="1" applyAlignment="1">
      <alignment horizontal="center" vertical="center" shrinkToFit="1"/>
    </xf>
    <xf numFmtId="0" fontId="91" fillId="0" borderId="66" xfId="0" applyFont="1" applyBorder="1" applyAlignment="1">
      <alignment horizontal="center" vertical="center"/>
    </xf>
    <xf numFmtId="0" fontId="91" fillId="0" borderId="67" xfId="0" applyFont="1" applyBorder="1" applyAlignment="1">
      <alignment horizontal="center" vertical="center"/>
    </xf>
    <xf numFmtId="0" fontId="85" fillId="0" borderId="225" xfId="0" applyFont="1" applyBorder="1" applyAlignment="1">
      <alignment horizontal="center" vertical="center" textRotation="255"/>
    </xf>
    <xf numFmtId="0" fontId="92" fillId="0" borderId="110" xfId="0" applyFont="1" applyBorder="1" applyAlignment="1">
      <alignment/>
    </xf>
    <xf numFmtId="0" fontId="87" fillId="0" borderId="25" xfId="0" applyFont="1" applyFill="1" applyBorder="1" applyAlignment="1">
      <alignment horizontal="right" vertical="center"/>
    </xf>
    <xf numFmtId="0" fontId="87" fillId="0" borderId="192" xfId="0" applyFont="1" applyFill="1" applyBorder="1" applyAlignment="1">
      <alignment horizontal="right" vertical="center"/>
    </xf>
    <xf numFmtId="0" fontId="87" fillId="0" borderId="226" xfId="0" applyFont="1" applyFill="1" applyBorder="1" applyAlignment="1">
      <alignment horizontal="right" vertical="center"/>
    </xf>
    <xf numFmtId="0" fontId="87" fillId="0" borderId="227" xfId="0" applyFont="1" applyFill="1" applyBorder="1" applyAlignment="1">
      <alignment horizontal="right" vertical="center"/>
    </xf>
    <xf numFmtId="0" fontId="87" fillId="0" borderId="217" xfId="0" applyFont="1" applyFill="1" applyBorder="1" applyAlignment="1">
      <alignment horizontal="right" vertical="center"/>
    </xf>
    <xf numFmtId="0" fontId="87" fillId="0" borderId="228" xfId="0" applyFont="1" applyFill="1" applyBorder="1" applyAlignment="1">
      <alignment horizontal="right" vertical="center"/>
    </xf>
    <xf numFmtId="183" fontId="87" fillId="0" borderId="229" xfId="0" applyNumberFormat="1" applyFont="1" applyFill="1" applyBorder="1" applyAlignment="1">
      <alignment horizontal="right" vertical="center"/>
    </xf>
    <xf numFmtId="0" fontId="87" fillId="0" borderId="218" xfId="0" applyFont="1" applyFill="1" applyBorder="1" applyAlignment="1">
      <alignment horizontal="right" vertical="center"/>
    </xf>
    <xf numFmtId="183" fontId="87" fillId="0" borderId="228" xfId="0" applyNumberFormat="1" applyFont="1" applyFill="1" applyBorder="1" applyAlignment="1">
      <alignment horizontal="right" vertical="center"/>
    </xf>
    <xf numFmtId="0" fontId="87" fillId="0" borderId="228" xfId="0" applyFont="1" applyBorder="1" applyAlignment="1">
      <alignment horizontal="right" vertical="center"/>
    </xf>
    <xf numFmtId="0" fontId="87" fillId="0" borderId="55" xfId="0" applyFont="1" applyFill="1" applyBorder="1" applyAlignment="1">
      <alignment horizontal="right" vertical="center"/>
    </xf>
    <xf numFmtId="0" fontId="87" fillId="0" borderId="229" xfId="0" applyFont="1" applyFill="1" applyBorder="1" applyAlignment="1">
      <alignment horizontal="right" vertical="center"/>
    </xf>
    <xf numFmtId="0" fontId="87" fillId="0" borderId="229" xfId="0" applyFont="1" applyBorder="1" applyAlignment="1">
      <alignment horizontal="right" vertical="center"/>
    </xf>
    <xf numFmtId="0" fontId="87" fillId="0" borderId="0" xfId="0" applyFont="1" applyBorder="1" applyAlignment="1">
      <alignment/>
    </xf>
    <xf numFmtId="0" fontId="93" fillId="0" borderId="230" xfId="0" applyFont="1" applyFill="1" applyBorder="1" applyAlignment="1">
      <alignment horizontal="distributed" vertical="center"/>
    </xf>
    <xf numFmtId="193" fontId="93" fillId="0" borderId="99" xfId="49" applyNumberFormat="1" applyFont="1" applyFill="1" applyBorder="1" applyAlignment="1">
      <alignment horizontal="right" shrinkToFit="1"/>
    </xf>
    <xf numFmtId="37" fontId="93" fillId="39" borderId="39" xfId="95" applyNumberFormat="1" applyFont="1" applyFill="1" applyBorder="1" applyAlignment="1" applyProtection="1">
      <alignment shrinkToFit="1"/>
      <protection locked="0"/>
    </xf>
    <xf numFmtId="37" fontId="93" fillId="0" borderId="39" xfId="95" applyNumberFormat="1" applyFont="1" applyFill="1" applyBorder="1" applyAlignment="1" applyProtection="1">
      <alignment shrinkToFit="1"/>
      <protection locked="0"/>
    </xf>
    <xf numFmtId="37" fontId="93" fillId="0" borderId="21" xfId="95" applyNumberFormat="1" applyFont="1" applyFill="1" applyBorder="1" applyAlignment="1" applyProtection="1">
      <alignment shrinkToFit="1"/>
      <protection locked="0"/>
    </xf>
    <xf numFmtId="37" fontId="93" fillId="0" borderId="111" xfId="95" applyNumberFormat="1" applyFont="1" applyFill="1" applyBorder="1" applyAlignment="1" applyProtection="1">
      <alignment shrinkToFit="1"/>
      <protection locked="0"/>
    </xf>
    <xf numFmtId="37" fontId="93" fillId="0" borderId="55" xfId="95" applyNumberFormat="1" applyFont="1" applyFill="1" applyBorder="1" applyAlignment="1" applyProtection="1">
      <alignment shrinkToFit="1"/>
      <protection locked="0"/>
    </xf>
    <xf numFmtId="37" fontId="93" fillId="0" borderId="0" xfId="95" applyNumberFormat="1" applyFont="1" applyFill="1" applyBorder="1" applyAlignment="1" applyProtection="1">
      <alignment shrinkToFit="1"/>
      <protection locked="0"/>
    </xf>
    <xf numFmtId="37" fontId="93" fillId="0" borderId="55" xfId="0" applyNumberFormat="1" applyFont="1" applyFill="1" applyBorder="1" applyAlignment="1" applyProtection="1">
      <alignment shrinkToFit="1"/>
      <protection locked="0"/>
    </xf>
    <xf numFmtId="37" fontId="93" fillId="0" borderId="0" xfId="0" applyNumberFormat="1" applyFont="1" applyFill="1" applyBorder="1" applyAlignment="1" applyProtection="1">
      <alignment shrinkToFit="1"/>
      <protection locked="0"/>
    </xf>
    <xf numFmtId="37" fontId="93" fillId="0" borderId="57" xfId="95" applyNumberFormat="1" applyFont="1" applyFill="1" applyBorder="1" applyAlignment="1" applyProtection="1">
      <alignment shrinkToFit="1"/>
      <protection locked="0"/>
    </xf>
    <xf numFmtId="37" fontId="93" fillId="0" borderId="58" xfId="49" applyNumberFormat="1" applyFont="1" applyFill="1" applyBorder="1" applyAlignment="1">
      <alignment horizontal="right" shrinkToFit="1"/>
    </xf>
    <xf numFmtId="37" fontId="93" fillId="0" borderId="59" xfId="49" applyNumberFormat="1" applyFont="1" applyFill="1" applyBorder="1" applyAlignment="1">
      <alignment horizontal="right" shrinkToFit="1"/>
    </xf>
    <xf numFmtId="37" fontId="93" fillId="0" borderId="60" xfId="0" applyNumberFormat="1" applyFont="1" applyBorder="1" applyAlignment="1">
      <alignment horizontal="right" shrinkToFit="1"/>
    </xf>
    <xf numFmtId="0" fontId="93" fillId="0" borderId="0" xfId="0" applyFont="1" applyFill="1" applyAlignment="1">
      <alignment vertical="center"/>
    </xf>
    <xf numFmtId="0" fontId="93" fillId="0" borderId="0" xfId="0" applyFont="1" applyFill="1" applyBorder="1" applyAlignment="1">
      <alignment vertical="center"/>
    </xf>
    <xf numFmtId="0" fontId="93" fillId="0" borderId="119" xfId="0" applyFont="1" applyFill="1" applyBorder="1" applyAlignment="1">
      <alignment horizontal="distributed" vertical="center"/>
    </xf>
    <xf numFmtId="193" fontId="93" fillId="0" borderId="109" xfId="49" applyNumberFormat="1" applyFont="1" applyFill="1" applyBorder="1" applyAlignment="1">
      <alignment horizontal="right" shrinkToFit="1"/>
    </xf>
    <xf numFmtId="37" fontId="93" fillId="0" borderId="23" xfId="95" applyNumberFormat="1" applyFont="1" applyFill="1" applyBorder="1" applyAlignment="1" applyProtection="1">
      <alignment shrinkToFit="1"/>
      <protection locked="0"/>
    </xf>
    <xf numFmtId="37" fontId="93" fillId="0" borderId="18" xfId="95" applyNumberFormat="1" applyFont="1" applyFill="1" applyBorder="1" applyAlignment="1" applyProtection="1">
      <alignment shrinkToFit="1"/>
      <protection locked="0"/>
    </xf>
    <xf numFmtId="37" fontId="93" fillId="0" borderId="15" xfId="95" applyNumberFormat="1" applyFont="1" applyFill="1" applyBorder="1" applyAlignment="1" applyProtection="1">
      <alignment shrinkToFit="1"/>
      <protection locked="0"/>
    </xf>
    <xf numFmtId="37" fontId="93" fillId="0" borderId="61" xfId="95" applyNumberFormat="1" applyFont="1" applyFill="1" applyBorder="1" applyAlignment="1" applyProtection="1">
      <alignment shrinkToFit="1"/>
      <protection locked="0"/>
    </xf>
    <xf numFmtId="37" fontId="93" fillId="0" borderId="63" xfId="95" applyNumberFormat="1" applyFont="1" applyFill="1" applyBorder="1" applyAlignment="1" applyProtection="1">
      <alignment shrinkToFit="1"/>
      <protection locked="0"/>
    </xf>
    <xf numFmtId="37" fontId="93" fillId="0" borderId="61" xfId="0" applyNumberFormat="1" applyFont="1" applyFill="1" applyBorder="1" applyAlignment="1" applyProtection="1">
      <alignment shrinkToFit="1"/>
      <protection locked="0"/>
    </xf>
    <xf numFmtId="37" fontId="93" fillId="0" borderId="63" xfId="0" applyNumberFormat="1" applyFont="1" applyFill="1" applyBorder="1" applyAlignment="1" applyProtection="1">
      <alignment shrinkToFit="1"/>
      <protection locked="0"/>
    </xf>
    <xf numFmtId="37" fontId="93" fillId="0" borderId="62" xfId="95" applyNumberFormat="1" applyFont="1" applyFill="1" applyBorder="1" applyAlignment="1" applyProtection="1">
      <alignment shrinkToFit="1"/>
      <protection locked="0"/>
    </xf>
    <xf numFmtId="37" fontId="93" fillId="0" borderId="231" xfId="49" applyNumberFormat="1" applyFont="1" applyFill="1" applyBorder="1" applyAlignment="1">
      <alignment horizontal="right" shrinkToFit="1"/>
    </xf>
    <xf numFmtId="37" fontId="93" fillId="0" borderId="23" xfId="49" applyNumberFormat="1" applyFont="1" applyFill="1" applyBorder="1" applyAlignment="1">
      <alignment horizontal="right" shrinkToFit="1"/>
    </xf>
    <xf numFmtId="37" fontId="93" fillId="0" borderId="62" xfId="0" applyNumberFormat="1" applyFont="1" applyFill="1" applyBorder="1" applyAlignment="1">
      <alignment horizontal="right"/>
    </xf>
    <xf numFmtId="0" fontId="93" fillId="0" borderId="29" xfId="0" applyFont="1" applyFill="1" applyBorder="1" applyAlignment="1">
      <alignment horizontal="distributed" vertical="center"/>
    </xf>
    <xf numFmtId="37" fontId="93" fillId="0" borderId="28" xfId="95" applyNumberFormat="1" applyFont="1" applyFill="1" applyBorder="1" applyAlignment="1" applyProtection="1">
      <alignment shrinkToFit="1"/>
      <protection locked="0"/>
    </xf>
    <xf numFmtId="37" fontId="93" fillId="0" borderId="190" xfId="95" applyNumberFormat="1" applyFont="1" applyFill="1" applyBorder="1" applyAlignment="1" applyProtection="1">
      <alignment shrinkToFit="1"/>
      <protection locked="0"/>
    </xf>
    <xf numFmtId="37" fontId="93" fillId="0" borderId="190" xfId="0" applyNumberFormat="1" applyFont="1" applyFill="1" applyBorder="1" applyAlignment="1" applyProtection="1">
      <alignment shrinkToFit="1"/>
      <protection locked="0"/>
    </xf>
    <xf numFmtId="37" fontId="93" fillId="0" borderId="232" xfId="49" applyNumberFormat="1" applyFont="1" applyFill="1" applyBorder="1" applyAlignment="1">
      <alignment horizontal="right" shrinkToFit="1"/>
    </xf>
    <xf numFmtId="37" fontId="93" fillId="0" borderId="39" xfId="49" applyNumberFormat="1" applyFont="1" applyFill="1" applyBorder="1" applyAlignment="1">
      <alignment horizontal="right" shrinkToFit="1"/>
    </xf>
    <xf numFmtId="37" fontId="93" fillId="0" borderId="57" xfId="0" applyNumberFormat="1" applyFont="1" applyFill="1" applyBorder="1" applyAlignment="1">
      <alignment horizontal="right"/>
    </xf>
    <xf numFmtId="193" fontId="93" fillId="0" borderId="110" xfId="49" applyNumberFormat="1" applyFont="1" applyFill="1" applyBorder="1" applyAlignment="1">
      <alignment horizontal="right" shrinkToFit="1"/>
    </xf>
    <xf numFmtId="0" fontId="93" fillId="0" borderId="118" xfId="0" applyFont="1" applyFill="1" applyBorder="1" applyAlignment="1">
      <alignment horizontal="distributed" vertical="center"/>
    </xf>
    <xf numFmtId="193" fontId="93" fillId="0" borderId="78" xfId="49" applyNumberFormat="1" applyFont="1" applyFill="1" applyBorder="1" applyAlignment="1">
      <alignment horizontal="right" shrinkToFit="1"/>
    </xf>
    <xf numFmtId="37" fontId="93" fillId="39" borderId="23" xfId="95" applyNumberFormat="1" applyFont="1" applyFill="1" applyBorder="1" applyAlignment="1" applyProtection="1">
      <alignment shrinkToFit="1"/>
      <protection locked="0"/>
    </xf>
    <xf numFmtId="37" fontId="93" fillId="0" borderId="233" xfId="49" applyNumberFormat="1" applyFont="1" applyFill="1" applyBorder="1" applyAlignment="1">
      <alignment horizontal="right" shrinkToFit="1"/>
    </xf>
    <xf numFmtId="37" fontId="93" fillId="0" borderId="234" xfId="49" applyNumberFormat="1" applyFont="1" applyFill="1" applyBorder="1" applyAlignment="1">
      <alignment horizontal="right" shrinkToFit="1"/>
    </xf>
    <xf numFmtId="0" fontId="94" fillId="0" borderId="0" xfId="0" applyFont="1" applyFill="1" applyBorder="1" applyAlignment="1">
      <alignment vertical="center"/>
    </xf>
    <xf numFmtId="0" fontId="93" fillId="38" borderId="160" xfId="0" applyFont="1" applyFill="1" applyBorder="1" applyAlignment="1">
      <alignment horizontal="center" vertical="center"/>
    </xf>
    <xf numFmtId="193" fontId="93" fillId="38" borderId="147" xfId="49" applyNumberFormat="1" applyFont="1" applyFill="1" applyBorder="1" applyAlignment="1">
      <alignment horizontal="right" shrinkToFit="1"/>
    </xf>
    <xf numFmtId="193" fontId="93" fillId="38" borderId="143" xfId="49" applyNumberFormat="1" applyFont="1" applyFill="1" applyBorder="1" applyAlignment="1">
      <alignment horizontal="right" wrapText="1" shrinkToFit="1"/>
    </xf>
    <xf numFmtId="0" fontId="93" fillId="0" borderId="0" xfId="0" applyFont="1" applyAlignment="1">
      <alignment vertical="center"/>
    </xf>
    <xf numFmtId="0" fontId="93" fillId="0" borderId="0" xfId="0" applyFont="1" applyBorder="1" applyAlignment="1">
      <alignment vertical="center"/>
    </xf>
    <xf numFmtId="0" fontId="93" fillId="0" borderId="235" xfId="0" applyFont="1" applyFill="1" applyBorder="1" applyAlignment="1">
      <alignment horizontal="distributed" vertical="center"/>
    </xf>
    <xf numFmtId="193" fontId="93" fillId="0" borderId="189" xfId="49" applyNumberFormat="1" applyFont="1" applyFill="1" applyBorder="1" applyAlignment="1">
      <alignment horizontal="right" shrinkToFit="1"/>
    </xf>
    <xf numFmtId="37" fontId="93" fillId="0" borderId="39" xfId="95" applyNumberFormat="1" applyFont="1" applyFill="1" applyBorder="1" applyProtection="1">
      <alignment/>
      <protection locked="0"/>
    </xf>
    <xf numFmtId="37" fontId="93" fillId="0" borderId="28" xfId="95" applyNumberFormat="1" applyFont="1" applyFill="1" applyBorder="1" applyProtection="1">
      <alignment/>
      <protection locked="0"/>
    </xf>
    <xf numFmtId="37" fontId="93" fillId="0" borderId="111" xfId="95" applyNumberFormat="1" applyFont="1" applyFill="1" applyBorder="1" applyProtection="1">
      <alignment/>
      <protection locked="0"/>
    </xf>
    <xf numFmtId="37" fontId="93" fillId="0" borderId="190" xfId="95" applyNumberFormat="1" applyFont="1" applyFill="1" applyBorder="1" applyProtection="1">
      <alignment/>
      <protection locked="0"/>
    </xf>
    <xf numFmtId="37" fontId="93" fillId="0" borderId="0" xfId="95" applyNumberFormat="1" applyFont="1" applyFill="1" applyBorder="1" applyProtection="1">
      <alignment/>
      <protection locked="0"/>
    </xf>
    <xf numFmtId="37" fontId="93" fillId="0" borderId="190" xfId="0" applyNumberFormat="1" applyFont="1" applyFill="1" applyBorder="1" applyAlignment="1" applyProtection="1">
      <alignment/>
      <protection locked="0"/>
    </xf>
    <xf numFmtId="37" fontId="93" fillId="0" borderId="0" xfId="0" applyNumberFormat="1" applyFont="1" applyFill="1" applyBorder="1" applyAlignment="1" applyProtection="1">
      <alignment/>
      <protection locked="0"/>
    </xf>
    <xf numFmtId="37" fontId="93" fillId="0" borderId="57" xfId="95" applyNumberFormat="1" applyFont="1" applyFill="1" applyBorder="1" applyProtection="1">
      <alignment/>
      <protection locked="0"/>
    </xf>
    <xf numFmtId="37" fontId="93" fillId="0" borderId="236" xfId="49" applyNumberFormat="1" applyFont="1" applyFill="1" applyBorder="1" applyAlignment="1">
      <alignment horizontal="right" shrinkToFit="1"/>
    </xf>
    <xf numFmtId="37" fontId="93" fillId="0" borderId="149" xfId="49" applyNumberFormat="1" applyFont="1" applyFill="1" applyBorder="1" applyAlignment="1">
      <alignment horizontal="right" shrinkToFit="1"/>
    </xf>
    <xf numFmtId="37" fontId="93" fillId="0" borderId="188" xfId="0" applyNumberFormat="1" applyFont="1" applyFill="1" applyBorder="1" applyAlignment="1">
      <alignment horizontal="right"/>
    </xf>
    <xf numFmtId="37" fontId="93" fillId="39" borderId="23" xfId="95" applyNumberFormat="1" applyFont="1" applyFill="1" applyBorder="1" applyProtection="1">
      <alignment/>
      <protection locked="0"/>
    </xf>
    <xf numFmtId="37" fontId="93" fillId="0" borderId="23" xfId="95" applyNumberFormat="1" applyFont="1" applyFill="1" applyBorder="1" applyProtection="1">
      <alignment/>
      <protection locked="0"/>
    </xf>
    <xf numFmtId="37" fontId="93" fillId="0" borderId="18" xfId="95" applyNumberFormat="1" applyFont="1" applyFill="1" applyBorder="1" applyProtection="1">
      <alignment/>
      <protection locked="0"/>
    </xf>
    <xf numFmtId="37" fontId="93" fillId="0" borderId="15" xfId="95" applyNumberFormat="1" applyFont="1" applyFill="1" applyBorder="1" applyProtection="1">
      <alignment/>
      <protection locked="0"/>
    </xf>
    <xf numFmtId="37" fontId="93" fillId="0" borderId="61" xfId="95" applyNumberFormat="1" applyFont="1" applyFill="1" applyBorder="1" applyProtection="1">
      <alignment/>
      <protection locked="0"/>
    </xf>
    <xf numFmtId="37" fontId="93" fillId="0" borderId="63" xfId="95" applyNumberFormat="1" applyFont="1" applyFill="1" applyBorder="1" applyProtection="1">
      <alignment/>
      <protection locked="0"/>
    </xf>
    <xf numFmtId="37" fontId="93" fillId="0" borderId="61" xfId="0" applyNumberFormat="1" applyFont="1" applyFill="1" applyBorder="1" applyAlignment="1" applyProtection="1">
      <alignment/>
      <protection locked="0"/>
    </xf>
    <xf numFmtId="37" fontId="93" fillId="0" borderId="63" xfId="0" applyNumberFormat="1" applyFont="1" applyFill="1" applyBorder="1" applyAlignment="1" applyProtection="1">
      <alignment/>
      <protection locked="0"/>
    </xf>
    <xf numFmtId="37" fontId="93" fillId="0" borderId="62" xfId="95" applyNumberFormat="1" applyFont="1" applyFill="1" applyBorder="1" applyProtection="1">
      <alignment/>
      <protection locked="0"/>
    </xf>
    <xf numFmtId="37" fontId="93" fillId="39" borderId="23" xfId="95" applyNumberFormat="1" applyFont="1" applyFill="1" applyBorder="1" applyAlignment="1" applyProtection="1">
      <alignment/>
      <protection locked="0"/>
    </xf>
    <xf numFmtId="37" fontId="93" fillId="0" borderId="23" xfId="95" applyNumberFormat="1" applyFont="1" applyFill="1" applyBorder="1" applyAlignment="1" applyProtection="1">
      <alignment/>
      <protection locked="0"/>
    </xf>
    <xf numFmtId="37" fontId="93" fillId="0" borderId="18" xfId="95" applyNumberFormat="1" applyFont="1" applyFill="1" applyBorder="1" applyAlignment="1" applyProtection="1">
      <alignment/>
      <protection locked="0"/>
    </xf>
    <xf numFmtId="37" fontId="93" fillId="0" borderId="15" xfId="95" applyNumberFormat="1" applyFont="1" applyFill="1" applyBorder="1" applyAlignment="1" applyProtection="1">
      <alignment/>
      <protection locked="0"/>
    </xf>
    <xf numFmtId="37" fontId="93" fillId="0" borderId="61" xfId="95" applyNumberFormat="1" applyFont="1" applyFill="1" applyBorder="1" applyAlignment="1" applyProtection="1">
      <alignment/>
      <protection locked="0"/>
    </xf>
    <xf numFmtId="37" fontId="93" fillId="0" borderId="63" xfId="95" applyNumberFormat="1" applyFont="1" applyFill="1" applyBorder="1" applyAlignment="1" applyProtection="1">
      <alignment/>
      <protection locked="0"/>
    </xf>
    <xf numFmtId="37" fontId="93" fillId="0" borderId="62" xfId="95" applyNumberFormat="1" applyFont="1" applyFill="1" applyBorder="1" applyAlignment="1" applyProtection="1">
      <alignment/>
      <protection locked="0"/>
    </xf>
    <xf numFmtId="0" fontId="93" fillId="38" borderId="216" xfId="0" applyFont="1" applyFill="1" applyBorder="1" applyAlignment="1">
      <alignment horizontal="center" vertical="center"/>
    </xf>
    <xf numFmtId="193" fontId="93" fillId="38" borderId="191" xfId="49" applyNumberFormat="1" applyFont="1" applyFill="1" applyBorder="1" applyAlignment="1">
      <alignment horizontal="right" shrinkToFit="1"/>
    </xf>
    <xf numFmtId="193" fontId="93" fillId="38" borderId="54" xfId="49" applyNumberFormat="1" applyFont="1" applyFill="1" applyBorder="1" applyAlignment="1">
      <alignment horizontal="right" wrapText="1" shrinkToFit="1"/>
    </xf>
    <xf numFmtId="37" fontId="93" fillId="0" borderId="237" xfId="49" applyNumberFormat="1" applyFont="1" applyFill="1" applyBorder="1" applyAlignment="1">
      <alignment horizontal="right" shrinkToFit="1"/>
    </xf>
    <xf numFmtId="37" fontId="93" fillId="0" borderId="238" xfId="49" applyNumberFormat="1" applyFont="1" applyFill="1" applyBorder="1" applyAlignment="1">
      <alignment horizontal="right" shrinkToFit="1"/>
    </xf>
    <xf numFmtId="37" fontId="93" fillId="0" borderId="234" xfId="0" applyNumberFormat="1" applyFont="1" applyFill="1" applyBorder="1" applyAlignment="1">
      <alignment horizontal="right"/>
    </xf>
    <xf numFmtId="0" fontId="93" fillId="38" borderId="125" xfId="0" applyFont="1" applyFill="1" applyBorder="1" applyAlignment="1">
      <alignment horizontal="center" vertical="center"/>
    </xf>
    <xf numFmtId="193" fontId="93" fillId="38" borderId="148" xfId="49" applyNumberFormat="1" applyFont="1" applyFill="1" applyBorder="1" applyAlignment="1">
      <alignment horizontal="right" shrinkToFit="1"/>
    </xf>
    <xf numFmtId="193" fontId="93" fillId="38" borderId="239" xfId="49" applyNumberFormat="1" applyFont="1" applyFill="1" applyBorder="1" applyAlignment="1">
      <alignment horizontal="right" wrapText="1" shrinkToFit="1"/>
    </xf>
    <xf numFmtId="0" fontId="93" fillId="0" borderId="118" xfId="0" applyFont="1" applyBorder="1" applyAlignment="1">
      <alignment horizontal="distributed" vertical="center"/>
    </xf>
    <xf numFmtId="37" fontId="93" fillId="0" borderId="58" xfId="95" applyNumberFormat="1" applyFont="1" applyFill="1" applyBorder="1" applyProtection="1">
      <alignment/>
      <protection locked="0"/>
    </xf>
    <xf numFmtId="37" fontId="93" fillId="0" borderId="59" xfId="95" applyNumberFormat="1" applyFont="1" applyFill="1" applyBorder="1" applyProtection="1">
      <alignment/>
      <protection locked="0"/>
    </xf>
    <xf numFmtId="37" fontId="93" fillId="0" borderId="53" xfId="95" applyNumberFormat="1" applyFont="1" applyFill="1" applyBorder="1" applyProtection="1">
      <alignment/>
      <protection locked="0"/>
    </xf>
    <xf numFmtId="37" fontId="93" fillId="0" borderId="121" xfId="95" applyNumberFormat="1" applyFont="1" applyFill="1" applyBorder="1" applyProtection="1">
      <alignment/>
      <protection locked="0"/>
    </xf>
    <xf numFmtId="37" fontId="93" fillId="0" borderId="42" xfId="95" applyNumberFormat="1" applyFont="1" applyFill="1" applyBorder="1" applyProtection="1">
      <alignment/>
      <protection locked="0"/>
    </xf>
    <xf numFmtId="37" fontId="93" fillId="0" borderId="58" xfId="0" applyNumberFormat="1" applyFont="1" applyFill="1" applyBorder="1" applyAlignment="1" applyProtection="1">
      <alignment/>
      <protection locked="0"/>
    </xf>
    <xf numFmtId="37" fontId="93" fillId="0" borderId="42" xfId="0" applyNumberFormat="1" applyFont="1" applyFill="1" applyBorder="1" applyAlignment="1" applyProtection="1">
      <alignment/>
      <protection locked="0"/>
    </xf>
    <xf numFmtId="37" fontId="93" fillId="0" borderId="60" xfId="95" applyNumberFormat="1" applyFont="1" applyFill="1" applyBorder="1" applyProtection="1">
      <alignment/>
      <protection locked="0"/>
    </xf>
    <xf numFmtId="37" fontId="93" fillId="0" borderId="234" xfId="0" applyNumberFormat="1" applyFont="1" applyFill="1" applyBorder="1" applyAlignment="1">
      <alignment horizontal="right" shrinkToFit="1"/>
    </xf>
    <xf numFmtId="0" fontId="93" fillId="0" borderId="119" xfId="0" applyFont="1" applyBorder="1" applyAlignment="1">
      <alignment horizontal="distributed" vertical="center"/>
    </xf>
    <xf numFmtId="193" fontId="93" fillId="0" borderId="108" xfId="49" applyNumberFormat="1" applyFont="1" applyFill="1" applyBorder="1" applyAlignment="1">
      <alignment horizontal="right" shrinkToFit="1"/>
    </xf>
    <xf numFmtId="37" fontId="93" fillId="0" borderId="63" xfId="95" applyNumberFormat="1" applyFont="1" applyFill="1" applyBorder="1" applyAlignment="1" applyProtection="1">
      <alignment wrapText="1"/>
      <protection locked="0"/>
    </xf>
    <xf numFmtId="37" fontId="93" fillId="0" borderId="61" xfId="0" applyNumberFormat="1" applyFont="1" applyFill="1" applyBorder="1" applyAlignment="1" applyProtection="1">
      <alignment/>
      <protection locked="0"/>
    </xf>
    <xf numFmtId="37" fontId="93" fillId="0" borderId="63" xfId="0" applyNumberFormat="1" applyFont="1" applyFill="1" applyBorder="1" applyAlignment="1" applyProtection="1">
      <alignment/>
      <protection locked="0"/>
    </xf>
    <xf numFmtId="37" fontId="93" fillId="0" borderId="240" xfId="49" applyNumberFormat="1" applyFont="1" applyFill="1" applyBorder="1" applyAlignment="1">
      <alignment horizontal="right" shrinkToFit="1"/>
    </xf>
    <xf numFmtId="37" fontId="93" fillId="0" borderId="241" xfId="0" applyNumberFormat="1" applyFont="1" applyFill="1" applyBorder="1" applyAlignment="1">
      <alignment horizontal="right"/>
    </xf>
    <xf numFmtId="37" fontId="93" fillId="0" borderId="61" xfId="95" applyNumberFormat="1" applyFont="1" applyFill="1" applyBorder="1" applyAlignment="1" applyProtection="1">
      <alignment wrapText="1"/>
      <protection locked="0"/>
    </xf>
    <xf numFmtId="37" fontId="93" fillId="0" borderId="241" xfId="0" applyNumberFormat="1" applyFont="1" applyFill="1" applyBorder="1" applyAlignment="1">
      <alignment horizontal="right" shrinkToFit="1"/>
    </xf>
    <xf numFmtId="37" fontId="93" fillId="0" borderId="232" xfId="49" applyNumberFormat="1" applyFont="1" applyFill="1" applyBorder="1" applyAlignment="1" applyProtection="1">
      <alignment horizontal="right"/>
      <protection locked="0"/>
    </xf>
    <xf numFmtId="193" fontId="93" fillId="38" borderId="190" xfId="49" applyNumberFormat="1" applyFont="1" applyFill="1" applyBorder="1" applyAlignment="1" applyProtection="1">
      <alignment horizontal="right" wrapText="1"/>
      <protection locked="0"/>
    </xf>
    <xf numFmtId="193" fontId="93" fillId="38" borderId="26" xfId="49" applyNumberFormat="1" applyFont="1" applyFill="1" applyBorder="1" applyAlignment="1" applyProtection="1">
      <alignment horizontal="right" wrapText="1"/>
      <protection locked="0"/>
    </xf>
    <xf numFmtId="193" fontId="93" fillId="38" borderId="98" xfId="49" applyNumberFormat="1" applyFont="1" applyFill="1" applyBorder="1" applyAlignment="1" applyProtection="1">
      <alignment horizontal="right" wrapText="1"/>
      <protection locked="0"/>
    </xf>
    <xf numFmtId="193" fontId="93" fillId="38" borderId="54" xfId="49" applyNumberFormat="1" applyFont="1" applyFill="1" applyBorder="1" applyAlignment="1" applyProtection="1">
      <alignment horizontal="right" wrapText="1"/>
      <protection locked="0"/>
    </xf>
    <xf numFmtId="37" fontId="93" fillId="38" borderId="239" xfId="49" applyNumberFormat="1" applyFont="1" applyFill="1" applyBorder="1" applyAlignment="1" applyProtection="1">
      <alignment horizontal="right" wrapText="1"/>
      <protection locked="0"/>
    </xf>
    <xf numFmtId="38" fontId="93" fillId="38" borderId="242" xfId="49" applyNumberFormat="1" applyFont="1" applyFill="1" applyBorder="1" applyAlignment="1">
      <alignment horizontal="right" wrapText="1" shrinkToFit="1"/>
    </xf>
    <xf numFmtId="3" fontId="93" fillId="38" borderId="243" xfId="0" applyNumberFormat="1" applyFont="1" applyFill="1" applyBorder="1" applyAlignment="1">
      <alignment horizontal="right" wrapText="1"/>
    </xf>
    <xf numFmtId="37" fontId="95" fillId="35" borderId="25" xfId="49" applyNumberFormat="1" applyFont="1" applyFill="1" applyBorder="1" applyAlignment="1">
      <alignment horizontal="right" shrinkToFit="1"/>
    </xf>
    <xf numFmtId="37" fontId="95" fillId="35" borderId="192" xfId="49" applyNumberFormat="1" applyFont="1" applyFill="1" applyBorder="1" applyAlignment="1">
      <alignment horizontal="right" shrinkToFit="1"/>
    </xf>
    <xf numFmtId="37" fontId="95" fillId="35" borderId="54" xfId="49" applyNumberFormat="1" applyFont="1" applyFill="1" applyBorder="1" applyAlignment="1">
      <alignment horizontal="right" shrinkToFit="1"/>
    </xf>
    <xf numFmtId="37" fontId="95" fillId="35" borderId="26" xfId="49" applyNumberFormat="1" applyFont="1" applyFill="1" applyBorder="1" applyAlignment="1">
      <alignment horizontal="right" shrinkToFit="1"/>
    </xf>
    <xf numFmtId="37" fontId="95" fillId="35" borderId="158" xfId="49" applyNumberFormat="1" applyFont="1" applyFill="1" applyBorder="1" applyAlignment="1">
      <alignment horizontal="right" shrinkToFit="1"/>
    </xf>
    <xf numFmtId="37" fontId="95" fillId="35" borderId="98" xfId="49" applyNumberFormat="1" applyFont="1" applyFill="1" applyBorder="1" applyAlignment="1">
      <alignment horizontal="right" shrinkToFit="1"/>
    </xf>
    <xf numFmtId="37" fontId="95" fillId="35" borderId="54" xfId="49" applyNumberFormat="1" applyFont="1" applyFill="1" applyBorder="1" applyAlignment="1" quotePrefix="1">
      <alignment horizontal="right" shrinkToFit="1"/>
    </xf>
    <xf numFmtId="38" fontId="95" fillId="35" borderId="26" xfId="49" applyNumberFormat="1" applyFont="1" applyFill="1" applyBorder="1" applyAlignment="1">
      <alignment horizontal="right" shrinkToFit="1"/>
    </xf>
    <xf numFmtId="3" fontId="95" fillId="35" borderId="158" xfId="0" applyNumberFormat="1" applyFont="1" applyFill="1" applyBorder="1" applyAlignment="1">
      <alignment horizontal="right" shrinkToFit="1"/>
    </xf>
    <xf numFmtId="0" fontId="93" fillId="0" borderId="0" xfId="0" applyFont="1" applyAlignment="1">
      <alignment vertical="center" shrinkToFit="1"/>
    </xf>
    <xf numFmtId="0" fontId="93" fillId="0" borderId="0" xfId="0" applyFont="1" applyFill="1" applyAlignment="1">
      <alignment/>
    </xf>
    <xf numFmtId="183" fontId="93" fillId="0" borderId="0" xfId="0" applyNumberFormat="1" applyFont="1" applyFill="1" applyAlignment="1">
      <alignment/>
    </xf>
    <xf numFmtId="0" fontId="93" fillId="0" borderId="0" xfId="0" applyFont="1" applyFill="1" applyBorder="1" applyAlignment="1">
      <alignment/>
    </xf>
    <xf numFmtId="0" fontId="93" fillId="0" borderId="0" xfId="0" applyFont="1" applyAlignment="1">
      <alignment/>
    </xf>
    <xf numFmtId="0" fontId="89" fillId="0" borderId="39" xfId="0" applyFont="1" applyBorder="1" applyAlignment="1">
      <alignment/>
    </xf>
    <xf numFmtId="0" fontId="86" fillId="0" borderId="0" xfId="0" applyFont="1" applyFill="1" applyAlignment="1">
      <alignment/>
    </xf>
    <xf numFmtId="183" fontId="86" fillId="0" borderId="0" xfId="0" applyNumberFormat="1" applyFont="1" applyFill="1" applyAlignment="1">
      <alignment/>
    </xf>
    <xf numFmtId="183" fontId="86" fillId="0" borderId="0" xfId="0" applyNumberFormat="1" applyFont="1" applyAlignment="1">
      <alignment/>
    </xf>
    <xf numFmtId="0" fontId="86" fillId="0" borderId="0" xfId="0" applyFont="1" applyFill="1" applyAlignment="1" applyProtection="1">
      <alignment vertical="center"/>
      <protection/>
    </xf>
    <xf numFmtId="0" fontId="86" fillId="0" borderId="0" xfId="0" applyFont="1" applyFill="1" applyAlignment="1">
      <alignment vertical="center"/>
    </xf>
    <xf numFmtId="0" fontId="86" fillId="0" borderId="0" xfId="0" applyFont="1" applyFill="1" applyAlignment="1" applyProtection="1">
      <alignment vertical="center"/>
      <protection locked="0"/>
    </xf>
    <xf numFmtId="0" fontId="86" fillId="0" borderId="0" xfId="0" applyFont="1" applyFill="1" applyAlignment="1">
      <alignment horizontal="center" vertical="center"/>
    </xf>
    <xf numFmtId="0" fontId="89" fillId="0" borderId="0" xfId="0" applyFont="1" applyFill="1" applyAlignment="1">
      <alignment vertical="center"/>
    </xf>
    <xf numFmtId="0" fontId="96" fillId="0" borderId="71" xfId="0" applyFont="1" applyFill="1" applyBorder="1" applyAlignment="1">
      <alignment horizontal="center" vertical="center" textRotation="255" wrapText="1"/>
    </xf>
    <xf numFmtId="178" fontId="89" fillId="0" borderId="244" xfId="0" applyNumberFormat="1" applyFont="1" applyFill="1" applyBorder="1" applyAlignment="1">
      <alignment vertical="center"/>
    </xf>
    <xf numFmtId="178" fontId="89" fillId="0" borderId="114" xfId="0" applyNumberFormat="1" applyFont="1" applyFill="1" applyBorder="1" applyAlignment="1">
      <alignment vertical="center"/>
    </xf>
    <xf numFmtId="176" fontId="89" fillId="0" borderId="114" xfId="0" applyNumberFormat="1" applyFont="1" applyFill="1" applyBorder="1" applyAlignment="1">
      <alignment vertical="center"/>
    </xf>
    <xf numFmtId="176" fontId="89" fillId="0" borderId="114" xfId="0" applyNumberFormat="1" applyFont="1" applyFill="1" applyBorder="1" applyAlignment="1">
      <alignment horizontal="right" vertical="center"/>
    </xf>
    <xf numFmtId="176" fontId="97" fillId="0" borderId="114" xfId="0" applyNumberFormat="1" applyFont="1" applyFill="1" applyBorder="1" applyAlignment="1">
      <alignment vertical="center"/>
    </xf>
    <xf numFmtId="176" fontId="89" fillId="0" borderId="245" xfId="0" applyNumberFormat="1" applyFont="1" applyFill="1" applyBorder="1" applyAlignment="1">
      <alignment vertical="center"/>
    </xf>
    <xf numFmtId="176" fontId="89" fillId="11" borderId="111" xfId="0" applyNumberFormat="1" applyFont="1" applyFill="1" applyBorder="1" applyAlignment="1">
      <alignment vertical="center"/>
    </xf>
    <xf numFmtId="176" fontId="89" fillId="11" borderId="51" xfId="0" applyNumberFormat="1" applyFont="1" applyFill="1" applyBorder="1" applyAlignment="1">
      <alignment vertical="center"/>
    </xf>
    <xf numFmtId="176" fontId="89" fillId="11" borderId="51" xfId="0" applyNumberFormat="1" applyFont="1" applyFill="1" applyBorder="1" applyAlignment="1">
      <alignment horizontal="right" vertical="center"/>
    </xf>
    <xf numFmtId="176" fontId="97" fillId="11" borderId="114" xfId="0" applyNumberFormat="1" applyFont="1" applyFill="1" applyBorder="1" applyAlignment="1">
      <alignment vertical="center"/>
    </xf>
    <xf numFmtId="176" fontId="89" fillId="11" borderId="57" xfId="0" applyNumberFormat="1" applyFont="1" applyFill="1" applyBorder="1" applyAlignment="1">
      <alignment vertical="center"/>
    </xf>
    <xf numFmtId="178" fontId="89" fillId="0" borderId="246" xfId="0" applyNumberFormat="1" applyFont="1" applyFill="1" applyBorder="1" applyAlignment="1">
      <alignment vertical="center"/>
    </xf>
    <xf numFmtId="178" fontId="89" fillId="0" borderId="113" xfId="0" applyNumberFormat="1" applyFont="1" applyFill="1" applyBorder="1" applyAlignment="1">
      <alignment vertical="center"/>
    </xf>
    <xf numFmtId="176" fontId="89" fillId="0" borderId="113" xfId="0" applyNumberFormat="1" applyFont="1" applyFill="1" applyBorder="1" applyAlignment="1">
      <alignment vertical="center"/>
    </xf>
    <xf numFmtId="176" fontId="89" fillId="0" borderId="113" xfId="0" applyNumberFormat="1" applyFont="1" applyFill="1" applyBorder="1" applyAlignment="1">
      <alignment horizontal="right" vertical="center"/>
    </xf>
    <xf numFmtId="176" fontId="97" fillId="0" borderId="113" xfId="0" applyNumberFormat="1" applyFont="1" applyFill="1" applyBorder="1" applyAlignment="1">
      <alignment vertical="center"/>
    </xf>
    <xf numFmtId="176" fontId="89" fillId="0" borderId="182" xfId="0" applyNumberFormat="1" applyFont="1" applyFill="1" applyBorder="1" applyAlignment="1">
      <alignment vertical="center"/>
    </xf>
    <xf numFmtId="176" fontId="89" fillId="0" borderId="246" xfId="0" applyNumberFormat="1" applyFont="1" applyFill="1" applyBorder="1" applyAlignment="1">
      <alignment vertical="center"/>
    </xf>
    <xf numFmtId="0" fontId="89" fillId="0" borderId="0" xfId="0" applyFont="1" applyFill="1" applyBorder="1" applyAlignment="1">
      <alignment vertical="center"/>
    </xf>
    <xf numFmtId="176" fontId="89" fillId="11" borderId="35" xfId="0" applyNumberFormat="1" applyFont="1" applyFill="1" applyBorder="1" applyAlignment="1">
      <alignment vertical="center"/>
    </xf>
    <xf numFmtId="176" fontId="89" fillId="11" borderId="12" xfId="0" applyNumberFormat="1" applyFont="1" applyFill="1" applyBorder="1" applyAlignment="1">
      <alignment vertical="center"/>
    </xf>
    <xf numFmtId="176" fontId="89" fillId="11" borderId="12" xfId="0" applyNumberFormat="1" applyFont="1" applyFill="1" applyBorder="1" applyAlignment="1">
      <alignment horizontal="right" vertical="center"/>
    </xf>
    <xf numFmtId="176" fontId="89" fillId="11" borderId="65" xfId="0" applyNumberFormat="1" applyFont="1" applyFill="1" applyBorder="1" applyAlignment="1">
      <alignment vertical="center"/>
    </xf>
    <xf numFmtId="176" fontId="89" fillId="11" borderId="70" xfId="0" applyNumberFormat="1" applyFont="1" applyFill="1" applyBorder="1" applyAlignment="1">
      <alignment vertical="center"/>
    </xf>
    <xf numFmtId="176" fontId="89" fillId="11" borderId="71" xfId="0" applyNumberFormat="1" applyFont="1" applyFill="1" applyBorder="1" applyAlignment="1">
      <alignment vertical="center"/>
    </xf>
    <xf numFmtId="176" fontId="89" fillId="11" borderId="71" xfId="0" applyNumberFormat="1" applyFont="1" applyFill="1" applyBorder="1" applyAlignment="1">
      <alignment horizontal="right" vertical="center"/>
    </xf>
    <xf numFmtId="176" fontId="97" fillId="11" borderId="71" xfId="0" applyNumberFormat="1" applyFont="1" applyFill="1" applyBorder="1" applyAlignment="1">
      <alignment vertical="center"/>
    </xf>
    <xf numFmtId="176" fontId="89" fillId="11" borderId="247" xfId="0" applyNumberFormat="1" applyFont="1" applyFill="1" applyBorder="1" applyAlignment="1">
      <alignment vertical="center"/>
    </xf>
    <xf numFmtId="38" fontId="97" fillId="34" borderId="111" xfId="49" applyFont="1" applyFill="1" applyBorder="1" applyAlignment="1">
      <alignment vertical="center" shrinkToFit="1"/>
    </xf>
    <xf numFmtId="38" fontId="97" fillId="34" borderId="51" xfId="49" applyFont="1" applyFill="1" applyBorder="1" applyAlignment="1">
      <alignment vertical="center" shrinkToFit="1"/>
    </xf>
    <xf numFmtId="38" fontId="97" fillId="34" borderId="57" xfId="49" applyFont="1" applyFill="1" applyBorder="1" applyAlignment="1">
      <alignment vertical="center" shrinkToFit="1"/>
    </xf>
    <xf numFmtId="38" fontId="97" fillId="34" borderId="248" xfId="49" applyFont="1" applyFill="1" applyBorder="1" applyAlignment="1">
      <alignment vertical="center" shrinkToFit="1"/>
    </xf>
    <xf numFmtId="38" fontId="97" fillId="34" borderId="249" xfId="49" applyFont="1" applyFill="1" applyBorder="1" applyAlignment="1">
      <alignment vertical="center" shrinkToFit="1"/>
    </xf>
    <xf numFmtId="38" fontId="97" fillId="34" borderId="250" xfId="49" applyFont="1" applyFill="1" applyBorder="1" applyAlignment="1">
      <alignment vertical="center" shrinkToFit="1"/>
    </xf>
    <xf numFmtId="0" fontId="87" fillId="0" borderId="0" xfId="0" applyFont="1" applyFill="1" applyAlignment="1">
      <alignment vertical="center"/>
    </xf>
    <xf numFmtId="0" fontId="86" fillId="0" borderId="0" xfId="0" applyFont="1" applyFill="1" applyAlignment="1">
      <alignment horizontal="center"/>
    </xf>
    <xf numFmtId="0" fontId="86" fillId="0" borderId="0" xfId="0" applyFont="1" applyAlignment="1">
      <alignment horizontal="center"/>
    </xf>
    <xf numFmtId="197" fontId="93" fillId="0" borderId="251" xfId="0" applyNumberFormat="1" applyFont="1" applyFill="1" applyBorder="1" applyAlignment="1">
      <alignment/>
    </xf>
    <xf numFmtId="197" fontId="93" fillId="0" borderId="91" xfId="0" applyNumberFormat="1" applyFont="1" applyFill="1" applyBorder="1" applyAlignment="1">
      <alignment/>
    </xf>
    <xf numFmtId="197" fontId="95" fillId="0" borderId="91" xfId="0" applyNumberFormat="1" applyFont="1" applyFill="1" applyBorder="1" applyAlignment="1">
      <alignment shrinkToFit="1"/>
    </xf>
    <xf numFmtId="197" fontId="93" fillId="0" borderId="252" xfId="0" applyNumberFormat="1" applyFont="1" applyFill="1" applyBorder="1" applyAlignment="1">
      <alignment/>
    </xf>
    <xf numFmtId="197" fontId="93" fillId="0" borderId="253" xfId="0" applyNumberFormat="1" applyFont="1" applyFill="1" applyBorder="1" applyAlignment="1">
      <alignment/>
    </xf>
    <xf numFmtId="197" fontId="93" fillId="11" borderId="254" xfId="0" applyNumberFormat="1" applyFont="1" applyFill="1" applyBorder="1" applyAlignment="1">
      <alignment/>
    </xf>
    <xf numFmtId="197" fontId="93" fillId="11" borderId="255" xfId="0" applyNumberFormat="1" applyFont="1" applyFill="1" applyBorder="1" applyAlignment="1">
      <alignment/>
    </xf>
    <xf numFmtId="197" fontId="95" fillId="11" borderId="255" xfId="0" applyNumberFormat="1" applyFont="1" applyFill="1" applyBorder="1" applyAlignment="1">
      <alignment shrinkToFit="1"/>
    </xf>
    <xf numFmtId="197" fontId="93" fillId="11" borderId="256" xfId="0" applyNumberFormat="1" applyFont="1" applyFill="1" applyBorder="1" applyAlignment="1">
      <alignment/>
    </xf>
    <xf numFmtId="197" fontId="93" fillId="11" borderId="257" xfId="0" applyNumberFormat="1" applyFont="1" applyFill="1" applyBorder="1" applyAlignment="1">
      <alignment/>
    </xf>
    <xf numFmtId="197" fontId="93" fillId="0" borderId="258" xfId="0" applyNumberFormat="1" applyFont="1" applyFill="1" applyBorder="1" applyAlignment="1">
      <alignment/>
    </xf>
    <xf numFmtId="197" fontId="93" fillId="0" borderId="92" xfId="0" applyNumberFormat="1" applyFont="1" applyFill="1" applyBorder="1" applyAlignment="1">
      <alignment/>
    </xf>
    <xf numFmtId="197" fontId="95" fillId="0" borderId="92" xfId="0" applyNumberFormat="1" applyFont="1" applyFill="1" applyBorder="1" applyAlignment="1">
      <alignment shrinkToFit="1"/>
    </xf>
    <xf numFmtId="197" fontId="93" fillId="0" borderId="115" xfId="0" applyNumberFormat="1" applyFont="1" applyFill="1" applyBorder="1" applyAlignment="1">
      <alignment/>
    </xf>
    <xf numFmtId="197" fontId="93" fillId="0" borderId="96" xfId="0" applyNumberFormat="1" applyFont="1" applyFill="1" applyBorder="1" applyAlignment="1">
      <alignment/>
    </xf>
    <xf numFmtId="197" fontId="93" fillId="11" borderId="259" xfId="0" applyNumberFormat="1" applyFont="1" applyFill="1" applyBorder="1" applyAlignment="1">
      <alignment/>
    </xf>
    <xf numFmtId="197" fontId="93" fillId="11" borderId="140" xfId="0" applyNumberFormat="1" applyFont="1" applyFill="1" applyBorder="1" applyAlignment="1">
      <alignment/>
    </xf>
    <xf numFmtId="197" fontId="95" fillId="11" borderId="140" xfId="0" applyNumberFormat="1" applyFont="1" applyFill="1" applyBorder="1" applyAlignment="1">
      <alignment shrinkToFit="1"/>
    </xf>
    <xf numFmtId="197" fontId="93" fillId="11" borderId="141" xfId="0" applyNumberFormat="1" applyFont="1" applyFill="1" applyBorder="1" applyAlignment="1">
      <alignment/>
    </xf>
    <xf numFmtId="197" fontId="93" fillId="11" borderId="142" xfId="0" applyNumberFormat="1" applyFont="1" applyFill="1" applyBorder="1" applyAlignment="1">
      <alignment/>
    </xf>
    <xf numFmtId="197" fontId="93" fillId="34" borderId="260" xfId="0" applyNumberFormat="1" applyFont="1" applyFill="1" applyBorder="1" applyAlignment="1">
      <alignment/>
    </xf>
    <xf numFmtId="197" fontId="93" fillId="34" borderId="93" xfId="0" applyNumberFormat="1" applyFont="1" applyFill="1" applyBorder="1" applyAlignment="1">
      <alignment/>
    </xf>
    <xf numFmtId="197" fontId="95" fillId="34" borderId="93" xfId="0" applyNumberFormat="1" applyFont="1" applyFill="1" applyBorder="1" applyAlignment="1">
      <alignment shrinkToFit="1"/>
    </xf>
    <xf numFmtId="197" fontId="93" fillId="34" borderId="116" xfId="0" applyNumberFormat="1" applyFont="1" applyFill="1" applyBorder="1" applyAlignment="1">
      <alignment/>
    </xf>
    <xf numFmtId="197" fontId="93" fillId="34" borderId="95" xfId="0" applyNumberFormat="1" applyFont="1" applyFill="1" applyBorder="1" applyAlignment="1">
      <alignment/>
    </xf>
    <xf numFmtId="197" fontId="93" fillId="34" borderId="261" xfId="0" applyNumberFormat="1" applyFont="1" applyFill="1" applyBorder="1" applyAlignment="1">
      <alignment/>
    </xf>
    <xf numFmtId="197" fontId="93" fillId="34" borderId="94" xfId="0" applyNumberFormat="1" applyFont="1" applyFill="1" applyBorder="1" applyAlignment="1">
      <alignment/>
    </xf>
    <xf numFmtId="197" fontId="95" fillId="34" borderId="94" xfId="0" applyNumberFormat="1" applyFont="1" applyFill="1" applyBorder="1" applyAlignment="1">
      <alignment shrinkToFit="1"/>
    </xf>
    <xf numFmtId="197" fontId="93" fillId="34" borderId="117" xfId="0" applyNumberFormat="1" applyFont="1" applyFill="1" applyBorder="1" applyAlignment="1">
      <alignment/>
    </xf>
    <xf numFmtId="197" fontId="93" fillId="34" borderId="97" xfId="0" applyNumberFormat="1" applyFont="1" applyFill="1" applyBorder="1" applyAlignment="1">
      <alignment/>
    </xf>
    <xf numFmtId="176" fontId="97" fillId="0" borderId="114" xfId="0" applyNumberFormat="1" applyFont="1" applyFill="1" applyBorder="1" applyAlignment="1">
      <alignment vertical="center" shrinkToFit="1"/>
    </xf>
    <xf numFmtId="176" fontId="97" fillId="11" borderId="114" xfId="0" applyNumberFormat="1" applyFont="1" applyFill="1" applyBorder="1" applyAlignment="1">
      <alignment vertical="center" shrinkToFit="1"/>
    </xf>
    <xf numFmtId="176" fontId="97" fillId="0" borderId="113" xfId="0" applyNumberFormat="1" applyFont="1" applyFill="1" applyBorder="1" applyAlignment="1">
      <alignment vertical="center" shrinkToFit="1"/>
    </xf>
    <xf numFmtId="176" fontId="89" fillId="11" borderId="180" xfId="0" applyNumberFormat="1" applyFont="1" applyFill="1" applyBorder="1" applyAlignment="1">
      <alignment vertical="center"/>
    </xf>
    <xf numFmtId="176" fontId="97" fillId="11" borderId="71" xfId="0" applyNumberFormat="1" applyFont="1" applyFill="1" applyBorder="1" applyAlignment="1">
      <alignment vertical="center" shrinkToFit="1"/>
    </xf>
    <xf numFmtId="0" fontId="86" fillId="0" borderId="0" xfId="0" applyFont="1" applyAlignment="1">
      <alignment vertical="center"/>
    </xf>
    <xf numFmtId="0" fontId="96" fillId="0" borderId="51" xfId="0" applyFont="1" applyFill="1" applyBorder="1" applyAlignment="1">
      <alignment horizontal="center" vertical="center" textRotation="255" wrapText="1"/>
    </xf>
    <xf numFmtId="197" fontId="93" fillId="0" borderId="260" xfId="0" applyNumberFormat="1" applyFont="1" applyFill="1" applyBorder="1" applyAlignment="1">
      <alignment/>
    </xf>
    <xf numFmtId="197" fontId="93" fillId="0" borderId="93" xfId="0" applyNumberFormat="1" applyFont="1" applyFill="1" applyBorder="1" applyAlignment="1">
      <alignment/>
    </xf>
    <xf numFmtId="197" fontId="95" fillId="0" borderId="93" xfId="0" applyNumberFormat="1" applyFont="1" applyFill="1" applyBorder="1" applyAlignment="1">
      <alignment shrinkToFit="1"/>
    </xf>
    <xf numFmtId="197" fontId="93" fillId="0" borderId="93" xfId="0" applyNumberFormat="1" applyFont="1" applyFill="1" applyBorder="1" applyAlignment="1">
      <alignment shrinkToFit="1"/>
    </xf>
    <xf numFmtId="197" fontId="93" fillId="0" borderId="116" xfId="0" applyNumberFormat="1" applyFont="1" applyFill="1" applyBorder="1" applyAlignment="1">
      <alignment/>
    </xf>
    <xf numFmtId="197" fontId="93" fillId="0" borderId="95" xfId="0" applyNumberFormat="1" applyFont="1" applyFill="1" applyBorder="1" applyAlignment="1">
      <alignment/>
    </xf>
    <xf numFmtId="197" fontId="93" fillId="11" borderId="262" xfId="0" applyNumberFormat="1" applyFont="1" applyFill="1" applyBorder="1" applyAlignment="1">
      <alignment/>
    </xf>
    <xf numFmtId="197" fontId="93" fillId="11" borderId="138" xfId="0" applyNumberFormat="1" applyFont="1" applyFill="1" applyBorder="1" applyAlignment="1">
      <alignment/>
    </xf>
    <xf numFmtId="197" fontId="95" fillId="11" borderId="138" xfId="0" applyNumberFormat="1" applyFont="1" applyFill="1" applyBorder="1" applyAlignment="1">
      <alignment shrinkToFit="1"/>
    </xf>
    <xf numFmtId="197" fontId="93" fillId="11" borderId="138" xfId="0" applyNumberFormat="1" applyFont="1" applyFill="1" applyBorder="1" applyAlignment="1">
      <alignment shrinkToFit="1"/>
    </xf>
    <xf numFmtId="197" fontId="93" fillId="11" borderId="139" xfId="0" applyNumberFormat="1" applyFont="1" applyFill="1" applyBorder="1" applyAlignment="1">
      <alignment/>
    </xf>
    <xf numFmtId="197" fontId="93" fillId="11" borderId="129" xfId="0" applyNumberFormat="1" applyFont="1" applyFill="1" applyBorder="1" applyAlignment="1">
      <alignment/>
    </xf>
    <xf numFmtId="197" fontId="93" fillId="0" borderId="92" xfId="0" applyNumberFormat="1" applyFont="1" applyFill="1" applyBorder="1" applyAlignment="1">
      <alignment shrinkToFit="1"/>
    </xf>
    <xf numFmtId="0" fontId="86" fillId="0" borderId="0" xfId="0" applyFont="1" applyFill="1" applyBorder="1" applyAlignment="1">
      <alignment vertical="center"/>
    </xf>
    <xf numFmtId="197" fontId="93" fillId="11" borderId="140" xfId="0" applyNumberFormat="1" applyFont="1" applyFill="1" applyBorder="1" applyAlignment="1">
      <alignment shrinkToFit="1"/>
    </xf>
    <xf numFmtId="197" fontId="93" fillId="11" borderId="261" xfId="0" applyNumberFormat="1" applyFont="1" applyFill="1" applyBorder="1" applyAlignment="1">
      <alignment/>
    </xf>
    <xf numFmtId="197" fontId="93" fillId="11" borderId="94" xfId="0" applyNumberFormat="1" applyFont="1" applyFill="1" applyBorder="1" applyAlignment="1">
      <alignment/>
    </xf>
    <xf numFmtId="197" fontId="95" fillId="11" borderId="94" xfId="0" applyNumberFormat="1" applyFont="1" applyFill="1" applyBorder="1" applyAlignment="1">
      <alignment shrinkToFit="1"/>
    </xf>
    <xf numFmtId="197" fontId="93" fillId="11" borderId="94" xfId="0" applyNumberFormat="1" applyFont="1" applyFill="1" applyBorder="1" applyAlignment="1">
      <alignment shrinkToFit="1"/>
    </xf>
    <xf numFmtId="197" fontId="93" fillId="11" borderId="117" xfId="0" applyNumberFormat="1" applyFont="1" applyFill="1" applyBorder="1" applyAlignment="1">
      <alignment/>
    </xf>
    <xf numFmtId="197" fontId="93" fillId="11" borderId="97" xfId="0" applyNumberFormat="1" applyFont="1" applyFill="1" applyBorder="1" applyAlignment="1">
      <alignment/>
    </xf>
    <xf numFmtId="197" fontId="93" fillId="34" borderId="93" xfId="0" applyNumberFormat="1" applyFont="1" applyFill="1" applyBorder="1" applyAlignment="1">
      <alignment shrinkToFit="1"/>
    </xf>
    <xf numFmtId="197" fontId="93" fillId="34" borderId="263" xfId="0" applyNumberFormat="1" applyFont="1" applyFill="1" applyBorder="1" applyAlignment="1">
      <alignment/>
    </xf>
    <xf numFmtId="197" fontId="93" fillId="34" borderId="264" xfId="0" applyNumberFormat="1" applyFont="1" applyFill="1" applyBorder="1" applyAlignment="1">
      <alignment/>
    </xf>
    <xf numFmtId="197" fontId="95" fillId="34" borderId="264" xfId="0" applyNumberFormat="1" applyFont="1" applyFill="1" applyBorder="1" applyAlignment="1">
      <alignment shrinkToFit="1"/>
    </xf>
    <xf numFmtId="197" fontId="93" fillId="34" borderId="264" xfId="0" applyNumberFormat="1" applyFont="1" applyFill="1" applyBorder="1" applyAlignment="1">
      <alignment shrinkToFit="1"/>
    </xf>
    <xf numFmtId="197" fontId="93" fillId="34" borderId="265" xfId="0" applyNumberFormat="1" applyFont="1" applyFill="1" applyBorder="1" applyAlignment="1">
      <alignment/>
    </xf>
    <xf numFmtId="197" fontId="93" fillId="34" borderId="266" xfId="0" applyNumberFormat="1" applyFont="1" applyFill="1" applyBorder="1" applyAlignment="1">
      <alignment/>
    </xf>
    <xf numFmtId="0" fontId="87" fillId="0" borderId="0" xfId="0" applyFont="1" applyFill="1" applyBorder="1" applyAlignment="1">
      <alignment vertical="center"/>
    </xf>
    <xf numFmtId="37" fontId="4" fillId="39" borderId="103" xfId="49" applyNumberFormat="1" applyFont="1" applyFill="1" applyBorder="1" applyAlignment="1">
      <alignment shrinkToFit="1"/>
    </xf>
    <xf numFmtId="37" fontId="4" fillId="39" borderId="205" xfId="95" applyNumberFormat="1" applyFont="1" applyFill="1" applyBorder="1" applyAlignment="1" applyProtection="1">
      <alignment shrinkToFit="1"/>
      <protection locked="0"/>
    </xf>
    <xf numFmtId="37" fontId="4" fillId="39" borderId="22" xfId="95" applyNumberFormat="1" applyFont="1" applyFill="1" applyBorder="1" applyAlignment="1" applyProtection="1">
      <alignment shrinkToFit="1"/>
      <protection locked="0"/>
    </xf>
    <xf numFmtId="37" fontId="4" fillId="39" borderId="190" xfId="95" applyNumberFormat="1" applyFont="1" applyFill="1" applyBorder="1" applyProtection="1">
      <alignment/>
      <protection locked="0"/>
    </xf>
    <xf numFmtId="37" fontId="4" fillId="39" borderId="61" xfId="95" applyNumberFormat="1" applyFont="1" applyFill="1" applyBorder="1" applyProtection="1">
      <alignment/>
      <protection locked="0"/>
    </xf>
    <xf numFmtId="0" fontId="8" fillId="39" borderId="45" xfId="0" applyFont="1" applyFill="1" applyBorder="1" applyAlignment="1">
      <alignment vertical="center"/>
    </xf>
    <xf numFmtId="193" fontId="6" fillId="0" borderId="51" xfId="0" applyNumberFormat="1" applyFont="1" applyBorder="1" applyAlignment="1">
      <alignment horizontal="center" vertical="center"/>
    </xf>
    <xf numFmtId="207" fontId="6" fillId="0" borderId="51" xfId="0" applyNumberFormat="1" applyFont="1" applyBorder="1" applyAlignment="1">
      <alignment horizontal="center" vertical="center"/>
    </xf>
    <xf numFmtId="207" fontId="6" fillId="0" borderId="27" xfId="0" applyNumberFormat="1" applyFont="1" applyBorder="1" applyAlignment="1">
      <alignment horizontal="center" vertical="center"/>
    </xf>
    <xf numFmtId="207" fontId="6" fillId="0" borderId="28" xfId="0" applyNumberFormat="1" applyFont="1" applyBorder="1" applyAlignment="1">
      <alignment horizontal="center" vertical="center"/>
    </xf>
    <xf numFmtId="37" fontId="4" fillId="38" borderId="158" xfId="49" applyNumberFormat="1" applyFont="1" applyFill="1" applyBorder="1" applyAlignment="1">
      <alignment horizontal="right" shrinkToFit="1"/>
    </xf>
    <xf numFmtId="37" fontId="4" fillId="38" borderId="215" xfId="49" applyNumberFormat="1" applyFont="1" applyFill="1" applyBorder="1" applyAlignment="1">
      <alignment horizontal="right" shrinkToFit="1"/>
    </xf>
    <xf numFmtId="37" fontId="4" fillId="38" borderId="77" xfId="49" applyNumberFormat="1" applyFont="1" applyFill="1" applyBorder="1" applyAlignment="1">
      <alignment horizontal="right" shrinkToFit="1"/>
    </xf>
    <xf numFmtId="37" fontId="4" fillId="38" borderId="165" xfId="49" applyNumberFormat="1" applyFont="1" applyFill="1" applyBorder="1" applyAlignment="1">
      <alignment horizontal="right" shrinkToFit="1"/>
    </xf>
    <xf numFmtId="37" fontId="4" fillId="38" borderId="24" xfId="49" applyNumberFormat="1" applyFont="1" applyFill="1" applyBorder="1" applyAlignment="1">
      <alignment horizontal="right" shrinkToFit="1"/>
    </xf>
    <xf numFmtId="37" fontId="4" fillId="38" borderId="26" xfId="49" applyNumberFormat="1" applyFont="1" applyFill="1" applyBorder="1" applyAlignment="1">
      <alignment horizontal="right" shrinkToFit="1"/>
    </xf>
    <xf numFmtId="37" fontId="4" fillId="0" borderId="14" xfId="95" applyNumberFormat="1" applyFont="1" applyFill="1" applyBorder="1" applyAlignment="1" applyProtection="1">
      <alignment horizontal="right" shrinkToFit="1"/>
      <protection locked="0"/>
    </xf>
    <xf numFmtId="37" fontId="4" fillId="0" borderId="62" xfId="95" applyNumberFormat="1" applyFont="1" applyFill="1" applyBorder="1" applyAlignment="1" applyProtection="1">
      <alignment shrinkToFit="1"/>
      <protection locked="0"/>
    </xf>
    <xf numFmtId="37" fontId="4" fillId="0" borderId="60" xfId="95" applyNumberFormat="1" applyFont="1" applyFill="1" applyBorder="1" applyAlignment="1" applyProtection="1">
      <alignment shrinkToFit="1"/>
      <protection locked="0"/>
    </xf>
    <xf numFmtId="37" fontId="4" fillId="0" borderId="65" xfId="95" applyNumberFormat="1" applyFont="1" applyFill="1" applyBorder="1" applyAlignment="1" applyProtection="1">
      <alignment shrinkToFit="1"/>
      <protection locked="0"/>
    </xf>
    <xf numFmtId="0" fontId="7" fillId="0" borderId="267" xfId="0" applyFont="1" applyFill="1" applyBorder="1" applyAlignment="1">
      <alignment horizontal="right" vertical="center"/>
    </xf>
    <xf numFmtId="0" fontId="7" fillId="0" borderId="19" xfId="0" applyFont="1" applyFill="1" applyBorder="1" applyAlignment="1">
      <alignment horizontal="right" vertical="center"/>
    </xf>
    <xf numFmtId="37" fontId="4" fillId="0" borderId="45" xfId="49" applyNumberFormat="1" applyFont="1" applyFill="1" applyBorder="1" applyAlignment="1">
      <alignment horizontal="right" shrinkToFit="1"/>
    </xf>
    <xf numFmtId="37" fontId="4" fillId="0" borderId="52" xfId="49" applyNumberFormat="1" applyFont="1" applyFill="1" applyBorder="1" applyAlignment="1">
      <alignment horizontal="right" shrinkToFit="1"/>
    </xf>
    <xf numFmtId="37" fontId="4" fillId="38" borderId="76" xfId="49" applyNumberFormat="1" applyFont="1" applyFill="1" applyBorder="1" applyAlignment="1">
      <alignment horizontal="right" shrinkToFit="1"/>
    </xf>
    <xf numFmtId="37" fontId="4" fillId="0" borderId="132" xfId="49" applyNumberFormat="1" applyFont="1" applyFill="1" applyBorder="1" applyAlignment="1">
      <alignment horizontal="right" shrinkToFit="1"/>
    </xf>
    <xf numFmtId="37" fontId="4" fillId="0" borderId="22" xfId="49" applyNumberFormat="1" applyFont="1" applyFill="1" applyBorder="1" applyAlignment="1">
      <alignment horizontal="right" shrinkToFit="1"/>
    </xf>
    <xf numFmtId="37" fontId="4" fillId="0" borderId="10" xfId="49" applyNumberFormat="1" applyFont="1" applyFill="1" applyBorder="1" applyAlignment="1">
      <alignment horizontal="right" shrinkToFit="1"/>
    </xf>
    <xf numFmtId="37" fontId="4" fillId="0" borderId="151" xfId="49" applyNumberFormat="1" applyFont="1" applyFill="1" applyBorder="1" applyAlignment="1">
      <alignment horizontal="right" shrinkToFit="1"/>
    </xf>
    <xf numFmtId="37" fontId="4" fillId="38" borderId="123" xfId="49" applyNumberFormat="1" applyFont="1" applyFill="1" applyBorder="1" applyAlignment="1">
      <alignment horizontal="right" shrinkToFit="1"/>
    </xf>
    <xf numFmtId="37" fontId="4" fillId="0" borderId="10" xfId="49" applyNumberFormat="1" applyFont="1" applyFill="1" applyBorder="1" applyAlignment="1" applyProtection="1">
      <alignment horizontal="right" shrinkToFit="1"/>
      <protection locked="0"/>
    </xf>
    <xf numFmtId="37" fontId="4" fillId="0" borderId="151" xfId="49" applyNumberFormat="1" applyFont="1" applyFill="1" applyBorder="1" applyAlignment="1" applyProtection="1">
      <alignment horizontal="right" shrinkToFit="1"/>
      <protection locked="0"/>
    </xf>
    <xf numFmtId="183" fontId="7" fillId="0" borderId="21" xfId="0" applyNumberFormat="1" applyFont="1" applyFill="1" applyBorder="1" applyAlignment="1">
      <alignment horizontal="right" vertical="center"/>
    </xf>
    <xf numFmtId="0" fontId="7" fillId="0" borderId="209" xfId="0" applyFont="1" applyFill="1" applyBorder="1" applyAlignment="1">
      <alignment horizontal="right" vertical="center"/>
    </xf>
    <xf numFmtId="37" fontId="4" fillId="0" borderId="145" xfId="49" applyNumberFormat="1" applyFont="1" applyFill="1" applyBorder="1" applyAlignment="1">
      <alignment horizontal="right" shrinkToFit="1"/>
    </xf>
    <xf numFmtId="0" fontId="7" fillId="0" borderId="21" xfId="0" applyFont="1" applyFill="1" applyBorder="1" applyAlignment="1">
      <alignment horizontal="right" vertical="center"/>
    </xf>
    <xf numFmtId="0" fontId="7" fillId="0" borderId="21" xfId="0" applyFont="1" applyBorder="1" applyAlignment="1">
      <alignment horizontal="right" vertical="center"/>
    </xf>
    <xf numFmtId="37" fontId="4" fillId="0" borderId="121" xfId="0" applyNumberFormat="1" applyFont="1" applyBorder="1" applyAlignment="1">
      <alignment horizontal="right" shrinkToFit="1"/>
    </xf>
    <xf numFmtId="37" fontId="4" fillId="0" borderId="15" xfId="0" applyNumberFormat="1" applyFont="1" applyBorder="1" applyAlignment="1">
      <alignment horizontal="right" shrinkToFit="1"/>
    </xf>
    <xf numFmtId="37" fontId="4" fillId="0" borderId="15" xfId="0" applyNumberFormat="1" applyFont="1" applyFill="1" applyBorder="1" applyAlignment="1">
      <alignment horizontal="right" shrinkToFit="1"/>
    </xf>
    <xf numFmtId="37" fontId="4" fillId="0" borderId="121" xfId="0" applyNumberFormat="1" applyFont="1" applyFill="1" applyBorder="1" applyAlignment="1">
      <alignment horizontal="right" shrinkToFit="1"/>
    </xf>
    <xf numFmtId="37" fontId="4" fillId="0" borderId="35" xfId="0" applyNumberFormat="1" applyFont="1" applyBorder="1" applyAlignment="1">
      <alignment horizontal="right" shrinkToFit="1"/>
    </xf>
    <xf numFmtId="37" fontId="4" fillId="0" borderId="35" xfId="0" applyNumberFormat="1" applyFont="1" applyFill="1" applyBorder="1" applyAlignment="1">
      <alignment horizontal="right" shrinkToFit="1"/>
    </xf>
    <xf numFmtId="37" fontId="93" fillId="0" borderId="149" xfId="95" applyNumberFormat="1" applyFont="1" applyFill="1" applyBorder="1" applyAlignment="1" applyProtection="1">
      <alignment shrinkToFit="1"/>
      <protection locked="0"/>
    </xf>
    <xf numFmtId="193" fontId="93" fillId="38" borderId="24" xfId="49" applyNumberFormat="1" applyFont="1" applyFill="1" applyBorder="1" applyAlignment="1">
      <alignment horizontal="right" wrapText="1" shrinkToFit="1"/>
    </xf>
    <xf numFmtId="193" fontId="93" fillId="38" borderId="26" xfId="49" applyNumberFormat="1" applyFont="1" applyFill="1" applyBorder="1" applyAlignment="1">
      <alignment horizontal="right" wrapText="1" shrinkToFit="1"/>
    </xf>
    <xf numFmtId="193" fontId="93" fillId="38" borderId="242" xfId="49" applyNumberFormat="1" applyFont="1" applyFill="1" applyBorder="1" applyAlignment="1">
      <alignment horizontal="right" wrapText="1" shrinkToFit="1"/>
    </xf>
    <xf numFmtId="193" fontId="93" fillId="38" borderId="215" xfId="49" applyNumberFormat="1" applyFont="1" applyFill="1" applyBorder="1" applyAlignment="1">
      <alignment horizontal="right" wrapText="1" shrinkToFit="1"/>
    </xf>
    <xf numFmtId="193" fontId="93" fillId="38" borderId="158" xfId="49" applyNumberFormat="1" applyFont="1" applyFill="1" applyBorder="1" applyAlignment="1">
      <alignment horizontal="right" wrapText="1" shrinkToFit="1"/>
    </xf>
    <xf numFmtId="193" fontId="93" fillId="38" borderId="243" xfId="49" applyNumberFormat="1" applyFont="1" applyFill="1" applyBorder="1" applyAlignment="1">
      <alignment horizontal="right" wrapText="1" shrinkToFit="1"/>
    </xf>
    <xf numFmtId="37" fontId="93" fillId="0" borderId="209" xfId="95" applyNumberFormat="1" applyFont="1" applyFill="1" applyBorder="1" applyAlignment="1" applyProtection="1">
      <alignment shrinkToFit="1"/>
      <protection locked="0"/>
    </xf>
    <xf numFmtId="193" fontId="93" fillId="38" borderId="76" xfId="49" applyNumberFormat="1" applyFont="1" applyFill="1" applyBorder="1" applyAlignment="1">
      <alignment horizontal="right" wrapText="1" shrinkToFit="1"/>
    </xf>
    <xf numFmtId="193" fontId="93" fillId="38" borderId="165" xfId="49" applyNumberFormat="1" applyFont="1" applyFill="1" applyBorder="1" applyAlignment="1">
      <alignment horizontal="right" wrapText="1" shrinkToFit="1"/>
    </xf>
    <xf numFmtId="193" fontId="93" fillId="38" borderId="123" xfId="49" applyNumberFormat="1" applyFont="1" applyFill="1" applyBorder="1" applyAlignment="1">
      <alignment horizontal="right" wrapText="1" shrinkToFit="1"/>
    </xf>
    <xf numFmtId="193" fontId="93" fillId="38" borderId="77" xfId="49" applyNumberFormat="1" applyFont="1" applyFill="1" applyBorder="1" applyAlignment="1">
      <alignment horizontal="right" wrapText="1" shrinkToFit="1"/>
    </xf>
    <xf numFmtId="37" fontId="93" fillId="0" borderId="268" xfId="49" applyNumberFormat="1" applyFont="1" applyFill="1" applyBorder="1" applyAlignment="1">
      <alignment horizontal="right" shrinkToFit="1"/>
    </xf>
    <xf numFmtId="37" fontId="93" fillId="0" borderId="269" xfId="49" applyNumberFormat="1" applyFont="1" applyFill="1" applyBorder="1" applyAlignment="1">
      <alignment horizontal="right" shrinkToFit="1"/>
    </xf>
    <xf numFmtId="193" fontId="93" fillId="38" borderId="173" xfId="49" applyNumberFormat="1" applyFont="1" applyFill="1" applyBorder="1" applyAlignment="1">
      <alignment horizontal="right" wrapText="1" shrinkToFit="1"/>
    </xf>
    <xf numFmtId="193" fontId="93" fillId="38" borderId="270" xfId="49" applyNumberFormat="1" applyFont="1" applyFill="1" applyBorder="1" applyAlignment="1">
      <alignment horizontal="right" wrapText="1" shrinkToFit="1"/>
    </xf>
    <xf numFmtId="193" fontId="93" fillId="38" borderId="123" xfId="49" applyNumberFormat="1" applyFont="1" applyFill="1" applyBorder="1" applyAlignment="1" applyProtection="1">
      <alignment horizontal="right" wrapText="1"/>
      <protection locked="0"/>
    </xf>
    <xf numFmtId="193" fontId="93" fillId="38" borderId="72" xfId="49" applyNumberFormat="1" applyFont="1" applyFill="1" applyBorder="1" applyAlignment="1" applyProtection="1">
      <alignment horizontal="right" wrapText="1"/>
      <protection locked="0"/>
    </xf>
    <xf numFmtId="37" fontId="95" fillId="35" borderId="46" xfId="49" applyNumberFormat="1" applyFont="1" applyFill="1" applyBorder="1" applyAlignment="1">
      <alignment horizontal="right" shrinkToFit="1"/>
    </xf>
    <xf numFmtId="37" fontId="95" fillId="35" borderId="77" xfId="49" applyNumberFormat="1" applyFont="1" applyFill="1" applyBorder="1" applyAlignment="1">
      <alignment horizontal="right" shrinkToFit="1"/>
    </xf>
    <xf numFmtId="37" fontId="93" fillId="0" borderId="188" xfId="95" applyNumberFormat="1" applyFont="1" applyFill="1" applyBorder="1" applyAlignment="1" applyProtection="1">
      <alignment shrinkToFit="1"/>
      <protection locked="0"/>
    </xf>
    <xf numFmtId="37" fontId="95" fillId="35" borderId="123" xfId="49" applyNumberFormat="1" applyFont="1" applyFill="1" applyBorder="1" applyAlignment="1">
      <alignment horizontal="right" shrinkToFit="1"/>
    </xf>
    <xf numFmtId="37" fontId="95" fillId="35" borderId="72" xfId="49" applyNumberFormat="1" applyFont="1" applyFill="1" applyBorder="1" applyAlignment="1">
      <alignment horizontal="right" shrinkToFit="1"/>
    </xf>
    <xf numFmtId="179" fontId="95" fillId="35" borderId="158" xfId="0" applyNumberFormat="1" applyFont="1" applyFill="1" applyBorder="1" applyAlignment="1">
      <alignment horizontal="right" wrapText="1" shrinkToFit="1"/>
    </xf>
    <xf numFmtId="37" fontId="93" fillId="0" borderId="52" xfId="49" applyNumberFormat="1" applyFont="1" applyFill="1" applyBorder="1" applyAlignment="1">
      <alignment horizontal="right" shrinkToFit="1"/>
    </xf>
    <xf numFmtId="37" fontId="93" fillId="0" borderId="22" xfId="49" applyNumberFormat="1" applyFont="1" applyFill="1" applyBorder="1" applyAlignment="1">
      <alignment horizontal="right" shrinkToFit="1"/>
    </xf>
    <xf numFmtId="37" fontId="93" fillId="0" borderId="50" xfId="49" applyNumberFormat="1" applyFont="1" applyFill="1" applyBorder="1" applyAlignment="1">
      <alignment horizontal="right" shrinkToFit="1"/>
    </xf>
    <xf numFmtId="37" fontId="93" fillId="0" borderId="271" xfId="49" applyNumberFormat="1" applyFont="1" applyFill="1" applyBorder="1" applyAlignment="1">
      <alignment horizontal="right" shrinkToFit="1"/>
    </xf>
    <xf numFmtId="37" fontId="93" fillId="0" borderId="19" xfId="49" applyNumberFormat="1" applyFont="1" applyFill="1" applyBorder="1" applyAlignment="1">
      <alignment horizontal="right" shrinkToFit="1"/>
    </xf>
    <xf numFmtId="37" fontId="93" fillId="0" borderId="272" xfId="49" applyNumberFormat="1" applyFont="1" applyFill="1" applyBorder="1" applyAlignment="1">
      <alignment horizontal="right" shrinkToFit="1"/>
    </xf>
    <xf numFmtId="38" fontId="93" fillId="38" borderId="270" xfId="49" applyNumberFormat="1" applyFont="1" applyFill="1" applyBorder="1" applyAlignment="1">
      <alignment horizontal="right" wrapText="1" shrinkToFit="1"/>
    </xf>
    <xf numFmtId="179" fontId="95" fillId="35" borderId="123" xfId="0" applyNumberFormat="1" applyFont="1" applyFill="1" applyBorder="1" applyAlignment="1">
      <alignment horizontal="right" wrapText="1" shrinkToFit="1"/>
    </xf>
    <xf numFmtId="38" fontId="95" fillId="35" borderId="77" xfId="49" applyNumberFormat="1" applyFont="1" applyFill="1" applyBorder="1" applyAlignment="1">
      <alignment horizontal="right" shrinkToFit="1"/>
    </xf>
    <xf numFmtId="37" fontId="93" fillId="0" borderId="121" xfId="0" applyNumberFormat="1" applyFont="1" applyBorder="1" applyAlignment="1">
      <alignment horizontal="right" shrinkToFit="1"/>
    </xf>
    <xf numFmtId="37" fontId="93" fillId="0" borderId="15" xfId="0" applyNumberFormat="1" applyFont="1" applyFill="1" applyBorder="1" applyAlignment="1">
      <alignment horizontal="right" shrinkToFit="1"/>
    </xf>
    <xf numFmtId="37" fontId="93" fillId="0" borderId="111" xfId="0" applyNumberFormat="1" applyFont="1" applyFill="1" applyBorder="1" applyAlignment="1">
      <alignment horizontal="right"/>
    </xf>
    <xf numFmtId="37" fontId="93" fillId="0" borderId="15" xfId="0" applyNumberFormat="1" applyFont="1" applyFill="1" applyBorder="1" applyAlignment="1">
      <alignment horizontal="right"/>
    </xf>
    <xf numFmtId="37" fontId="93" fillId="0" borderId="209" xfId="0" applyNumberFormat="1" applyFont="1" applyFill="1" applyBorder="1" applyAlignment="1">
      <alignment horizontal="right"/>
    </xf>
    <xf numFmtId="37" fontId="93" fillId="0" borderId="269" xfId="0" applyNumberFormat="1" applyFont="1" applyFill="1" applyBorder="1" applyAlignment="1">
      <alignment horizontal="right"/>
    </xf>
    <xf numFmtId="37" fontId="93" fillId="0" borderId="269" xfId="0" applyNumberFormat="1" applyFont="1" applyFill="1" applyBorder="1" applyAlignment="1">
      <alignment horizontal="right" shrinkToFit="1"/>
    </xf>
    <xf numFmtId="37" fontId="93" fillId="0" borderId="273" xfId="0" applyNumberFormat="1" applyFont="1" applyFill="1" applyBorder="1" applyAlignment="1">
      <alignment horizontal="right"/>
    </xf>
    <xf numFmtId="37" fontId="93" fillId="0" borderId="273" xfId="0" applyNumberFormat="1" applyFont="1" applyFill="1" applyBorder="1" applyAlignment="1">
      <alignment horizontal="right" shrinkToFit="1"/>
    </xf>
    <xf numFmtId="3" fontId="93" fillId="38" borderId="274" xfId="0" applyNumberFormat="1" applyFont="1" applyFill="1" applyBorder="1" applyAlignment="1">
      <alignment horizontal="right" wrapText="1"/>
    </xf>
    <xf numFmtId="3" fontId="95" fillId="35" borderId="72" xfId="0" applyNumberFormat="1" applyFont="1" applyFill="1" applyBorder="1" applyAlignment="1">
      <alignment horizontal="right" shrinkToFit="1"/>
    </xf>
    <xf numFmtId="180" fontId="8" fillId="39" borderId="34" xfId="0" applyNumberFormat="1" applyFont="1" applyFill="1" applyBorder="1" applyAlignment="1">
      <alignment vertical="center" shrinkToFit="1"/>
    </xf>
    <xf numFmtId="180" fontId="8" fillId="19" borderId="44" xfId="0" applyNumberFormat="1" applyFont="1" applyFill="1" applyBorder="1" applyAlignment="1">
      <alignment vertical="center" shrinkToFit="1"/>
    </xf>
    <xf numFmtId="38" fontId="8" fillId="19" borderId="176" xfId="49" applyNumberFormat="1" applyFont="1" applyFill="1" applyBorder="1" applyAlignment="1">
      <alignment vertical="center"/>
    </xf>
    <xf numFmtId="180" fontId="8" fillId="39" borderId="151" xfId="0" applyNumberFormat="1" applyFont="1" applyFill="1" applyBorder="1" applyAlignment="1">
      <alignment vertical="center" shrinkToFit="1"/>
    </xf>
    <xf numFmtId="0" fontId="8" fillId="19" borderId="176" xfId="0" applyNumberFormat="1" applyFont="1" applyFill="1" applyBorder="1" applyAlignment="1">
      <alignment vertical="center"/>
    </xf>
    <xf numFmtId="180" fontId="8" fillId="39" borderId="130" xfId="0" applyNumberFormat="1" applyFont="1" applyFill="1" applyBorder="1" applyAlignment="1">
      <alignment vertical="center" shrinkToFit="1"/>
    </xf>
    <xf numFmtId="180" fontId="14" fillId="34" borderId="275" xfId="0" applyNumberFormat="1" applyFont="1" applyFill="1" applyBorder="1" applyAlignment="1">
      <alignment vertical="center" shrinkToFit="1"/>
    </xf>
    <xf numFmtId="38" fontId="8" fillId="42" borderId="87" xfId="49" applyFont="1" applyFill="1" applyBorder="1" applyAlignment="1">
      <alignment vertical="center"/>
    </xf>
    <xf numFmtId="193" fontId="7" fillId="0" borderId="193" xfId="0" applyNumberFormat="1" applyFont="1" applyFill="1" applyBorder="1" applyAlignment="1">
      <alignment horizontal="right" vertical="center"/>
    </xf>
    <xf numFmtId="0" fontId="7" fillId="0" borderId="276" xfId="0" applyFont="1" applyFill="1" applyBorder="1" applyAlignment="1">
      <alignment horizontal="right" vertical="center"/>
    </xf>
    <xf numFmtId="38" fontId="8" fillId="35" borderId="277" xfId="49" applyFont="1" applyFill="1" applyBorder="1" applyAlignment="1">
      <alignment vertical="center"/>
    </xf>
    <xf numFmtId="38" fontId="14" fillId="34" borderId="261" xfId="49" applyFont="1" applyFill="1" applyBorder="1" applyAlignment="1">
      <alignment vertical="center" shrinkToFit="1"/>
    </xf>
    <xf numFmtId="0" fontId="7" fillId="0" borderId="278" xfId="0" applyFont="1" applyFill="1" applyBorder="1" applyAlignment="1">
      <alignment horizontal="right" vertical="center"/>
    </xf>
    <xf numFmtId="0" fontId="7" fillId="0" borderId="193" xfId="0" applyFont="1" applyFill="1" applyBorder="1" applyAlignment="1">
      <alignment horizontal="right" vertical="center"/>
    </xf>
    <xf numFmtId="0" fontId="7" fillId="0" borderId="279" xfId="0" applyFont="1" applyFill="1" applyBorder="1" applyAlignment="1">
      <alignment horizontal="right" vertical="center"/>
    </xf>
    <xf numFmtId="38" fontId="8" fillId="42" borderId="89" xfId="49" applyFont="1" applyFill="1" applyBorder="1" applyAlignment="1">
      <alignment vertical="center"/>
    </xf>
    <xf numFmtId="38" fontId="8" fillId="42" borderId="280" xfId="49" applyFont="1" applyFill="1" applyBorder="1" applyAlignment="1">
      <alignment vertical="center"/>
    </xf>
    <xf numFmtId="180" fontId="8" fillId="42" borderId="281" xfId="0" applyNumberFormat="1" applyFont="1" applyFill="1" applyBorder="1" applyAlignment="1">
      <alignment vertical="center" shrinkToFit="1"/>
    </xf>
    <xf numFmtId="180" fontId="8" fillId="42" borderId="282" xfId="0" applyNumberFormat="1" applyFont="1" applyFill="1" applyBorder="1" applyAlignment="1">
      <alignment vertical="center" shrinkToFit="1"/>
    </xf>
    <xf numFmtId="38" fontId="8" fillId="42" borderId="282" xfId="49" applyFont="1" applyFill="1" applyBorder="1" applyAlignment="1">
      <alignment vertical="center"/>
    </xf>
    <xf numFmtId="180" fontId="14" fillId="43" borderId="283" xfId="0" applyNumberFormat="1" applyFont="1" applyFill="1" applyBorder="1" applyAlignment="1">
      <alignment vertical="center" shrinkToFit="1"/>
    </xf>
    <xf numFmtId="0" fontId="14" fillId="43" borderId="261" xfId="49" applyNumberFormat="1" applyFont="1" applyFill="1" applyBorder="1" applyAlignment="1">
      <alignment vertical="center"/>
    </xf>
    <xf numFmtId="180" fontId="14" fillId="43" borderId="94" xfId="0" applyNumberFormat="1" applyFont="1" applyFill="1" applyBorder="1" applyAlignment="1">
      <alignment vertical="center" shrinkToFit="1"/>
    </xf>
    <xf numFmtId="0" fontId="14" fillId="43" borderId="94" xfId="49" applyNumberFormat="1" applyFont="1" applyFill="1" applyBorder="1" applyAlignment="1">
      <alignment vertical="center"/>
    </xf>
    <xf numFmtId="38" fontId="8" fillId="42" borderId="144" xfId="49" applyFont="1" applyFill="1" applyBorder="1" applyAlignment="1">
      <alignment vertical="center"/>
    </xf>
    <xf numFmtId="38" fontId="8" fillId="42" borderId="284" xfId="49" applyFont="1" applyFill="1" applyBorder="1" applyAlignment="1">
      <alignment vertical="center"/>
    </xf>
    <xf numFmtId="180" fontId="8" fillId="42" borderId="285" xfId="0" applyNumberFormat="1" applyFont="1" applyFill="1" applyBorder="1" applyAlignment="1">
      <alignment vertical="center" shrinkToFit="1"/>
    </xf>
    <xf numFmtId="180" fontId="8" fillId="42" borderId="286" xfId="0" applyNumberFormat="1" applyFont="1" applyFill="1" applyBorder="1" applyAlignment="1">
      <alignment vertical="center" shrinkToFit="1"/>
    </xf>
    <xf numFmtId="38" fontId="8" fillId="42" borderId="286" xfId="49" applyFont="1" applyFill="1" applyBorder="1" applyAlignment="1">
      <alignment vertical="center"/>
    </xf>
    <xf numFmtId="38" fontId="8" fillId="42" borderId="287" xfId="49" applyFont="1" applyFill="1" applyBorder="1" applyAlignment="1">
      <alignment vertical="center"/>
    </xf>
    <xf numFmtId="38" fontId="8" fillId="42" borderId="288" xfId="49" applyFont="1" applyFill="1" applyBorder="1" applyAlignment="1">
      <alignment vertical="center"/>
    </xf>
    <xf numFmtId="38" fontId="8" fillId="35" borderId="289" xfId="49" applyFont="1" applyFill="1" applyBorder="1" applyAlignment="1">
      <alignment vertical="center"/>
    </xf>
    <xf numFmtId="180" fontId="6" fillId="0" borderId="10" xfId="0" applyNumberFormat="1" applyFont="1" applyBorder="1" applyAlignment="1">
      <alignment horizontal="center" vertical="center"/>
    </xf>
    <xf numFmtId="229" fontId="4" fillId="0" borderId="53" xfId="0" applyNumberFormat="1" applyFont="1" applyFill="1" applyBorder="1" applyAlignment="1">
      <alignment horizontal="right" shrinkToFit="1"/>
    </xf>
    <xf numFmtId="229" fontId="4" fillId="0" borderId="21" xfId="0" applyNumberFormat="1" applyFont="1" applyFill="1" applyBorder="1" applyAlignment="1">
      <alignment horizontal="right" shrinkToFit="1"/>
    </xf>
    <xf numFmtId="229" fontId="4" fillId="0" borderId="18" xfId="0" applyNumberFormat="1" applyFont="1" applyFill="1" applyBorder="1" applyAlignment="1">
      <alignment horizontal="right" shrinkToFit="1"/>
    </xf>
    <xf numFmtId="229" fontId="4" fillId="0" borderId="17" xfId="0" applyNumberFormat="1" applyFont="1" applyFill="1" applyBorder="1" applyAlignment="1">
      <alignment horizontal="right" shrinkToFit="1"/>
    </xf>
    <xf numFmtId="229" fontId="4" fillId="44" borderId="76" xfId="0" applyNumberFormat="1" applyFont="1" applyFill="1" applyBorder="1" applyAlignment="1">
      <alignment horizontal="right" shrinkToFit="1"/>
    </xf>
    <xf numFmtId="229" fontId="4" fillId="44" borderId="49" xfId="0" applyNumberFormat="1" applyFont="1" applyFill="1" applyBorder="1" applyAlignment="1">
      <alignment horizontal="right" shrinkToFit="1"/>
    </xf>
    <xf numFmtId="38" fontId="93" fillId="0" borderId="25" xfId="49" applyFont="1" applyFill="1" applyBorder="1" applyAlignment="1">
      <alignment/>
    </xf>
    <xf numFmtId="38" fontId="93" fillId="0" borderId="192" xfId="49" applyFont="1" applyFill="1" applyBorder="1" applyAlignment="1">
      <alignment/>
    </xf>
    <xf numFmtId="229" fontId="4" fillId="0" borderId="267" xfId="0" applyNumberFormat="1" applyFont="1" applyFill="1" applyBorder="1" applyAlignment="1">
      <alignment horizontal="right" shrinkToFit="1"/>
    </xf>
    <xf numFmtId="229" fontId="4" fillId="44" borderId="100" xfId="0" applyNumberFormat="1" applyFont="1" applyFill="1" applyBorder="1" applyAlignment="1">
      <alignment horizontal="right" shrinkToFit="1"/>
    </xf>
    <xf numFmtId="229" fontId="4" fillId="0" borderId="45" xfId="0" applyNumberFormat="1" applyFont="1" applyFill="1" applyBorder="1" applyAlignment="1">
      <alignment horizontal="right" shrinkToFit="1"/>
    </xf>
    <xf numFmtId="229" fontId="4" fillId="0" borderId="132" xfId="0" applyNumberFormat="1" applyFont="1" applyFill="1" applyBorder="1" applyAlignment="1">
      <alignment horizontal="right" shrinkToFit="1"/>
    </xf>
    <xf numFmtId="229" fontId="4" fillId="44" borderId="176" xfId="0" applyNumberFormat="1" applyFont="1" applyFill="1" applyBorder="1" applyAlignment="1">
      <alignment horizontal="right" shrinkToFit="1"/>
    </xf>
    <xf numFmtId="229" fontId="4" fillId="0" borderId="10" xfId="0" applyNumberFormat="1" applyFont="1" applyFill="1" applyBorder="1" applyAlignment="1">
      <alignment horizontal="right" shrinkToFit="1"/>
    </xf>
    <xf numFmtId="37" fontId="4" fillId="0" borderId="290" xfId="49" applyNumberFormat="1" applyFont="1" applyFill="1" applyBorder="1" applyAlignment="1">
      <alignment shrinkToFit="1"/>
    </xf>
    <xf numFmtId="229" fontId="4" fillId="0" borderId="291" xfId="0" applyNumberFormat="1" applyFont="1" applyFill="1" applyBorder="1" applyAlignment="1">
      <alignment horizontal="right" shrinkToFit="1"/>
    </xf>
    <xf numFmtId="229" fontId="4" fillId="44" borderId="48" xfId="0" applyNumberFormat="1" applyFont="1" applyFill="1" applyBorder="1" applyAlignment="1">
      <alignment horizontal="right" shrinkToFit="1"/>
    </xf>
    <xf numFmtId="229" fontId="4" fillId="0" borderId="43" xfId="0" applyNumberFormat="1" applyFont="1" applyFill="1" applyBorder="1" applyAlignment="1">
      <alignment horizontal="right" shrinkToFit="1"/>
    </xf>
    <xf numFmtId="229" fontId="4" fillId="0" borderId="11" xfId="0" applyNumberFormat="1" applyFont="1" applyFill="1" applyBorder="1" applyAlignment="1">
      <alignment horizontal="right" shrinkToFit="1"/>
    </xf>
    <xf numFmtId="229" fontId="4" fillId="44" borderId="131" xfId="0" applyNumberFormat="1" applyFont="1" applyFill="1" applyBorder="1" applyAlignment="1">
      <alignment horizontal="right" shrinkToFit="1"/>
    </xf>
    <xf numFmtId="229" fontId="4" fillId="0" borderId="12" xfId="0" applyNumberFormat="1" applyFont="1" applyFill="1" applyBorder="1" applyAlignment="1">
      <alignment horizontal="right" shrinkToFit="1"/>
    </xf>
    <xf numFmtId="37" fontId="4" fillId="0" borderId="291" xfId="49" applyNumberFormat="1" applyFont="1" applyFill="1" applyBorder="1" applyAlignment="1">
      <alignment shrinkToFit="1"/>
    </xf>
    <xf numFmtId="37" fontId="4" fillId="0" borderId="51" xfId="49" applyNumberFormat="1" applyFont="1" applyFill="1" applyBorder="1" applyAlignment="1">
      <alignment shrinkToFit="1"/>
    </xf>
    <xf numFmtId="193" fontId="15" fillId="35" borderId="229" xfId="49" applyNumberFormat="1" applyFont="1" applyFill="1" applyBorder="1" applyAlignment="1">
      <alignment horizontal="right" shrinkToFit="1"/>
    </xf>
    <xf numFmtId="193" fontId="4" fillId="38" borderId="215" xfId="49" applyNumberFormat="1" applyFont="1" applyFill="1" applyBorder="1" applyAlignment="1">
      <alignment horizontal="right" shrinkToFit="1"/>
    </xf>
    <xf numFmtId="38" fontId="15" fillId="45" borderId="98" xfId="49" applyFont="1" applyFill="1" applyBorder="1" applyAlignment="1">
      <alignment shrinkToFit="1"/>
    </xf>
    <xf numFmtId="38" fontId="15" fillId="45" borderId="192" xfId="49" applyFont="1" applyFill="1" applyBorder="1" applyAlignment="1">
      <alignment shrinkToFit="1"/>
    </xf>
    <xf numFmtId="0" fontId="7" fillId="0" borderId="233" xfId="0" applyFont="1" applyBorder="1" applyAlignment="1">
      <alignment vertical="center"/>
    </xf>
    <xf numFmtId="180" fontId="8" fillId="35" borderId="49" xfId="0" applyNumberFormat="1" applyFont="1" applyFill="1" applyBorder="1" applyAlignment="1">
      <alignment vertical="center" shrinkToFit="1"/>
    </xf>
    <xf numFmtId="38" fontId="14" fillId="34" borderId="98" xfId="49" applyFont="1" applyFill="1" applyBorder="1" applyAlignment="1">
      <alignment vertical="center" shrinkToFit="1"/>
    </xf>
    <xf numFmtId="176" fontId="89" fillId="0" borderId="292" xfId="0" applyNumberFormat="1" applyFont="1" applyFill="1" applyBorder="1" applyAlignment="1">
      <alignment vertical="center"/>
    </xf>
    <xf numFmtId="176" fontId="89" fillId="11" borderId="17" xfId="0" applyNumberFormat="1" applyFont="1" applyFill="1" applyBorder="1" applyAlignment="1">
      <alignment vertical="center"/>
    </xf>
    <xf numFmtId="176" fontId="89" fillId="11" borderId="293" xfId="0" applyNumberFormat="1" applyFont="1" applyFill="1" applyBorder="1" applyAlignment="1">
      <alignment vertical="center"/>
    </xf>
    <xf numFmtId="38" fontId="97" fillId="34" borderId="28" xfId="49" applyFont="1" applyFill="1" applyBorder="1" applyAlignment="1">
      <alignment vertical="center" shrinkToFit="1"/>
    </xf>
    <xf numFmtId="38" fontId="97" fillId="34" borderId="294" xfId="49" applyFont="1" applyFill="1" applyBorder="1" applyAlignment="1">
      <alignment vertical="center" shrinkToFit="1"/>
    </xf>
    <xf numFmtId="210" fontId="6" fillId="0" borderId="48" xfId="0" applyNumberFormat="1" applyFont="1" applyBorder="1" applyAlignment="1" quotePrefix="1">
      <alignment horizontal="center" vertical="center"/>
    </xf>
    <xf numFmtId="38" fontId="95" fillId="45" borderId="98" xfId="49" applyFont="1" applyFill="1" applyBorder="1" applyAlignment="1">
      <alignment shrinkToFit="1"/>
    </xf>
    <xf numFmtId="38" fontId="95" fillId="45" borderId="192" xfId="49" applyFont="1" applyFill="1" applyBorder="1" applyAlignment="1">
      <alignment shrinkToFit="1"/>
    </xf>
    <xf numFmtId="0" fontId="7" fillId="0" borderId="81" xfId="0" applyFont="1" applyFill="1" applyBorder="1" applyAlignment="1">
      <alignment horizontal="right" vertical="center"/>
    </xf>
    <xf numFmtId="0" fontId="8" fillId="0" borderId="122" xfId="74" applyNumberFormat="1" applyFont="1" applyFill="1" applyBorder="1" applyAlignment="1">
      <alignment vertical="center"/>
      <protection/>
    </xf>
    <xf numFmtId="38" fontId="8" fillId="42" borderId="295" xfId="49" applyFont="1" applyFill="1" applyBorder="1" applyAlignment="1">
      <alignment vertical="center"/>
    </xf>
    <xf numFmtId="0" fontId="8" fillId="0" borderId="296" xfId="54" applyNumberFormat="1" applyFont="1" applyFill="1" applyBorder="1" applyAlignment="1">
      <alignment vertical="center"/>
    </xf>
    <xf numFmtId="38" fontId="8" fillId="42" borderId="297" xfId="49" applyFont="1" applyFill="1" applyBorder="1" applyAlignment="1">
      <alignment vertical="center"/>
    </xf>
    <xf numFmtId="0" fontId="8" fillId="0" borderId="298" xfId="74" applyNumberFormat="1" applyFont="1" applyFill="1" applyBorder="1" applyAlignment="1">
      <alignment vertical="center"/>
      <protection/>
    </xf>
    <xf numFmtId="0" fontId="8" fillId="0" borderId="290" xfId="74" applyNumberFormat="1" applyFont="1" applyFill="1" applyBorder="1" applyAlignment="1">
      <alignment vertical="center"/>
      <protection/>
    </xf>
    <xf numFmtId="180" fontId="8" fillId="39" borderId="299" xfId="76" applyNumberFormat="1" applyFont="1" applyFill="1" applyBorder="1" applyAlignment="1">
      <alignment vertical="center" shrinkToFit="1"/>
      <protection/>
    </xf>
    <xf numFmtId="180" fontId="8" fillId="33" borderId="290" xfId="74" applyNumberFormat="1" applyFont="1" applyFill="1" applyBorder="1" applyAlignment="1">
      <alignment vertical="center" shrinkToFit="1"/>
      <protection/>
    </xf>
    <xf numFmtId="180" fontId="8" fillId="39" borderId="300" xfId="76" applyNumberFormat="1" applyFont="1" applyFill="1" applyBorder="1" applyAlignment="1">
      <alignment vertical="center" shrinkToFit="1"/>
      <protection/>
    </xf>
    <xf numFmtId="180" fontId="8" fillId="33" borderId="195" xfId="74" applyNumberFormat="1" applyFont="1" applyFill="1" applyBorder="1" applyAlignment="1">
      <alignment vertical="center" shrinkToFit="1"/>
      <protection/>
    </xf>
    <xf numFmtId="180" fontId="8" fillId="35" borderId="301" xfId="0" applyNumberFormat="1" applyFont="1" applyFill="1" applyBorder="1" applyAlignment="1">
      <alignment vertical="center" shrinkToFit="1"/>
    </xf>
    <xf numFmtId="180" fontId="8" fillId="39" borderId="301" xfId="76" applyNumberFormat="1" applyFont="1" applyFill="1" applyBorder="1" applyAlignment="1">
      <alignment vertical="center" shrinkToFit="1"/>
      <protection/>
    </xf>
    <xf numFmtId="38" fontId="8" fillId="42" borderId="302" xfId="49" applyFont="1" applyFill="1" applyBorder="1" applyAlignment="1">
      <alignment vertical="center"/>
    </xf>
    <xf numFmtId="38" fontId="8" fillId="0" borderId="303" xfId="54" applyFont="1" applyFill="1" applyBorder="1" applyAlignment="1">
      <alignment vertical="center"/>
    </xf>
    <xf numFmtId="180" fontId="14" fillId="34" borderId="304" xfId="0" applyNumberFormat="1" applyFont="1" applyFill="1" applyBorder="1" applyAlignment="1">
      <alignment vertical="center" shrinkToFit="1"/>
    </xf>
    <xf numFmtId="38" fontId="8" fillId="42" borderId="305" xfId="49" applyFont="1" applyFill="1" applyBorder="1" applyAlignment="1">
      <alignment vertical="center"/>
    </xf>
    <xf numFmtId="180" fontId="8" fillId="42" borderId="306" xfId="0" applyNumberFormat="1" applyFont="1" applyFill="1" applyBorder="1" applyAlignment="1">
      <alignment vertical="center" shrinkToFit="1"/>
    </xf>
    <xf numFmtId="38" fontId="8" fillId="42" borderId="307" xfId="49" applyFont="1" applyFill="1" applyBorder="1" applyAlignment="1">
      <alignment vertical="center"/>
    </xf>
    <xf numFmtId="38" fontId="8" fillId="35" borderId="308" xfId="49" applyFont="1" applyFill="1" applyBorder="1" applyAlignment="1">
      <alignment vertical="center"/>
    </xf>
    <xf numFmtId="0" fontId="7" fillId="0" borderId="309" xfId="0" applyFont="1" applyFill="1" applyBorder="1" applyAlignment="1">
      <alignment horizontal="right" vertical="center"/>
    </xf>
    <xf numFmtId="180" fontId="8" fillId="35" borderId="32" xfId="0" applyNumberFormat="1" applyFont="1" applyFill="1" applyBorder="1" applyAlignment="1">
      <alignment vertical="center" shrinkToFit="1"/>
    </xf>
    <xf numFmtId="180" fontId="8" fillId="35" borderId="213" xfId="0" applyNumberFormat="1" applyFont="1" applyFill="1" applyBorder="1" applyAlignment="1">
      <alignment vertical="center" shrinkToFit="1"/>
    </xf>
    <xf numFmtId="0" fontId="8" fillId="0" borderId="290" xfId="54" applyNumberFormat="1" applyFont="1" applyFill="1" applyBorder="1" applyAlignment="1">
      <alignment vertical="center"/>
    </xf>
    <xf numFmtId="0" fontId="8" fillId="0" borderId="298" xfId="54" applyNumberFormat="1" applyFont="1" applyFill="1" applyBorder="1" applyAlignment="1">
      <alignment vertical="center"/>
    </xf>
    <xf numFmtId="0" fontId="8" fillId="0" borderId="122" xfId="54" applyNumberFormat="1" applyFont="1" applyFill="1" applyBorder="1" applyAlignment="1">
      <alignment vertical="center"/>
    </xf>
    <xf numFmtId="38" fontId="8" fillId="42" borderId="310" xfId="49" applyFont="1" applyFill="1" applyBorder="1" applyAlignment="1">
      <alignment vertical="center"/>
    </xf>
    <xf numFmtId="180" fontId="8" fillId="39" borderId="28" xfId="76" applyNumberFormat="1" applyFont="1" applyFill="1" applyBorder="1" applyAlignment="1">
      <alignment vertical="center" shrinkToFit="1"/>
      <protection/>
    </xf>
    <xf numFmtId="180" fontId="8" fillId="39" borderId="167" xfId="76" applyNumberFormat="1" applyFont="1" applyFill="1" applyBorder="1" applyAlignment="1">
      <alignment vertical="center" shrinkToFit="1"/>
      <protection/>
    </xf>
    <xf numFmtId="180" fontId="8" fillId="33" borderId="311" xfId="74" applyNumberFormat="1" applyFont="1" applyFill="1" applyBorder="1" applyAlignment="1">
      <alignment vertical="center" shrinkToFit="1"/>
      <protection/>
    </xf>
    <xf numFmtId="38" fontId="8" fillId="0" borderId="14" xfId="54" applyFont="1" applyFill="1" applyBorder="1" applyAlignment="1">
      <alignment vertical="center"/>
    </xf>
    <xf numFmtId="38" fontId="8" fillId="0" borderId="36" xfId="54" applyFont="1" applyFill="1" applyBorder="1" applyAlignment="1">
      <alignment vertical="center"/>
    </xf>
    <xf numFmtId="180" fontId="8" fillId="33" borderId="129" xfId="74" applyNumberFormat="1" applyFont="1" applyFill="1" applyBorder="1" applyAlignment="1">
      <alignment vertical="center" shrinkToFit="1"/>
      <protection/>
    </xf>
    <xf numFmtId="0" fontId="8" fillId="0" borderId="35" xfId="74" applyNumberFormat="1" applyFont="1" applyFill="1" applyBorder="1" applyAlignment="1">
      <alignment vertical="center"/>
      <protection/>
    </xf>
    <xf numFmtId="180" fontId="8" fillId="33" borderId="12" xfId="74" applyNumberFormat="1" applyFont="1" applyFill="1" applyBorder="1" applyAlignment="1">
      <alignment vertical="center" shrinkToFit="1"/>
      <protection/>
    </xf>
    <xf numFmtId="180" fontId="8" fillId="33" borderId="33" xfId="74" applyNumberFormat="1" applyFont="1" applyFill="1" applyBorder="1" applyAlignment="1">
      <alignment vertical="center" shrinkToFit="1"/>
      <protection/>
    </xf>
    <xf numFmtId="38" fontId="8" fillId="0" borderId="42" xfId="54" applyFont="1" applyFill="1" applyBorder="1" applyAlignment="1">
      <alignment vertical="center"/>
    </xf>
    <xf numFmtId="38" fontId="8" fillId="0" borderId="40" xfId="54" applyFont="1" applyFill="1" applyBorder="1" applyAlignment="1">
      <alignment vertical="center"/>
    </xf>
    <xf numFmtId="0" fontId="8" fillId="0" borderId="121" xfId="54" applyNumberFormat="1" applyFont="1" applyFill="1" applyBorder="1" applyAlignment="1">
      <alignment vertical="center"/>
    </xf>
    <xf numFmtId="0" fontId="8" fillId="0" borderId="45" xfId="54" applyNumberFormat="1" applyFont="1" applyFill="1" applyBorder="1" applyAlignment="1">
      <alignment vertical="center"/>
    </xf>
    <xf numFmtId="0" fontId="8" fillId="0" borderId="42" xfId="54" applyNumberFormat="1" applyFont="1" applyFill="1" applyBorder="1" applyAlignment="1">
      <alignment vertical="center"/>
    </xf>
    <xf numFmtId="0" fontId="8" fillId="0" borderId="43" xfId="54" applyNumberFormat="1" applyFont="1" applyFill="1" applyBorder="1" applyAlignment="1">
      <alignment vertical="center"/>
    </xf>
    <xf numFmtId="0" fontId="8" fillId="0" borderId="43" xfId="74" applyNumberFormat="1" applyFont="1" applyFill="1" applyBorder="1" applyAlignment="1">
      <alignment vertical="center"/>
      <protection/>
    </xf>
    <xf numFmtId="38" fontId="8" fillId="0" borderId="63" xfId="54" applyFont="1" applyBorder="1" applyAlignment="1">
      <alignment vertical="center"/>
    </xf>
    <xf numFmtId="38" fontId="8" fillId="0" borderId="37" xfId="54" applyFont="1" applyBorder="1" applyAlignment="1">
      <alignment vertical="center"/>
    </xf>
    <xf numFmtId="0" fontId="8" fillId="0" borderId="15" xfId="74" applyNumberFormat="1" applyFont="1" applyBorder="1" applyAlignment="1">
      <alignment vertical="center"/>
      <protection/>
    </xf>
    <xf numFmtId="0" fontId="8" fillId="0" borderId="11" xfId="74" applyNumberFormat="1" applyFont="1" applyBorder="1" applyAlignment="1">
      <alignment vertical="center"/>
      <protection/>
    </xf>
    <xf numFmtId="0" fontId="8" fillId="0" borderId="12" xfId="74" applyNumberFormat="1" applyFont="1" applyFill="1" applyBorder="1" applyAlignment="1">
      <alignment vertical="center"/>
      <protection/>
    </xf>
    <xf numFmtId="38" fontId="8" fillId="0" borderId="63" xfId="54" applyFont="1" applyFill="1" applyBorder="1" applyAlignment="1">
      <alignment vertical="center"/>
    </xf>
    <xf numFmtId="38" fontId="8" fillId="0" borderId="35" xfId="54" applyFont="1" applyFill="1" applyBorder="1" applyAlignment="1">
      <alignment vertical="center"/>
    </xf>
    <xf numFmtId="38" fontId="8" fillId="0" borderId="10" xfId="54" applyFont="1" applyFill="1" applyBorder="1" applyAlignment="1">
      <alignment vertical="center"/>
    </xf>
    <xf numFmtId="38" fontId="8" fillId="0" borderId="12" xfId="54" applyFont="1" applyFill="1" applyBorder="1" applyAlignment="1">
      <alignment vertical="center"/>
    </xf>
    <xf numFmtId="0" fontId="8" fillId="0" borderId="35" xfId="54" applyNumberFormat="1" applyFont="1" applyFill="1" applyBorder="1" applyAlignment="1">
      <alignment vertical="center"/>
    </xf>
    <xf numFmtId="0" fontId="8" fillId="0" borderId="10" xfId="54" applyNumberFormat="1" applyFont="1" applyFill="1" applyBorder="1" applyAlignment="1">
      <alignment vertical="center"/>
    </xf>
    <xf numFmtId="0" fontId="8" fillId="0" borderId="14" xfId="54" applyNumberFormat="1" applyFont="1" applyFill="1" applyBorder="1" applyAlignment="1">
      <alignment vertical="center"/>
    </xf>
    <xf numFmtId="0" fontId="8" fillId="0" borderId="12" xfId="54" applyNumberFormat="1" applyFont="1" applyFill="1" applyBorder="1" applyAlignment="1">
      <alignment vertical="center"/>
    </xf>
    <xf numFmtId="0" fontId="8" fillId="0" borderId="14" xfId="74" applyNumberFormat="1" applyFont="1" applyFill="1" applyBorder="1" applyAlignment="1">
      <alignment vertical="center"/>
      <protection/>
    </xf>
    <xf numFmtId="38" fontId="8" fillId="0" borderId="37" xfId="54" applyFont="1" applyFill="1" applyBorder="1" applyAlignment="1">
      <alignment vertical="center"/>
    </xf>
    <xf numFmtId="0" fontId="8" fillId="0" borderId="11" xfId="54" applyNumberFormat="1" applyFont="1" applyFill="1" applyBorder="1" applyAlignment="1">
      <alignment vertical="center"/>
    </xf>
    <xf numFmtId="0" fontId="8" fillId="0" borderId="15" xfId="54" applyNumberFormat="1" applyFont="1" applyFill="1" applyBorder="1" applyAlignment="1">
      <alignment vertical="center"/>
    </xf>
    <xf numFmtId="0" fontId="8" fillId="0" borderId="15" xfId="74" applyNumberFormat="1" applyFont="1" applyFill="1" applyBorder="1" applyAlignment="1">
      <alignment vertical="center"/>
      <protection/>
    </xf>
    <xf numFmtId="0" fontId="8" fillId="0" borderId="11" xfId="74" applyNumberFormat="1" applyFont="1" applyFill="1" applyBorder="1" applyAlignment="1">
      <alignment vertical="center"/>
      <protection/>
    </xf>
    <xf numFmtId="0" fontId="8" fillId="0" borderId="121" xfId="74" applyNumberFormat="1" applyFont="1" applyFill="1" applyBorder="1" applyAlignment="1">
      <alignment vertical="center"/>
      <protection/>
    </xf>
    <xf numFmtId="0" fontId="8" fillId="0" borderId="42" xfId="74" applyNumberFormat="1" applyFont="1" applyFill="1" applyBorder="1" applyAlignment="1">
      <alignment vertical="center"/>
      <protection/>
    </xf>
    <xf numFmtId="0" fontId="8" fillId="0" borderId="45" xfId="74" applyNumberFormat="1" applyFont="1" applyFill="1" applyBorder="1" applyAlignment="1">
      <alignment vertical="center"/>
      <protection/>
    </xf>
    <xf numFmtId="180" fontId="8" fillId="39" borderId="49" xfId="76" applyNumberFormat="1" applyFont="1" applyFill="1" applyBorder="1" applyAlignment="1">
      <alignment vertical="center" shrinkToFit="1"/>
      <protection/>
    </xf>
    <xf numFmtId="38" fontId="8" fillId="42" borderId="306" xfId="49" applyFont="1" applyFill="1" applyBorder="1" applyAlignment="1">
      <alignment vertical="center"/>
    </xf>
    <xf numFmtId="38" fontId="8" fillId="0" borderId="106" xfId="54" applyFont="1" applyFill="1" applyBorder="1" applyAlignment="1">
      <alignment vertical="center"/>
    </xf>
    <xf numFmtId="38" fontId="8" fillId="0" borderId="109" xfId="54" applyFont="1" applyFill="1" applyBorder="1" applyAlignment="1">
      <alignment vertical="center"/>
    </xf>
    <xf numFmtId="38" fontId="8" fillId="42" borderId="185" xfId="49" applyFont="1" applyFill="1" applyBorder="1" applyAlignment="1">
      <alignment vertical="center"/>
    </xf>
    <xf numFmtId="0" fontId="8" fillId="0" borderId="0" xfId="74" applyNumberFormat="1" applyFont="1" applyFill="1" applyBorder="1" applyAlignment="1">
      <alignment vertical="center"/>
      <protection/>
    </xf>
    <xf numFmtId="180" fontId="8" fillId="39" borderId="37" xfId="76" applyNumberFormat="1" applyFont="1" applyFill="1" applyBorder="1" applyAlignment="1">
      <alignment vertical="center" shrinkToFit="1"/>
      <protection/>
    </xf>
    <xf numFmtId="180" fontId="8" fillId="39" borderId="18" xfId="76" applyNumberFormat="1" applyFont="1" applyFill="1" applyBorder="1" applyAlignment="1">
      <alignment vertical="center" shrinkToFit="1"/>
      <protection/>
    </xf>
    <xf numFmtId="180" fontId="8" fillId="33" borderId="36" xfId="74" applyNumberFormat="1" applyFont="1" applyFill="1" applyBorder="1" applyAlignment="1">
      <alignment vertical="center" shrinkToFit="1"/>
      <protection/>
    </xf>
    <xf numFmtId="180" fontId="8" fillId="33" borderId="40" xfId="74" applyNumberFormat="1" applyFont="1" applyFill="1" applyBorder="1" applyAlignment="1">
      <alignment vertical="center" shrinkToFit="1"/>
      <protection/>
    </xf>
    <xf numFmtId="180" fontId="8" fillId="33" borderId="53" xfId="74" applyNumberFormat="1" applyFont="1" applyFill="1" applyBorder="1" applyAlignment="1">
      <alignment vertical="center" shrinkToFit="1"/>
      <protection/>
    </xf>
    <xf numFmtId="180" fontId="8" fillId="33" borderId="17" xfId="74" applyNumberFormat="1" applyFont="1" applyFill="1" applyBorder="1" applyAlignment="1">
      <alignment vertical="center" shrinkToFit="1"/>
      <protection/>
    </xf>
    <xf numFmtId="176" fontId="86" fillId="0" borderId="26" xfId="0" applyNumberFormat="1" applyFont="1" applyFill="1" applyBorder="1" applyAlignment="1">
      <alignment vertical="center"/>
    </xf>
    <xf numFmtId="177" fontId="86" fillId="0" borderId="123" xfId="0" applyNumberFormat="1" applyFont="1" applyFill="1" applyBorder="1" applyAlignment="1">
      <alignment horizontal="center" vertical="center"/>
    </xf>
    <xf numFmtId="176" fontId="86" fillId="0" borderId="77" xfId="0" applyNumberFormat="1" applyFont="1" applyFill="1" applyBorder="1" applyAlignment="1">
      <alignment vertical="center"/>
    </xf>
    <xf numFmtId="177" fontId="86" fillId="0" borderId="158" xfId="0" applyNumberFormat="1" applyFont="1" applyFill="1" applyBorder="1" applyAlignment="1">
      <alignment horizontal="center" vertical="center"/>
    </xf>
    <xf numFmtId="38" fontId="8" fillId="0" borderId="312" xfId="54" applyFont="1" applyFill="1" applyBorder="1" applyAlignment="1">
      <alignment vertical="center"/>
    </xf>
    <xf numFmtId="180" fontId="8" fillId="33" borderId="313" xfId="74" applyNumberFormat="1" applyFont="1" applyFill="1" applyBorder="1" applyAlignment="1">
      <alignment vertical="center" shrinkToFit="1"/>
      <protection/>
    </xf>
    <xf numFmtId="180" fontId="8" fillId="33" borderId="314" xfId="74" applyNumberFormat="1" applyFont="1" applyFill="1" applyBorder="1" applyAlignment="1">
      <alignment vertical="center" shrinkToFit="1"/>
      <protection/>
    </xf>
    <xf numFmtId="180" fontId="8" fillId="33" borderId="315" xfId="74" applyNumberFormat="1" applyFont="1" applyFill="1" applyBorder="1" applyAlignment="1">
      <alignment vertical="center" shrinkToFit="1"/>
      <protection/>
    </xf>
    <xf numFmtId="180" fontId="8" fillId="33" borderId="316" xfId="74" applyNumberFormat="1" applyFont="1" applyFill="1" applyBorder="1" applyAlignment="1">
      <alignment vertical="center" shrinkToFit="1"/>
      <protection/>
    </xf>
    <xf numFmtId="38" fontId="8" fillId="35" borderId="148" xfId="49" applyFont="1" applyFill="1" applyBorder="1" applyAlignment="1">
      <alignment vertical="center"/>
    </xf>
    <xf numFmtId="38" fontId="8" fillId="0" borderId="262" xfId="54" applyFont="1" applyFill="1" applyBorder="1" applyAlignment="1">
      <alignment vertical="center"/>
    </xf>
    <xf numFmtId="180" fontId="8" fillId="33" borderId="317" xfId="74" applyNumberFormat="1" applyFont="1" applyFill="1" applyBorder="1" applyAlignment="1">
      <alignment vertical="center" shrinkToFit="1"/>
      <protection/>
    </xf>
    <xf numFmtId="180" fontId="8" fillId="35" borderId="318" xfId="0" applyNumberFormat="1" applyFont="1" applyFill="1" applyBorder="1" applyAlignment="1">
      <alignment vertical="center" shrinkToFit="1"/>
    </xf>
    <xf numFmtId="38" fontId="8" fillId="0" borderId="319" xfId="54" applyFont="1" applyFill="1" applyBorder="1" applyAlignment="1">
      <alignment vertical="center"/>
    </xf>
    <xf numFmtId="38" fontId="8" fillId="0" borderId="320" xfId="54" applyFont="1" applyBorder="1" applyAlignment="1">
      <alignment vertical="center"/>
    </xf>
    <xf numFmtId="38" fontId="8" fillId="0" borderId="321" xfId="54" applyFont="1" applyFill="1" applyBorder="1" applyAlignment="1">
      <alignment vertical="center"/>
    </xf>
    <xf numFmtId="180" fontId="8" fillId="33" borderId="322" xfId="74" applyNumberFormat="1" applyFont="1" applyFill="1" applyBorder="1" applyAlignment="1">
      <alignment vertical="center" shrinkToFit="1"/>
      <protection/>
    </xf>
    <xf numFmtId="180" fontId="8" fillId="33" borderId="323" xfId="74" applyNumberFormat="1" applyFont="1" applyFill="1" applyBorder="1" applyAlignment="1">
      <alignment vertical="center" shrinkToFit="1"/>
      <protection/>
    </xf>
    <xf numFmtId="38" fontId="8" fillId="35" borderId="324" xfId="49" applyFont="1" applyFill="1" applyBorder="1" applyAlignment="1">
      <alignment vertical="center"/>
    </xf>
    <xf numFmtId="180" fontId="8" fillId="35" borderId="325" xfId="0" applyNumberFormat="1" applyFont="1" applyFill="1" applyBorder="1" applyAlignment="1">
      <alignment vertical="center" shrinkToFit="1"/>
    </xf>
    <xf numFmtId="180" fontId="8" fillId="33" borderId="326" xfId="74" applyNumberFormat="1" applyFont="1" applyFill="1" applyBorder="1" applyAlignment="1">
      <alignment vertical="center" shrinkToFit="1"/>
      <protection/>
    </xf>
    <xf numFmtId="180" fontId="14" fillId="34" borderId="283" xfId="0" applyNumberFormat="1" applyFont="1" applyFill="1" applyBorder="1" applyAlignment="1">
      <alignment vertical="center" shrinkToFit="1"/>
    </xf>
    <xf numFmtId="0" fontId="8" fillId="0" borderId="262" xfId="74" applyNumberFormat="1" applyFont="1" applyFill="1" applyBorder="1" applyAlignment="1">
      <alignment vertical="center"/>
      <protection/>
    </xf>
    <xf numFmtId="0" fontId="8" fillId="35" borderId="277" xfId="0" applyNumberFormat="1" applyFont="1" applyFill="1" applyBorder="1" applyAlignment="1">
      <alignment vertical="center"/>
    </xf>
    <xf numFmtId="0" fontId="8" fillId="0" borderId="319" xfId="54" applyNumberFormat="1" applyFont="1" applyFill="1" applyBorder="1" applyAlignment="1">
      <alignment vertical="center"/>
    </xf>
    <xf numFmtId="0" fontId="8" fillId="0" borderId="320" xfId="74" applyNumberFormat="1" applyFont="1" applyBorder="1" applyAlignment="1">
      <alignment vertical="center"/>
      <protection/>
    </xf>
    <xf numFmtId="0" fontId="8" fillId="35" borderId="277" xfId="49" applyNumberFormat="1" applyFont="1" applyFill="1" applyBorder="1" applyAlignment="1">
      <alignment vertical="center"/>
    </xf>
    <xf numFmtId="0" fontId="8" fillId="0" borderId="321" xfId="74" applyNumberFormat="1" applyFont="1" applyFill="1" applyBorder="1" applyAlignment="1">
      <alignment vertical="center"/>
      <protection/>
    </xf>
    <xf numFmtId="0" fontId="8" fillId="35" borderId="324" xfId="49" applyNumberFormat="1" applyFont="1" applyFill="1" applyBorder="1" applyAlignment="1">
      <alignment vertical="center"/>
    </xf>
    <xf numFmtId="38" fontId="8" fillId="35" borderId="277" xfId="49" applyNumberFormat="1" applyFont="1" applyFill="1" applyBorder="1" applyAlignment="1">
      <alignment vertical="center"/>
    </xf>
    <xf numFmtId="0" fontId="8" fillId="35" borderId="305" xfId="0" applyNumberFormat="1" applyFont="1" applyFill="1" applyBorder="1" applyAlignment="1">
      <alignment vertical="center"/>
    </xf>
    <xf numFmtId="0" fontId="14" fillId="34" borderId="261" xfId="49" applyNumberFormat="1" applyFont="1" applyFill="1" applyBorder="1" applyAlignment="1">
      <alignment vertical="center"/>
    </xf>
    <xf numFmtId="0" fontId="7" fillId="0" borderId="327" xfId="0" applyFont="1" applyFill="1" applyBorder="1" applyAlignment="1">
      <alignment horizontal="right" vertical="center"/>
    </xf>
    <xf numFmtId="0" fontId="8" fillId="0" borderId="138" xfId="74" applyNumberFormat="1" applyFont="1" applyFill="1" applyBorder="1" applyAlignment="1">
      <alignment vertical="center"/>
      <protection/>
    </xf>
    <xf numFmtId="0" fontId="8" fillId="0" borderId="328" xfId="74" applyNumberFormat="1" applyFont="1" applyFill="1" applyBorder="1" applyAlignment="1">
      <alignment vertical="center"/>
      <protection/>
    </xf>
    <xf numFmtId="0" fontId="8" fillId="35" borderId="289" xfId="0" applyNumberFormat="1" applyFont="1" applyFill="1" applyBorder="1" applyAlignment="1">
      <alignment vertical="center"/>
    </xf>
    <xf numFmtId="0" fontId="8" fillId="35" borderId="308" xfId="0" applyNumberFormat="1" applyFont="1" applyFill="1" applyBorder="1" applyAlignment="1">
      <alignment vertical="center"/>
    </xf>
    <xf numFmtId="0" fontId="8" fillId="0" borderId="329" xfId="54" applyNumberFormat="1" applyFont="1" applyFill="1" applyBorder="1" applyAlignment="1">
      <alignment vertical="center"/>
    </xf>
    <xf numFmtId="0" fontId="8" fillId="0" borderId="329" xfId="74" applyNumberFormat="1" applyFont="1" applyFill="1" applyBorder="1" applyAlignment="1">
      <alignment vertical="center"/>
      <protection/>
    </xf>
    <xf numFmtId="0" fontId="8" fillId="0" borderId="330" xfId="74" applyNumberFormat="1" applyFont="1" applyFill="1" applyBorder="1" applyAlignment="1">
      <alignment vertical="center"/>
      <protection/>
    </xf>
    <xf numFmtId="0" fontId="8" fillId="0" borderId="331" xfId="74" applyNumberFormat="1" applyFont="1" applyBorder="1" applyAlignment="1">
      <alignment vertical="center"/>
      <protection/>
    </xf>
    <xf numFmtId="0" fontId="8" fillId="35" borderId="289" xfId="49" applyNumberFormat="1" applyFont="1" applyFill="1" applyBorder="1" applyAlignment="1">
      <alignment vertical="center"/>
    </xf>
    <xf numFmtId="0" fontId="8" fillId="35" borderId="308" xfId="49" applyNumberFormat="1" applyFont="1" applyFill="1" applyBorder="1" applyAlignment="1">
      <alignment vertical="center"/>
    </xf>
    <xf numFmtId="0" fontId="8" fillId="0" borderId="332" xfId="74" applyNumberFormat="1" applyFont="1" applyFill="1" applyBorder="1" applyAlignment="1">
      <alignment vertical="center"/>
      <protection/>
    </xf>
    <xf numFmtId="0" fontId="8" fillId="0" borderId="333" xfId="74" applyNumberFormat="1" applyFont="1" applyFill="1" applyBorder="1" applyAlignment="1">
      <alignment vertical="center"/>
      <protection/>
    </xf>
    <xf numFmtId="0" fontId="8" fillId="0" borderId="334" xfId="74" applyNumberFormat="1" applyFont="1" applyFill="1" applyBorder="1" applyAlignment="1">
      <alignment vertical="center"/>
      <protection/>
    </xf>
    <xf numFmtId="0" fontId="8" fillId="35" borderId="335" xfId="49" applyNumberFormat="1" applyFont="1" applyFill="1" applyBorder="1" applyAlignment="1">
      <alignment vertical="center"/>
    </xf>
    <xf numFmtId="0" fontId="8" fillId="35" borderId="336" xfId="49" applyNumberFormat="1" applyFont="1" applyFill="1" applyBorder="1" applyAlignment="1">
      <alignment vertical="center"/>
    </xf>
    <xf numFmtId="38" fontId="8" fillId="35" borderId="289" xfId="49" applyNumberFormat="1" applyFont="1" applyFill="1" applyBorder="1" applyAlignment="1">
      <alignment vertical="center"/>
    </xf>
    <xf numFmtId="38" fontId="8" fillId="35" borderId="308" xfId="49" applyNumberFormat="1" applyFont="1" applyFill="1" applyBorder="1" applyAlignment="1">
      <alignment vertical="center"/>
    </xf>
    <xf numFmtId="0" fontId="8" fillId="35" borderId="310" xfId="0" applyNumberFormat="1" applyFont="1" applyFill="1" applyBorder="1" applyAlignment="1">
      <alignment vertical="center"/>
    </xf>
    <xf numFmtId="0" fontId="8" fillId="35" borderId="295" xfId="0" applyNumberFormat="1" applyFont="1" applyFill="1" applyBorder="1" applyAlignment="1">
      <alignment vertical="center"/>
    </xf>
    <xf numFmtId="0" fontId="14" fillId="34" borderId="94" xfId="49" applyNumberFormat="1" applyFont="1" applyFill="1" applyBorder="1" applyAlignment="1">
      <alignment vertical="center"/>
    </xf>
    <xf numFmtId="38" fontId="14" fillId="34" borderId="94" xfId="49" applyFont="1" applyFill="1" applyBorder="1" applyAlignment="1">
      <alignment vertical="center"/>
    </xf>
    <xf numFmtId="38" fontId="14" fillId="34" borderId="337" xfId="49" applyFont="1" applyFill="1" applyBorder="1" applyAlignment="1">
      <alignment vertical="center"/>
    </xf>
    <xf numFmtId="0" fontId="8" fillId="35" borderId="324" xfId="0" applyNumberFormat="1" applyFont="1" applyFill="1" applyBorder="1" applyAlignment="1">
      <alignment vertical="center"/>
    </xf>
    <xf numFmtId="0" fontId="8" fillId="35" borderId="335" xfId="0" applyNumberFormat="1" applyFont="1" applyFill="1" applyBorder="1" applyAlignment="1">
      <alignment vertical="center"/>
    </xf>
    <xf numFmtId="0" fontId="8" fillId="35" borderId="336" xfId="0" applyNumberFormat="1" applyFont="1" applyFill="1" applyBorder="1" applyAlignment="1">
      <alignment vertical="center"/>
    </xf>
    <xf numFmtId="0" fontId="8" fillId="0" borderId="338" xfId="74" applyNumberFormat="1" applyFont="1" applyFill="1" applyBorder="1" applyAlignment="1">
      <alignment vertical="center"/>
      <protection/>
    </xf>
    <xf numFmtId="180" fontId="8" fillId="33" borderId="37" xfId="74" applyNumberFormat="1" applyFont="1" applyFill="1" applyBorder="1" applyAlignment="1">
      <alignment vertical="center" shrinkToFit="1"/>
      <protection/>
    </xf>
    <xf numFmtId="180" fontId="8" fillId="33" borderId="18" xfId="74" applyNumberFormat="1" applyFont="1" applyFill="1" applyBorder="1" applyAlignment="1">
      <alignment vertical="center" shrinkToFit="1"/>
      <protection/>
    </xf>
    <xf numFmtId="38" fontId="8" fillId="0" borderId="339" xfId="54" applyFont="1" applyFill="1" applyBorder="1" applyAlignment="1">
      <alignment vertical="center"/>
    </xf>
    <xf numFmtId="38" fontId="8" fillId="0" borderId="193" xfId="54" applyFont="1" applyFill="1" applyBorder="1" applyAlignment="1">
      <alignment vertical="center"/>
    </xf>
    <xf numFmtId="180" fontId="8" fillId="33" borderId="276" xfId="74" applyNumberFormat="1" applyFont="1" applyFill="1" applyBorder="1" applyAlignment="1">
      <alignment vertical="center" shrinkToFit="1"/>
      <protection/>
    </xf>
    <xf numFmtId="0" fontId="8" fillId="0" borderId="193" xfId="74" applyNumberFormat="1" applyFont="1" applyFill="1" applyBorder="1" applyAlignment="1">
      <alignment vertical="center"/>
      <protection/>
    </xf>
    <xf numFmtId="0" fontId="8" fillId="0" borderId="279" xfId="74" applyNumberFormat="1" applyFont="1" applyFill="1" applyBorder="1" applyAlignment="1">
      <alignment vertical="center"/>
      <protection/>
    </xf>
    <xf numFmtId="0" fontId="8" fillId="0" borderId="327" xfId="74" applyNumberFormat="1" applyFont="1" applyFill="1" applyBorder="1" applyAlignment="1">
      <alignment vertical="center"/>
      <protection/>
    </xf>
    <xf numFmtId="180" fontId="8" fillId="33" borderId="81" xfId="74" applyNumberFormat="1" applyFont="1" applyFill="1" applyBorder="1" applyAlignment="1">
      <alignment vertical="center" shrinkToFit="1"/>
      <protection/>
    </xf>
    <xf numFmtId="180" fontId="8" fillId="33" borderId="85" xfId="74" applyNumberFormat="1" applyFont="1" applyFill="1" applyBorder="1" applyAlignment="1">
      <alignment vertical="center" shrinkToFit="1"/>
      <protection/>
    </xf>
    <xf numFmtId="38" fontId="8" fillId="0" borderId="108" xfId="54" applyFont="1" applyFill="1" applyBorder="1" applyAlignment="1">
      <alignment vertical="center"/>
    </xf>
    <xf numFmtId="0" fontId="8" fillId="0" borderId="340" xfId="54" applyNumberFormat="1" applyFont="1" applyFill="1" applyBorder="1" applyAlignment="1">
      <alignment vertical="center"/>
    </xf>
    <xf numFmtId="0" fontId="8" fillId="0" borderId="341" xfId="54" applyNumberFormat="1" applyFont="1" applyFill="1" applyBorder="1" applyAlignment="1">
      <alignment vertical="center"/>
    </xf>
    <xf numFmtId="0" fontId="8" fillId="0" borderId="341" xfId="74" applyNumberFormat="1" applyFont="1" applyFill="1" applyBorder="1" applyAlignment="1">
      <alignment vertical="center"/>
      <protection/>
    </xf>
    <xf numFmtId="0" fontId="8" fillId="0" borderId="108" xfId="0" applyFont="1" applyBorder="1" applyAlignment="1">
      <alignment/>
    </xf>
    <xf numFmtId="0" fontId="8" fillId="0" borderId="340" xfId="0" applyFont="1" applyBorder="1" applyAlignment="1">
      <alignment/>
    </xf>
    <xf numFmtId="0" fontId="8" fillId="0" borderId="341" xfId="0" applyFont="1" applyBorder="1" applyAlignment="1">
      <alignment/>
    </xf>
    <xf numFmtId="0" fontId="8" fillId="0" borderId="259" xfId="0" applyFont="1" applyBorder="1" applyAlignment="1">
      <alignment/>
    </xf>
    <xf numFmtId="0" fontId="8" fillId="0" borderId="342" xfId="0" applyFont="1" applyBorder="1" applyAlignment="1">
      <alignment/>
    </xf>
    <xf numFmtId="0" fontId="8" fillId="0" borderId="140" xfId="0" applyFont="1" applyBorder="1" applyAlignment="1">
      <alignment/>
    </xf>
    <xf numFmtId="0" fontId="8" fillId="0" borderId="343" xfId="0" applyFont="1" applyBorder="1" applyAlignment="1">
      <alignment/>
    </xf>
    <xf numFmtId="0" fontId="8" fillId="0" borderId="312" xfId="0" applyFont="1" applyBorder="1" applyAlignment="1">
      <alignment/>
    </xf>
    <xf numFmtId="0" fontId="8" fillId="0" borderId="321" xfId="0" applyFont="1" applyBorder="1" applyAlignment="1">
      <alignment/>
    </xf>
    <xf numFmtId="0" fontId="8" fillId="0" borderId="322" xfId="0" applyFont="1" applyBorder="1" applyAlignment="1">
      <alignment/>
    </xf>
    <xf numFmtId="0" fontId="8" fillId="0" borderId="332" xfId="0" applyFont="1" applyBorder="1" applyAlignment="1">
      <alignment/>
    </xf>
    <xf numFmtId="0" fontId="8" fillId="0" borderId="323" xfId="0" applyFont="1" applyBorder="1" applyAlignment="1">
      <alignment/>
    </xf>
    <xf numFmtId="0" fontId="8" fillId="0" borderId="42" xfId="0" applyFont="1" applyBorder="1" applyAlignment="1">
      <alignment/>
    </xf>
    <xf numFmtId="0" fontId="8" fillId="0" borderId="319" xfId="0" applyFont="1" applyBorder="1" applyAlignment="1">
      <alignment/>
    </xf>
    <xf numFmtId="0" fontId="8" fillId="0" borderId="326" xfId="0" applyFont="1" applyBorder="1" applyAlignment="1">
      <alignment/>
    </xf>
    <xf numFmtId="0" fontId="8" fillId="0" borderId="329" xfId="0" applyFont="1" applyBorder="1" applyAlignment="1">
      <alignment/>
    </xf>
    <xf numFmtId="0" fontId="8" fillId="0" borderId="63" xfId="0" applyFont="1" applyBorder="1" applyAlignment="1">
      <alignment/>
    </xf>
    <xf numFmtId="0" fontId="8" fillId="0" borderId="320" xfId="0" applyFont="1" applyBorder="1" applyAlignment="1">
      <alignment/>
    </xf>
    <xf numFmtId="0" fontId="8" fillId="0" borderId="168" xfId="0" applyFont="1" applyBorder="1" applyAlignment="1">
      <alignment/>
    </xf>
    <xf numFmtId="0" fontId="8" fillId="0" borderId="331" xfId="0" applyFont="1" applyBorder="1" applyAlignment="1">
      <alignment/>
    </xf>
    <xf numFmtId="0" fontId="8" fillId="0" borderId="333" xfId="0" applyFont="1" applyBorder="1" applyAlignment="1">
      <alignment/>
    </xf>
    <xf numFmtId="0" fontId="8" fillId="0" borderId="334" xfId="0" applyFont="1" applyBorder="1" applyAlignment="1">
      <alignment/>
    </xf>
    <xf numFmtId="180" fontId="8" fillId="0" borderId="342" xfId="0" applyNumberFormat="1" applyFont="1" applyBorder="1" applyAlignment="1">
      <alignment/>
    </xf>
    <xf numFmtId="180" fontId="8" fillId="0" borderId="322" xfId="0" applyNumberFormat="1" applyFont="1" applyBorder="1" applyAlignment="1">
      <alignment/>
    </xf>
    <xf numFmtId="180" fontId="8" fillId="0" borderId="323" xfId="0" applyNumberFormat="1" applyFont="1" applyBorder="1" applyAlignment="1">
      <alignment/>
    </xf>
    <xf numFmtId="180" fontId="8" fillId="0" borderId="326" xfId="0" applyNumberFormat="1" applyFont="1" applyBorder="1" applyAlignment="1">
      <alignment/>
    </xf>
    <xf numFmtId="180" fontId="8" fillId="0" borderId="168" xfId="0" applyNumberFormat="1" applyFont="1" applyBorder="1" applyAlignment="1">
      <alignment/>
    </xf>
    <xf numFmtId="0" fontId="8" fillId="0" borderId="321" xfId="54" applyNumberFormat="1" applyFont="1" applyFill="1" applyBorder="1" applyAlignment="1">
      <alignment vertical="center"/>
    </xf>
    <xf numFmtId="0" fontId="8" fillId="0" borderId="332" xfId="54" applyNumberFormat="1" applyFont="1" applyFill="1" applyBorder="1" applyAlignment="1">
      <alignment vertical="center"/>
    </xf>
    <xf numFmtId="38" fontId="8" fillId="0" borderId="344" xfId="54" applyFont="1" applyFill="1" applyBorder="1" applyAlignment="1">
      <alignment vertical="center"/>
    </xf>
    <xf numFmtId="0" fontId="8" fillId="0" borderId="280" xfId="0" applyFont="1" applyBorder="1" applyAlignment="1">
      <alignment/>
    </xf>
    <xf numFmtId="180" fontId="8" fillId="0" borderId="281" xfId="0" applyNumberFormat="1" applyFont="1" applyBorder="1" applyAlignment="1">
      <alignment/>
    </xf>
    <xf numFmtId="0" fontId="8" fillId="0" borderId="345" xfId="54" applyNumberFormat="1" applyFont="1" applyFill="1" applyBorder="1" applyAlignment="1">
      <alignment vertical="center"/>
    </xf>
    <xf numFmtId="0" fontId="8" fillId="0" borderId="281" xfId="0" applyFont="1" applyBorder="1" applyAlignment="1">
      <alignment/>
    </xf>
    <xf numFmtId="0" fontId="8" fillId="0" borderId="346" xfId="54" applyNumberFormat="1" applyFont="1" applyFill="1" applyBorder="1" applyAlignment="1">
      <alignment vertical="center"/>
    </xf>
    <xf numFmtId="0" fontId="8" fillId="0" borderId="346" xfId="74" applyNumberFormat="1" applyFont="1" applyFill="1" applyBorder="1" applyAlignment="1">
      <alignment vertical="center"/>
      <protection/>
    </xf>
    <xf numFmtId="0" fontId="8" fillId="0" borderId="347" xfId="74" applyNumberFormat="1" applyFont="1" applyFill="1" applyBorder="1" applyAlignment="1">
      <alignment vertical="center"/>
      <protection/>
    </xf>
    <xf numFmtId="180" fontId="8" fillId="33" borderId="348" xfId="74" applyNumberFormat="1" applyFont="1" applyFill="1" applyBorder="1" applyAlignment="1">
      <alignment vertical="center" shrinkToFit="1"/>
      <protection/>
    </xf>
    <xf numFmtId="180" fontId="8" fillId="33" borderId="349" xfId="74" applyNumberFormat="1" applyFont="1" applyFill="1" applyBorder="1" applyAlignment="1">
      <alignment vertical="center" shrinkToFit="1"/>
      <protection/>
    </xf>
    <xf numFmtId="180" fontId="8" fillId="33" borderId="300" xfId="74" applyNumberFormat="1" applyFont="1" applyFill="1" applyBorder="1" applyAlignment="1">
      <alignment vertical="center" shrinkToFit="1"/>
      <protection/>
    </xf>
    <xf numFmtId="0" fontId="8" fillId="0" borderId="344" xfId="0" applyFont="1" applyBorder="1" applyAlignment="1">
      <alignment/>
    </xf>
    <xf numFmtId="0" fontId="8" fillId="0" borderId="345" xfId="0" applyFont="1" applyBorder="1" applyAlignment="1">
      <alignment/>
    </xf>
    <xf numFmtId="180" fontId="8" fillId="0" borderId="350" xfId="0" applyNumberFormat="1" applyFont="1" applyBorder="1" applyAlignment="1">
      <alignment/>
    </xf>
    <xf numFmtId="0" fontId="8" fillId="0" borderId="350" xfId="0" applyFont="1" applyBorder="1" applyAlignment="1">
      <alignment/>
    </xf>
    <xf numFmtId="0" fontId="8" fillId="0" borderId="346" xfId="0" applyFont="1" applyBorder="1" applyAlignment="1">
      <alignment/>
    </xf>
    <xf numFmtId="0" fontId="8" fillId="0" borderId="347" xfId="0" applyFont="1" applyBorder="1" applyAlignment="1">
      <alignment/>
    </xf>
    <xf numFmtId="0" fontId="89" fillId="0" borderId="14" xfId="0" applyFont="1" applyFill="1" applyBorder="1" applyAlignment="1">
      <alignment horizontal="center" vertical="center"/>
    </xf>
    <xf numFmtId="0" fontId="93" fillId="0" borderId="0" xfId="0" applyFont="1" applyFill="1" applyAlignment="1">
      <alignment vertical="center"/>
    </xf>
    <xf numFmtId="0" fontId="85" fillId="0" borderId="0" xfId="0" applyFont="1" applyAlignment="1">
      <alignment vertical="center"/>
    </xf>
    <xf numFmtId="0" fontId="86" fillId="0" borderId="0" xfId="0" applyFont="1" applyAlignment="1">
      <alignment vertical="center" shrinkToFit="1"/>
    </xf>
    <xf numFmtId="0" fontId="86" fillId="0" borderId="0" xfId="0" applyFont="1" applyFill="1" applyAlignment="1">
      <alignment vertical="center" shrinkToFit="1"/>
    </xf>
    <xf numFmtId="0" fontId="93" fillId="0" borderId="0" xfId="0" applyFont="1" applyFill="1" applyAlignment="1">
      <alignment vertical="center" shrinkToFit="1"/>
    </xf>
    <xf numFmtId="0" fontId="89" fillId="0" borderId="14" xfId="0" applyFont="1" applyFill="1" applyBorder="1" applyAlignment="1">
      <alignment vertical="center"/>
    </xf>
    <xf numFmtId="0" fontId="86" fillId="0" borderId="48" xfId="0" applyFont="1" applyFill="1" applyBorder="1" applyAlignment="1">
      <alignment horizontal="right" vertical="center"/>
    </xf>
    <xf numFmtId="0" fontId="86" fillId="0" borderId="48" xfId="0" applyFont="1" applyFill="1" applyBorder="1" applyAlignment="1">
      <alignment horizontal="center" vertical="center" wrapText="1" shrinkToFit="1"/>
    </xf>
    <xf numFmtId="0" fontId="86" fillId="0" borderId="48" xfId="0" applyFont="1" applyFill="1" applyBorder="1" applyAlignment="1">
      <alignment horizontal="center" vertical="center" shrinkToFit="1"/>
    </xf>
    <xf numFmtId="0" fontId="86" fillId="0" borderId="100" xfId="0" applyFont="1" applyFill="1" applyBorder="1" applyAlignment="1">
      <alignment vertical="center" shrinkToFit="1"/>
    </xf>
    <xf numFmtId="0" fontId="86" fillId="0" borderId="48" xfId="0" applyFont="1" applyFill="1" applyBorder="1" applyAlignment="1">
      <alignment vertical="center" shrinkToFit="1"/>
    </xf>
    <xf numFmtId="0" fontId="86" fillId="0" borderId="51" xfId="0" applyFont="1" applyFill="1" applyBorder="1" applyAlignment="1">
      <alignment vertical="center"/>
    </xf>
    <xf numFmtId="0" fontId="86" fillId="0" borderId="51" xfId="0" applyFont="1" applyFill="1" applyBorder="1" applyAlignment="1">
      <alignment horizontal="center" vertical="center" shrinkToFit="1"/>
    </xf>
    <xf numFmtId="0" fontId="89" fillId="0" borderId="12" xfId="0" applyFont="1" applyFill="1" applyBorder="1" applyAlignment="1">
      <alignment vertical="center"/>
    </xf>
    <xf numFmtId="0" fontId="86" fillId="0" borderId="12" xfId="0" applyFont="1" applyFill="1" applyBorder="1" applyAlignment="1">
      <alignment vertical="center" shrinkToFit="1"/>
    </xf>
    <xf numFmtId="178" fontId="89" fillId="0" borderId="48" xfId="0" applyNumberFormat="1" applyFont="1" applyFill="1" applyBorder="1" applyAlignment="1">
      <alignment vertical="center"/>
    </xf>
    <xf numFmtId="220" fontId="89" fillId="0" borderId="12" xfId="0" applyNumberFormat="1" applyFont="1" applyFill="1" applyBorder="1" applyAlignment="1">
      <alignment vertical="center" wrapText="1" shrinkToFit="1"/>
    </xf>
    <xf numFmtId="0" fontId="87" fillId="0" borderId="0" xfId="0" applyFont="1" applyFill="1" applyAlignment="1">
      <alignment vertical="center" shrinkToFit="1"/>
    </xf>
    <xf numFmtId="0" fontId="87" fillId="0" borderId="0" xfId="0" applyFont="1" applyAlignment="1">
      <alignment vertical="center"/>
    </xf>
    <xf numFmtId="0" fontId="89" fillId="0" borderId="14" xfId="0" applyFont="1" applyFill="1" applyBorder="1" applyAlignment="1">
      <alignment horizontal="right" vertical="center"/>
    </xf>
    <xf numFmtId="0" fontId="86" fillId="0" borderId="51" xfId="0" applyFont="1" applyFill="1" applyBorder="1" applyAlignment="1">
      <alignment horizontal="center" vertical="center" wrapText="1" shrinkToFit="1"/>
    </xf>
    <xf numFmtId="0" fontId="86" fillId="0" borderId="12" xfId="0" applyFont="1" applyFill="1" applyBorder="1" applyAlignment="1">
      <alignment vertical="center"/>
    </xf>
    <xf numFmtId="193" fontId="89" fillId="0" borderId="48" xfId="0" applyNumberFormat="1" applyFont="1" applyFill="1" applyBorder="1" applyAlignment="1">
      <alignment vertical="center"/>
    </xf>
    <xf numFmtId="193" fontId="89" fillId="0" borderId="48" xfId="0" applyNumberFormat="1" applyFont="1" applyFill="1" applyBorder="1" applyAlignment="1">
      <alignment vertical="center" shrinkToFit="1"/>
    </xf>
    <xf numFmtId="210" fontId="89" fillId="0" borderId="12" xfId="0" applyNumberFormat="1" applyFont="1" applyFill="1" applyBorder="1" applyAlignment="1">
      <alignment vertical="center"/>
    </xf>
    <xf numFmtId="210" fontId="89" fillId="0" borderId="12" xfId="0" applyNumberFormat="1" applyFont="1" applyFill="1" applyBorder="1" applyAlignment="1">
      <alignment vertical="center" shrinkToFit="1"/>
    </xf>
    <xf numFmtId="210" fontId="89" fillId="0" borderId="51" xfId="0" applyNumberFormat="1" applyFont="1" applyFill="1" applyBorder="1" applyAlignment="1">
      <alignment vertical="center"/>
    </xf>
    <xf numFmtId="193" fontId="89" fillId="0" borderId="48" xfId="0" applyNumberFormat="1" applyFont="1" applyFill="1" applyBorder="1" applyAlignment="1">
      <alignment horizontal="right" vertical="center" shrinkToFit="1"/>
    </xf>
    <xf numFmtId="210" fontId="89" fillId="0" borderId="12" xfId="0" applyNumberFormat="1" applyFont="1" applyFill="1" applyBorder="1" applyAlignment="1">
      <alignment horizontal="right" vertical="center" shrinkToFit="1"/>
    </xf>
    <xf numFmtId="193" fontId="89" fillId="0" borderId="48" xfId="93" applyNumberFormat="1" applyFont="1" applyBorder="1" applyAlignment="1">
      <alignment vertical="center" shrinkToFit="1"/>
      <protection/>
    </xf>
    <xf numFmtId="193" fontId="89" fillId="0" borderId="100" xfId="93" applyNumberFormat="1" applyFont="1" applyFill="1" applyBorder="1" applyAlignment="1">
      <alignment vertical="center" shrinkToFit="1"/>
      <protection/>
    </xf>
    <xf numFmtId="193" fontId="89" fillId="0" borderId="48" xfId="93" applyNumberFormat="1" applyFont="1" applyFill="1" applyBorder="1" applyAlignment="1">
      <alignment vertical="center" shrinkToFit="1"/>
      <protection/>
    </xf>
    <xf numFmtId="0" fontId="87" fillId="0" borderId="89" xfId="0" applyFont="1" applyFill="1" applyBorder="1" applyAlignment="1">
      <alignment vertical="center"/>
    </xf>
    <xf numFmtId="0" fontId="87" fillId="0" borderId="89" xfId="0" applyFont="1" applyFill="1" applyBorder="1" applyAlignment="1">
      <alignment horizontal="right" vertical="center"/>
    </xf>
    <xf numFmtId="0" fontId="98" fillId="0" borderId="0" xfId="0" applyFont="1" applyAlignment="1">
      <alignment/>
    </xf>
    <xf numFmtId="207" fontId="6" fillId="0" borderId="123" xfId="0" applyNumberFormat="1" applyFont="1" applyBorder="1" applyAlignment="1">
      <alignment horizontal="center" vertical="center"/>
    </xf>
    <xf numFmtId="0" fontId="25" fillId="0" borderId="0" xfId="94" applyFont="1" applyAlignment="1">
      <alignment horizontal="center" vertical="center" wrapText="1"/>
      <protection/>
    </xf>
    <xf numFmtId="0" fontId="25" fillId="0" borderId="0" xfId="94" applyFont="1" applyAlignment="1">
      <alignment horizontal="center" vertical="center"/>
      <protection/>
    </xf>
    <xf numFmtId="0" fontId="25" fillId="0" borderId="0" xfId="94" applyFont="1" applyAlignment="1">
      <alignment horizontal="left" vertical="center" wrapText="1"/>
      <protection/>
    </xf>
    <xf numFmtId="0" fontId="25" fillId="0" borderId="0" xfId="94" applyFont="1" applyAlignment="1">
      <alignment horizontal="left" vertical="center"/>
      <protection/>
    </xf>
    <xf numFmtId="40" fontId="5" fillId="0" borderId="100" xfId="49" applyNumberFormat="1" applyFont="1" applyFill="1" applyBorder="1" applyAlignment="1">
      <alignment horizontal="center" vertical="center" wrapText="1"/>
    </xf>
    <xf numFmtId="40" fontId="5" fillId="0" borderId="112" xfId="49" applyNumberFormat="1" applyFont="1" applyFill="1" applyBorder="1" applyAlignment="1">
      <alignment horizontal="center" vertical="center"/>
    </xf>
    <xf numFmtId="40" fontId="5" fillId="0" borderId="10" xfId="49" applyNumberFormat="1" applyFont="1" applyFill="1" applyBorder="1" applyAlignment="1">
      <alignment horizontal="center" vertical="center"/>
    </xf>
    <xf numFmtId="40" fontId="5" fillId="0" borderId="35" xfId="49" applyNumberFormat="1" applyFont="1" applyFill="1" applyBorder="1" applyAlignment="1">
      <alignment horizontal="center" vertical="center"/>
    </xf>
    <xf numFmtId="40" fontId="5" fillId="0" borderId="100" xfId="49" applyNumberFormat="1" applyFont="1" applyFill="1" applyBorder="1" applyAlignment="1">
      <alignment horizontal="center" vertical="center"/>
    </xf>
    <xf numFmtId="40" fontId="5" fillId="0" borderId="89" xfId="49" applyNumberFormat="1" applyFont="1" applyFill="1" applyBorder="1" applyAlignment="1">
      <alignment horizontal="center" vertical="center"/>
    </xf>
    <xf numFmtId="40" fontId="5" fillId="0" borderId="157" xfId="49" applyNumberFormat="1" applyFont="1" applyFill="1" applyBorder="1" applyAlignment="1">
      <alignment horizontal="center" vertical="center"/>
    </xf>
    <xf numFmtId="40" fontId="5" fillId="0" borderId="14" xfId="49" applyNumberFormat="1" applyFont="1" applyFill="1" applyBorder="1" applyAlignment="1">
      <alignment horizontal="center" vertical="center"/>
    </xf>
    <xf numFmtId="40" fontId="5" fillId="0" borderId="65" xfId="49" applyNumberFormat="1" applyFont="1" applyFill="1" applyBorder="1" applyAlignment="1">
      <alignment horizontal="center" vertical="center"/>
    </xf>
    <xf numFmtId="40" fontId="6" fillId="0" borderId="0" xfId="49" applyNumberFormat="1" applyFont="1" applyFill="1" applyAlignment="1">
      <alignment horizontal="left" vertical="center" indent="1"/>
    </xf>
    <xf numFmtId="40" fontId="8" fillId="0" borderId="98" xfId="49" applyNumberFormat="1" applyFont="1" applyFill="1" applyBorder="1" applyAlignment="1">
      <alignment horizontal="right" vertical="center"/>
    </xf>
    <xf numFmtId="40" fontId="5" fillId="0" borderId="351" xfId="49" applyNumberFormat="1" applyFont="1" applyFill="1" applyBorder="1" applyAlignment="1">
      <alignment vertical="justify" wrapText="1"/>
    </xf>
    <xf numFmtId="40" fontId="5" fillId="0" borderId="352" xfId="49" applyNumberFormat="1" applyFont="1" applyFill="1" applyBorder="1" applyAlignment="1">
      <alignment vertical="justify"/>
    </xf>
    <xf numFmtId="40" fontId="5" fillId="0" borderId="353" xfId="49" applyNumberFormat="1" applyFont="1" applyFill="1" applyBorder="1" applyAlignment="1">
      <alignment vertical="justify"/>
    </xf>
    <xf numFmtId="40" fontId="5" fillId="0" borderId="39" xfId="49" applyNumberFormat="1" applyFont="1" applyFill="1" applyBorder="1" applyAlignment="1">
      <alignment horizontal="distributed" vertical="center"/>
    </xf>
    <xf numFmtId="40" fontId="5" fillId="0" borderId="101" xfId="49" applyNumberFormat="1" applyFont="1" applyFill="1" applyBorder="1" applyAlignment="1">
      <alignment horizontal="distributed" vertical="center"/>
    </xf>
    <xf numFmtId="40" fontId="10" fillId="0" borderId="0" xfId="49" applyNumberFormat="1" applyFont="1" applyFill="1" applyAlignment="1">
      <alignment horizontal="left" vertical="center"/>
    </xf>
    <xf numFmtId="40" fontId="5" fillId="0" borderId="99" xfId="49" applyNumberFormat="1" applyFont="1" applyFill="1" applyBorder="1" applyAlignment="1">
      <alignment horizontal="center" vertical="center"/>
    </xf>
    <xf numFmtId="40" fontId="5" fillId="0" borderId="188" xfId="49" applyNumberFormat="1" applyFont="1" applyFill="1" applyBorder="1" applyAlignment="1">
      <alignment horizontal="center" vertical="center"/>
    </xf>
    <xf numFmtId="40" fontId="5" fillId="0" borderId="230" xfId="49" applyNumberFormat="1" applyFont="1" applyFill="1" applyBorder="1" applyAlignment="1">
      <alignment horizontal="center" vertical="center" wrapText="1"/>
    </xf>
    <xf numFmtId="40" fontId="5" fillId="0" borderId="29" xfId="49" applyNumberFormat="1" applyFont="1" applyFill="1" applyBorder="1" applyAlignment="1">
      <alignment horizontal="center" vertical="center" wrapText="1"/>
    </xf>
    <xf numFmtId="40" fontId="5" fillId="0" borderId="211" xfId="49" applyNumberFormat="1" applyFont="1" applyFill="1" applyBorder="1" applyAlignment="1">
      <alignment horizontal="center" vertical="center" wrapText="1"/>
    </xf>
    <xf numFmtId="40" fontId="5" fillId="0" borderId="112" xfId="49" applyNumberFormat="1" applyFont="1" applyFill="1" applyBorder="1" applyAlignment="1">
      <alignment horizontal="center" vertical="center" wrapText="1"/>
    </xf>
    <xf numFmtId="40" fontId="5" fillId="0" borderId="10" xfId="49" applyNumberFormat="1" applyFont="1" applyFill="1" applyBorder="1" applyAlignment="1">
      <alignment horizontal="center" vertical="center" wrapText="1"/>
    </xf>
    <xf numFmtId="40" fontId="5" fillId="0" borderId="35" xfId="49" applyNumberFormat="1" applyFont="1" applyFill="1" applyBorder="1" applyAlignment="1">
      <alignment horizontal="center" vertical="center" wrapText="1"/>
    </xf>
    <xf numFmtId="0" fontId="14" fillId="34" borderId="124" xfId="0" applyFont="1" applyFill="1" applyBorder="1" applyAlignment="1">
      <alignment horizontal="center" vertical="center" shrinkToFit="1"/>
    </xf>
    <xf numFmtId="0" fontId="14" fillId="34" borderId="175" xfId="0" applyFont="1" applyFill="1" applyBorder="1" applyAlignment="1">
      <alignment horizontal="center" vertical="center" shrinkToFit="1"/>
    </xf>
    <xf numFmtId="0" fontId="8" fillId="0" borderId="104" xfId="0" applyFont="1" applyBorder="1" applyAlignment="1">
      <alignment horizontal="center" vertical="center" textRotation="255" shrinkToFit="1"/>
    </xf>
    <xf numFmtId="0" fontId="8" fillId="0" borderId="105" xfId="0" applyFont="1" applyBorder="1" applyAlignment="1">
      <alignment horizontal="center" vertical="center" textRotation="255" shrinkToFit="1"/>
    </xf>
    <xf numFmtId="0" fontId="8" fillId="0" borderId="354" xfId="0" applyFont="1" applyBorder="1" applyAlignment="1">
      <alignment horizontal="center" vertical="center" textRotation="255" shrinkToFit="1"/>
    </xf>
    <xf numFmtId="0" fontId="8" fillId="0" borderId="355" xfId="0" applyFont="1" applyBorder="1" applyAlignment="1">
      <alignment horizontal="center" vertical="center" textRotation="255" shrinkToFit="1"/>
    </xf>
    <xf numFmtId="0" fontId="8" fillId="0" borderId="146" xfId="0" applyFont="1" applyBorder="1" applyAlignment="1">
      <alignment horizontal="center" vertical="center" textRotation="255" shrinkToFit="1"/>
    </xf>
    <xf numFmtId="0" fontId="8" fillId="0" borderId="50" xfId="0" applyFont="1" applyBorder="1" applyAlignment="1">
      <alignment horizontal="center" vertical="center" shrinkToFit="1"/>
    </xf>
    <xf numFmtId="0" fontId="8" fillId="0" borderId="27" xfId="0" applyFont="1" applyBorder="1" applyAlignment="1">
      <alignment horizontal="center" vertical="center" shrinkToFit="1"/>
    </xf>
    <xf numFmtId="40" fontId="8" fillId="0" borderId="100" xfId="49" applyNumberFormat="1" applyFont="1" applyFill="1" applyBorder="1" applyAlignment="1">
      <alignment horizontal="center" vertical="center"/>
    </xf>
    <xf numFmtId="40" fontId="8" fillId="0" borderId="89" xfId="49" applyNumberFormat="1" applyFont="1" applyFill="1" applyBorder="1" applyAlignment="1">
      <alignment horizontal="center" vertical="center"/>
    </xf>
    <xf numFmtId="40" fontId="8" fillId="0" borderId="27" xfId="49" applyNumberFormat="1" applyFont="1" applyFill="1" applyBorder="1" applyAlignment="1">
      <alignment horizontal="center" vertical="center"/>
    </xf>
    <xf numFmtId="40" fontId="8" fillId="0" borderId="0" xfId="49" applyNumberFormat="1" applyFont="1" applyFill="1" applyBorder="1" applyAlignment="1">
      <alignment horizontal="center" vertical="center"/>
    </xf>
    <xf numFmtId="0" fontId="8" fillId="0" borderId="102" xfId="0" applyFont="1" applyBorder="1" applyAlignment="1">
      <alignment horizontal="center" vertical="center" textRotation="255" shrinkToFit="1"/>
    </xf>
    <xf numFmtId="0" fontId="8" fillId="0" borderId="186" xfId="0" applyFont="1" applyBorder="1" applyAlignment="1">
      <alignment horizontal="center" vertical="center" textRotation="255" shrinkToFit="1"/>
    </xf>
    <xf numFmtId="0" fontId="8" fillId="0" borderId="235"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56" xfId="0" applyFont="1" applyBorder="1" applyAlignment="1">
      <alignment horizontal="center" vertical="center" textRotation="255"/>
    </xf>
    <xf numFmtId="0" fontId="8" fillId="0" borderId="357" xfId="0" applyFont="1" applyBorder="1" applyAlignment="1">
      <alignment horizontal="center" vertical="center" textRotation="255" shrinkToFit="1"/>
    </xf>
    <xf numFmtId="0" fontId="8" fillId="0" borderId="358" xfId="0" applyFont="1" applyBorder="1" applyAlignment="1">
      <alignment horizontal="center" vertical="center" textRotation="255" shrinkToFit="1"/>
    </xf>
    <xf numFmtId="0" fontId="6" fillId="0" borderId="0" xfId="0" applyFont="1" applyAlignment="1">
      <alignment horizontal="left" vertical="center" indent="1"/>
    </xf>
    <xf numFmtId="40" fontId="8" fillId="0" borderId="0" xfId="49" applyNumberFormat="1" applyFont="1" applyFill="1" applyBorder="1" applyAlignment="1">
      <alignment horizontal="right" vertical="center"/>
    </xf>
    <xf numFmtId="193" fontId="8" fillId="0" borderId="235" xfId="49" applyNumberFormat="1" applyFont="1" applyFill="1" applyBorder="1" applyAlignment="1">
      <alignment horizontal="center" vertical="center" wrapText="1"/>
    </xf>
    <xf numFmtId="193" fontId="8" fillId="0" borderId="29" xfId="49" applyNumberFormat="1" applyFont="1" applyFill="1" applyBorder="1" applyAlignment="1">
      <alignment horizontal="center" vertical="center" wrapText="1"/>
    </xf>
    <xf numFmtId="193" fontId="8" fillId="0" borderId="356" xfId="49" applyNumberFormat="1" applyFont="1" applyFill="1" applyBorder="1" applyAlignment="1">
      <alignment horizontal="center" vertical="center" wrapText="1"/>
    </xf>
    <xf numFmtId="0" fontId="8" fillId="0" borderId="359" xfId="0" applyFont="1" applyBorder="1" applyAlignment="1">
      <alignment horizontal="center" vertical="center" textRotation="255"/>
    </xf>
    <xf numFmtId="0" fontId="8" fillId="0" borderId="225" xfId="0" applyFont="1" applyBorder="1" applyAlignment="1">
      <alignment horizontal="center" vertical="center" textRotation="255"/>
    </xf>
    <xf numFmtId="0" fontId="8" fillId="0" borderId="360" xfId="0" applyFont="1" applyBorder="1" applyAlignment="1">
      <alignment horizontal="center" vertical="center" textRotation="255"/>
    </xf>
    <xf numFmtId="40" fontId="8" fillId="0" borderId="99" xfId="49" applyNumberFormat="1" applyFont="1" applyFill="1" applyBorder="1" applyAlignment="1">
      <alignment horizontal="center" vertical="center"/>
    </xf>
    <xf numFmtId="40" fontId="8" fillId="0" borderId="188" xfId="49" applyNumberFormat="1" applyFont="1" applyFill="1" applyBorder="1" applyAlignment="1">
      <alignment horizontal="center" vertical="center"/>
    </xf>
    <xf numFmtId="40" fontId="8" fillId="0" borderId="14" xfId="49" applyNumberFormat="1" applyFont="1" applyFill="1" applyBorder="1" applyAlignment="1">
      <alignment horizontal="center" vertical="center"/>
    </xf>
    <xf numFmtId="40" fontId="8" fillId="0" borderId="65" xfId="49" applyNumberFormat="1" applyFont="1" applyFill="1" applyBorder="1" applyAlignment="1">
      <alignment horizontal="center" vertical="center"/>
    </xf>
    <xf numFmtId="40" fontId="8" fillId="0" borderId="157" xfId="49" applyNumberFormat="1" applyFont="1" applyFill="1" applyBorder="1" applyAlignment="1">
      <alignment horizontal="center" vertical="center"/>
    </xf>
    <xf numFmtId="40" fontId="8" fillId="0" borderId="57" xfId="49" applyNumberFormat="1" applyFont="1" applyFill="1" applyBorder="1" applyAlignment="1">
      <alignment horizontal="center" vertical="center"/>
    </xf>
    <xf numFmtId="40" fontId="8" fillId="0" borderId="112" xfId="49" applyNumberFormat="1" applyFont="1" applyFill="1" applyBorder="1" applyAlignment="1">
      <alignment horizontal="center" vertical="center"/>
    </xf>
    <xf numFmtId="40" fontId="8" fillId="0" borderId="111" xfId="49" applyNumberFormat="1" applyFont="1" applyFill="1" applyBorder="1" applyAlignment="1">
      <alignment horizontal="center" vertical="center"/>
    </xf>
    <xf numFmtId="40" fontId="8" fillId="0" borderId="100" xfId="49" applyNumberFormat="1" applyFont="1" applyFill="1" applyBorder="1" applyAlignment="1">
      <alignment horizontal="center" vertical="center" wrapText="1"/>
    </xf>
    <xf numFmtId="40" fontId="8" fillId="0" borderId="112" xfId="49" applyNumberFormat="1" applyFont="1" applyFill="1" applyBorder="1" applyAlignment="1">
      <alignment horizontal="center" vertical="center" wrapText="1"/>
    </xf>
    <xf numFmtId="40" fontId="8" fillId="0" borderId="27" xfId="49" applyNumberFormat="1" applyFont="1" applyFill="1" applyBorder="1" applyAlignment="1">
      <alignment horizontal="center" vertical="center" wrapText="1"/>
    </xf>
    <xf numFmtId="40" fontId="8" fillId="0" borderId="111" xfId="49" applyNumberFormat="1" applyFont="1" applyFill="1" applyBorder="1" applyAlignment="1">
      <alignment horizontal="center" vertical="center" wrapText="1"/>
    </xf>
    <xf numFmtId="40" fontId="8" fillId="0" borderId="10" xfId="49" applyNumberFormat="1" applyFont="1" applyFill="1" applyBorder="1" applyAlignment="1">
      <alignment horizontal="center" vertical="center" wrapText="1"/>
    </xf>
    <xf numFmtId="40" fontId="8" fillId="0" borderId="35" xfId="49" applyNumberFormat="1" applyFont="1" applyFill="1" applyBorder="1" applyAlignment="1">
      <alignment horizontal="center" vertical="center" wrapText="1"/>
    </xf>
    <xf numFmtId="0" fontId="4" fillId="0" borderId="0" xfId="0" applyFont="1" applyAlignment="1">
      <alignment/>
    </xf>
    <xf numFmtId="0" fontId="6" fillId="0" borderId="156" xfId="0" applyFont="1" applyBorder="1" applyAlignment="1" quotePrefix="1">
      <alignment horizontal="center" vertical="center"/>
    </xf>
    <xf numFmtId="0" fontId="6" fillId="0" borderId="151" xfId="0" applyFont="1" applyBorder="1" applyAlignment="1" quotePrefix="1">
      <alignment horizontal="center" vertical="center"/>
    </xf>
    <xf numFmtId="49" fontId="6" fillId="0" borderId="156" xfId="0" applyNumberFormat="1" applyFont="1" applyBorder="1" applyAlignment="1">
      <alignment horizontal="center" vertical="center"/>
    </xf>
    <xf numFmtId="49" fontId="6" fillId="0" borderId="50" xfId="0" applyNumberFormat="1" applyFont="1" applyBorder="1" applyAlignment="1">
      <alignment horizontal="center" vertical="center"/>
    </xf>
    <xf numFmtId="0" fontId="4" fillId="0" borderId="0" xfId="0" applyFont="1" applyBorder="1" applyAlignment="1">
      <alignment horizontal="left" vertical="center"/>
    </xf>
    <xf numFmtId="49" fontId="12" fillId="0" borderId="50" xfId="0" applyNumberFormat="1" applyFont="1" applyBorder="1" applyAlignment="1">
      <alignment horizontal="center" vertical="center"/>
    </xf>
    <xf numFmtId="49" fontId="12" fillId="0" borderId="77" xfId="0" applyNumberFormat="1" applyFont="1" applyBorder="1" applyAlignment="1">
      <alignment horizontal="center" vertical="center"/>
    </xf>
    <xf numFmtId="49" fontId="6" fillId="0" borderId="77" xfId="0" applyNumberFormat="1" applyFont="1" applyBorder="1" applyAlignment="1">
      <alignment horizontal="center" vertical="center"/>
    </xf>
    <xf numFmtId="0" fontId="4" fillId="0" borderId="101"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143"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101" xfId="0" applyFont="1" applyBorder="1" applyAlignment="1">
      <alignment horizontal="center" vertical="center" textRotation="255" shrinkToFit="1"/>
    </xf>
    <xf numFmtId="0" fontId="4" fillId="0" borderId="145" xfId="0" applyFont="1" applyBorder="1" applyAlignment="1">
      <alignment horizontal="center" vertical="center" textRotation="255" shrinkToFit="1"/>
    </xf>
    <xf numFmtId="0" fontId="16" fillId="0" borderId="14" xfId="0" applyFont="1" applyBorder="1" applyAlignment="1">
      <alignment horizontal="center" vertical="center" textRotation="255" shrinkToFit="1"/>
    </xf>
    <xf numFmtId="0" fontId="16" fillId="0" borderId="87" xfId="0" applyFont="1" applyBorder="1" applyAlignment="1">
      <alignment horizontal="center" vertical="center" textRotation="255" shrinkToFit="1"/>
    </xf>
    <xf numFmtId="0" fontId="16" fillId="0" borderId="101" xfId="0" applyFont="1" applyBorder="1" applyAlignment="1">
      <alignment horizontal="center" vertical="center" textRotation="255" shrinkToFit="1"/>
    </xf>
    <xf numFmtId="0" fontId="16" fillId="0" borderId="24" xfId="0" applyFont="1" applyBorder="1" applyAlignment="1">
      <alignment horizontal="center" vertical="center" textRotation="255" shrinkToFit="1"/>
    </xf>
    <xf numFmtId="0" fontId="16" fillId="0" borderId="361" xfId="0" applyFont="1" applyBorder="1" applyAlignment="1">
      <alignment horizontal="center" vertical="center" textRotation="255" shrinkToFit="1"/>
    </xf>
    <xf numFmtId="0" fontId="16" fillId="0" borderId="362" xfId="0" applyFont="1" applyBorder="1" applyAlignment="1">
      <alignment horizontal="center" vertical="center" textRotation="255" shrinkToFit="1"/>
    </xf>
    <xf numFmtId="0" fontId="16" fillId="0" borderId="363" xfId="0" applyFont="1" applyBorder="1" applyAlignment="1">
      <alignment horizontal="center" vertical="center" textRotation="255" shrinkToFit="1"/>
    </xf>
    <xf numFmtId="0" fontId="16" fillId="0" borderId="364" xfId="0" applyFont="1" applyBorder="1" applyAlignment="1">
      <alignment horizontal="center" vertical="center" textRotation="255" shrinkToFit="1"/>
    </xf>
    <xf numFmtId="0" fontId="16" fillId="0" borderId="65" xfId="0" applyFont="1" applyBorder="1" applyAlignment="1">
      <alignment horizontal="center" vertical="center" textRotation="255" shrinkToFit="1"/>
    </xf>
    <xf numFmtId="0" fontId="16" fillId="0" borderId="215" xfId="0" applyFont="1" applyBorder="1" applyAlignment="1">
      <alignment horizontal="center" vertical="center" textRotation="255" shrinkToFit="1"/>
    </xf>
    <xf numFmtId="183" fontId="16" fillId="0" borderId="361" xfId="0" applyNumberFormat="1" applyFont="1" applyBorder="1" applyAlignment="1">
      <alignment horizontal="center" vertical="center" textRotation="255" shrinkToFit="1"/>
    </xf>
    <xf numFmtId="183" fontId="16" fillId="0" borderId="362" xfId="0" applyNumberFormat="1" applyFont="1" applyBorder="1" applyAlignment="1">
      <alignment horizontal="center" vertical="center" textRotation="255" shrinkToFit="1"/>
    </xf>
    <xf numFmtId="0" fontId="16" fillId="0" borderId="365" xfId="0" applyFont="1" applyBorder="1" applyAlignment="1">
      <alignment horizontal="center" vertical="center" textRotation="255" shrinkToFit="1"/>
    </xf>
    <xf numFmtId="0" fontId="16" fillId="0" borderId="366" xfId="0" applyFont="1" applyBorder="1" applyAlignment="1">
      <alignment horizontal="center" vertical="center" textRotation="255" shrinkToFit="1"/>
    </xf>
    <xf numFmtId="183" fontId="16" fillId="0" borderId="14" xfId="0" applyNumberFormat="1" applyFont="1" applyBorder="1" applyAlignment="1">
      <alignment horizontal="center" vertical="center" textRotation="255" shrinkToFit="1"/>
    </xf>
    <xf numFmtId="183" fontId="16" fillId="0" borderId="87" xfId="0" applyNumberFormat="1" applyFont="1" applyBorder="1" applyAlignment="1">
      <alignment horizontal="center" vertical="center" textRotation="255" shrinkToFit="1"/>
    </xf>
    <xf numFmtId="0" fontId="29" fillId="0" borderId="87" xfId="0" applyFont="1" applyBorder="1" applyAlignment="1">
      <alignment vertical="center"/>
    </xf>
    <xf numFmtId="0" fontId="16" fillId="0" borderId="58" xfId="0" applyFont="1" applyBorder="1" applyAlignment="1">
      <alignment horizontal="center" vertical="center" textRotation="255" shrinkToFit="1"/>
    </xf>
    <xf numFmtId="0" fontId="16" fillId="0" borderId="143" xfId="0" applyFont="1" applyBorder="1" applyAlignment="1">
      <alignment horizontal="center" vertical="center" textRotation="255" shrinkToFit="1"/>
    </xf>
    <xf numFmtId="0" fontId="19" fillId="0" borderId="14" xfId="0" applyFont="1" applyFill="1" applyBorder="1" applyAlignment="1">
      <alignment horizontal="center" vertical="center" wrapText="1"/>
    </xf>
    <xf numFmtId="0" fontId="19" fillId="0" borderId="87" xfId="0" applyFont="1" applyFill="1" applyBorder="1" applyAlignment="1">
      <alignment horizontal="center" vertical="center" wrapText="1"/>
    </xf>
    <xf numFmtId="183" fontId="16" fillId="0" borderId="367" xfId="0" applyNumberFormat="1" applyFont="1" applyBorder="1" applyAlignment="1">
      <alignment horizontal="center" vertical="center" textRotation="255" shrinkToFit="1"/>
    </xf>
    <xf numFmtId="0" fontId="16" fillId="0" borderId="64" xfId="0" applyFont="1" applyBorder="1" applyAlignment="1">
      <alignment horizontal="center" vertical="center" textRotation="255" shrinkToFit="1"/>
    </xf>
    <xf numFmtId="0" fontId="21" fillId="0" borderId="58"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16" fillId="0" borderId="14" xfId="0" applyFont="1" applyFill="1" applyBorder="1" applyAlignment="1">
      <alignment horizontal="center" vertical="center" textRotation="255" shrinkToFit="1"/>
    </xf>
    <xf numFmtId="0" fontId="16" fillId="0" borderId="87" xfId="0" applyFont="1" applyFill="1" applyBorder="1" applyAlignment="1">
      <alignment horizontal="center" vertical="center" textRotation="255" shrinkToFit="1"/>
    </xf>
    <xf numFmtId="0" fontId="16" fillId="0" borderId="328" xfId="0" applyFont="1" applyFill="1" applyBorder="1" applyAlignment="1">
      <alignment horizontal="center" vertical="center" textRotation="255" shrinkToFit="1"/>
    </xf>
    <xf numFmtId="0" fontId="16" fillId="0" borderId="308" xfId="0" applyFont="1" applyFill="1" applyBorder="1" applyAlignment="1">
      <alignment horizontal="center" vertical="center" textRotation="255" shrinkToFit="1"/>
    </xf>
    <xf numFmtId="0" fontId="16" fillId="0" borderId="363" xfId="0" applyFont="1" applyFill="1" applyBorder="1" applyAlignment="1">
      <alignment horizontal="center" vertical="center" textRotation="255" shrinkToFit="1"/>
    </xf>
    <xf numFmtId="0" fontId="16" fillId="0" borderId="364" xfId="0" applyFont="1" applyFill="1" applyBorder="1" applyAlignment="1">
      <alignment horizontal="center" vertical="center" textRotation="255" shrinkToFit="1"/>
    </xf>
    <xf numFmtId="0" fontId="17" fillId="0" borderId="368" xfId="0" applyFont="1" applyFill="1" applyBorder="1" applyAlignment="1">
      <alignment horizontal="center" vertical="center" textRotation="255"/>
    </xf>
    <xf numFmtId="0" fontId="17" fillId="0" borderId="369" xfId="0" applyFont="1" applyFill="1" applyBorder="1" applyAlignment="1">
      <alignment horizontal="center" vertical="center" textRotation="255"/>
    </xf>
    <xf numFmtId="0" fontId="19" fillId="0" borderId="60" xfId="0" applyFont="1" applyFill="1" applyBorder="1" applyAlignment="1">
      <alignment horizontal="center" vertical="center" wrapText="1"/>
    </xf>
    <xf numFmtId="0" fontId="19" fillId="0" borderId="215" xfId="0" applyFont="1" applyFill="1" applyBorder="1" applyAlignment="1">
      <alignment horizontal="center" vertical="center" wrapText="1"/>
    </xf>
    <xf numFmtId="0" fontId="16" fillId="0" borderId="52"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370" xfId="0" applyFont="1" applyBorder="1" applyAlignment="1">
      <alignment horizontal="center" vertical="center" shrinkToFit="1"/>
    </xf>
    <xf numFmtId="0" fontId="16" fillId="0" borderId="32"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88"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371" xfId="0" applyFont="1" applyBorder="1" applyAlignment="1">
      <alignment horizontal="center" vertical="center" shrinkToFit="1"/>
    </xf>
    <xf numFmtId="0" fontId="16" fillId="0" borderId="372" xfId="0" applyFont="1" applyBorder="1" applyAlignment="1">
      <alignment horizontal="center" vertical="center" shrinkToFit="1"/>
    </xf>
    <xf numFmtId="0" fontId="8" fillId="0" borderId="5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370" xfId="0" applyFont="1" applyFill="1" applyBorder="1" applyAlignment="1">
      <alignment horizontal="center" vertical="center" wrapText="1"/>
    </xf>
    <xf numFmtId="0" fontId="8" fillId="0" borderId="17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37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143"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4" fillId="0" borderId="52" xfId="0" applyFont="1" applyBorder="1" applyAlignment="1">
      <alignment horizontal="center" vertical="center" wrapText="1" shrinkToFit="1"/>
    </xf>
    <xf numFmtId="0" fontId="4" fillId="0" borderId="53" xfId="0" applyFont="1" applyBorder="1" applyAlignment="1">
      <alignment horizontal="center" vertical="center" shrinkToFit="1"/>
    </xf>
    <xf numFmtId="0" fontId="4" fillId="0" borderId="165"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370" xfId="0" applyFont="1" applyBorder="1" applyAlignment="1">
      <alignment horizontal="center" vertical="center" shrinkToFit="1"/>
    </xf>
    <xf numFmtId="0" fontId="4" fillId="0" borderId="32" xfId="0" applyFont="1" applyBorder="1" applyAlignment="1">
      <alignment horizontal="center" vertical="center" shrinkToFit="1"/>
    </xf>
    <xf numFmtId="0" fontId="6" fillId="0" borderId="0" xfId="0" applyFont="1" applyBorder="1" applyAlignment="1">
      <alignment horizontal="left" vertical="center"/>
    </xf>
    <xf numFmtId="40" fontId="8" fillId="0" borderId="98" xfId="0" applyNumberFormat="1" applyFont="1" applyBorder="1" applyAlignment="1">
      <alignment horizontal="right" vertical="center"/>
    </xf>
    <xf numFmtId="0" fontId="8" fillId="0" borderId="98" xfId="0" applyFont="1" applyBorder="1" applyAlignment="1">
      <alignment horizontal="right" vertical="center"/>
    </xf>
    <xf numFmtId="0" fontId="16" fillId="0" borderId="55" xfId="0" applyFont="1" applyBorder="1" applyAlignment="1">
      <alignment horizontal="center" vertical="center" textRotation="255"/>
    </xf>
    <xf numFmtId="0" fontId="16" fillId="0" borderId="190" xfId="0" applyFont="1" applyBorder="1" applyAlignment="1">
      <alignment horizontal="center" vertical="center" textRotation="255"/>
    </xf>
    <xf numFmtId="0" fontId="16" fillId="0" borderId="42" xfId="0" applyFont="1" applyFill="1" applyBorder="1" applyAlignment="1">
      <alignment horizontal="center" vertical="center" textRotation="255"/>
    </xf>
    <xf numFmtId="0" fontId="16" fillId="0" borderId="63" xfId="0" applyFont="1" applyFill="1" applyBorder="1" applyAlignment="1">
      <alignment horizontal="center" vertical="center" textRotation="255"/>
    </xf>
    <xf numFmtId="0" fontId="16" fillId="0" borderId="87" xfId="0" applyFont="1" applyFill="1" applyBorder="1" applyAlignment="1">
      <alignment horizontal="center" vertical="center" textRotation="255"/>
    </xf>
    <xf numFmtId="0" fontId="16" fillId="0" borderId="59" xfId="0" applyFont="1" applyBorder="1" applyAlignment="1">
      <alignment horizontal="center" vertical="center" textRotation="255"/>
    </xf>
    <xf numFmtId="0" fontId="16" fillId="0" borderId="61" xfId="0" applyFont="1" applyBorder="1" applyAlignment="1">
      <alignment horizontal="center" vertical="center" textRotation="255"/>
    </xf>
    <xf numFmtId="0" fontId="16" fillId="0" borderId="143" xfId="0" applyFont="1" applyBorder="1" applyAlignment="1">
      <alignment horizontal="center" vertical="center" textRotation="255"/>
    </xf>
    <xf numFmtId="0" fontId="16" fillId="0" borderId="12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75" xfId="0" applyFont="1" applyFill="1" applyBorder="1" applyAlignment="1">
      <alignment horizontal="center" vertical="center"/>
    </xf>
    <xf numFmtId="0" fontId="16" fillId="0" borderId="16" xfId="0" applyFont="1" applyBorder="1" applyAlignment="1">
      <alignment horizontal="center" vertical="center"/>
    </xf>
    <xf numFmtId="0" fontId="16" fillId="0" borderId="13" xfId="0" applyFont="1" applyBorder="1" applyAlignment="1">
      <alignment horizontal="center" vertical="center"/>
    </xf>
    <xf numFmtId="0" fontId="16" fillId="0" borderId="175" xfId="0" applyFont="1" applyBorder="1" applyAlignment="1">
      <alignment horizontal="center" vertical="center"/>
    </xf>
    <xf numFmtId="0" fontId="19" fillId="0" borderId="149" xfId="0" applyFont="1" applyBorder="1" applyAlignment="1">
      <alignment horizontal="center" vertical="center" wrapText="1" shrinkToFit="1"/>
    </xf>
    <xf numFmtId="0" fontId="19" fillId="0" borderId="188"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158" xfId="0" applyFont="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143" xfId="0" applyFont="1" applyFill="1" applyBorder="1" applyAlignment="1">
      <alignment horizontal="center" vertical="center" shrinkToFit="1"/>
    </xf>
    <xf numFmtId="0" fontId="93" fillId="0" borderId="77" xfId="0" applyFont="1" applyBorder="1" applyAlignment="1">
      <alignment horizontal="center" vertical="center"/>
    </xf>
    <xf numFmtId="0" fontId="93" fillId="0" borderId="123" xfId="0" applyFont="1" applyBorder="1" applyAlignment="1">
      <alignment horizontal="center" vertical="center"/>
    </xf>
    <xf numFmtId="0" fontId="95" fillId="45" borderId="77" xfId="0" applyFont="1" applyFill="1" applyBorder="1" applyAlignment="1">
      <alignment horizontal="center" vertical="center"/>
    </xf>
    <xf numFmtId="0" fontId="95" fillId="45" borderId="123" xfId="0" applyFont="1" applyFill="1" applyBorder="1" applyAlignment="1">
      <alignment horizontal="center" vertical="center"/>
    </xf>
    <xf numFmtId="0" fontId="93" fillId="0" borderId="355" xfId="0" applyFont="1" applyBorder="1" applyAlignment="1">
      <alignment horizontal="center" vertical="center" textRotation="255"/>
    </xf>
    <xf numFmtId="0" fontId="93" fillId="0" borderId="105" xfId="0" applyFont="1" applyBorder="1" applyAlignment="1">
      <alignment horizontal="center" vertical="center" textRotation="255"/>
    </xf>
    <xf numFmtId="0" fontId="93" fillId="0" borderId="354" xfId="0" applyFont="1" applyBorder="1" applyAlignment="1">
      <alignment horizontal="center" vertical="center" textRotation="255"/>
    </xf>
    <xf numFmtId="0" fontId="93" fillId="0" borderId="59" xfId="0" applyFont="1" applyBorder="1" applyAlignment="1">
      <alignment horizontal="center" vertical="center" textRotation="255"/>
    </xf>
    <xf numFmtId="0" fontId="93" fillId="0" borderId="23" xfId="0" applyFont="1" applyBorder="1" applyAlignment="1">
      <alignment horizontal="center" vertical="center" textRotation="255"/>
    </xf>
    <xf numFmtId="0" fontId="93" fillId="0" borderId="145" xfId="0" applyFont="1" applyBorder="1" applyAlignment="1">
      <alignment horizontal="center" vertical="center" textRotation="255"/>
    </xf>
    <xf numFmtId="0" fontId="93" fillId="0" borderId="373" xfId="0" applyFont="1" applyBorder="1" applyAlignment="1">
      <alignment horizontal="center" vertical="center" textRotation="255" shrinkToFit="1"/>
    </xf>
    <xf numFmtId="0" fontId="93" fillId="0" borderId="374" xfId="0" applyFont="1" applyBorder="1" applyAlignment="1">
      <alignment horizontal="center" vertical="center" textRotation="255" shrinkToFit="1"/>
    </xf>
    <xf numFmtId="0" fontId="93" fillId="0" borderId="101" xfId="0" applyFont="1" applyBorder="1" applyAlignment="1">
      <alignment horizontal="center" vertical="center" textRotation="255"/>
    </xf>
    <xf numFmtId="0" fontId="95" fillId="35" borderId="124" xfId="0" applyFont="1" applyFill="1" applyBorder="1" applyAlignment="1">
      <alignment horizontal="center" vertical="center" shrinkToFit="1"/>
    </xf>
    <xf numFmtId="0" fontId="95" fillId="35" borderId="88" xfId="0" applyFont="1" applyFill="1" applyBorder="1" applyAlignment="1">
      <alignment horizontal="center" vertical="center" shrinkToFit="1"/>
    </xf>
    <xf numFmtId="0" fontId="99" fillId="0" borderId="365" xfId="0" applyFont="1" applyBorder="1" applyAlignment="1">
      <alignment horizontal="center" vertical="center" textRotation="255" shrinkToFit="1"/>
    </xf>
    <xf numFmtId="0" fontId="99" fillId="0" borderId="366" xfId="0" applyFont="1" applyBorder="1" applyAlignment="1">
      <alignment horizontal="center" vertical="center" textRotation="255" shrinkToFit="1"/>
    </xf>
    <xf numFmtId="0" fontId="99" fillId="0" borderId="14" xfId="0" applyFont="1" applyBorder="1" applyAlignment="1">
      <alignment horizontal="center" vertical="center" textRotation="255" shrinkToFit="1"/>
    </xf>
    <xf numFmtId="0" fontId="99" fillId="0" borderId="87" xfId="0" applyFont="1" applyBorder="1" applyAlignment="1">
      <alignment horizontal="center" vertical="center" textRotation="255" shrinkToFit="1"/>
    </xf>
    <xf numFmtId="0" fontId="99" fillId="0" borderId="101" xfId="0" applyFont="1" applyBorder="1" applyAlignment="1">
      <alignment horizontal="center" vertical="center" textRotation="255" shrinkToFit="1"/>
    </xf>
    <xf numFmtId="0" fontId="99" fillId="0" borderId="24" xfId="0" applyFont="1" applyBorder="1" applyAlignment="1">
      <alignment horizontal="center" vertical="center" textRotation="255" shrinkToFit="1"/>
    </xf>
    <xf numFmtId="0" fontId="99" fillId="0" borderId="361" xfId="0" applyFont="1" applyBorder="1" applyAlignment="1">
      <alignment horizontal="center" vertical="center" textRotation="255" shrinkToFit="1"/>
    </xf>
    <xf numFmtId="0" fontId="99" fillId="0" borderId="362" xfId="0" applyFont="1" applyBorder="1" applyAlignment="1">
      <alignment horizontal="center" vertical="center" textRotation="255" shrinkToFit="1"/>
    </xf>
    <xf numFmtId="0" fontId="99" fillId="0" borderId="363" xfId="0" applyFont="1" applyBorder="1" applyAlignment="1">
      <alignment horizontal="center" vertical="center" textRotation="255" shrinkToFit="1"/>
    </xf>
    <xf numFmtId="0" fontId="99" fillId="0" borderId="364" xfId="0" applyFont="1" applyBorder="1" applyAlignment="1">
      <alignment horizontal="center" vertical="center" textRotation="255" shrinkToFit="1"/>
    </xf>
    <xf numFmtId="0" fontId="99" fillId="0" borderId="65" xfId="0" applyFont="1" applyBorder="1" applyAlignment="1">
      <alignment horizontal="center" vertical="center" textRotation="255" shrinkToFit="1"/>
    </xf>
    <xf numFmtId="0" fontId="99" fillId="0" borderId="215" xfId="0" applyFont="1" applyBorder="1" applyAlignment="1">
      <alignment horizontal="center" vertical="center" textRotation="255" shrinkToFit="1"/>
    </xf>
    <xf numFmtId="183" fontId="99" fillId="0" borderId="361" xfId="0" applyNumberFormat="1" applyFont="1" applyBorder="1" applyAlignment="1">
      <alignment horizontal="center" vertical="center" textRotation="255" shrinkToFit="1"/>
    </xf>
    <xf numFmtId="183" fontId="99" fillId="0" borderId="362" xfId="0" applyNumberFormat="1" applyFont="1" applyBorder="1" applyAlignment="1">
      <alignment horizontal="center" vertical="center" textRotation="255" shrinkToFit="1"/>
    </xf>
    <xf numFmtId="183" fontId="99" fillId="0" borderId="14" xfId="0" applyNumberFormat="1" applyFont="1" applyBorder="1" applyAlignment="1">
      <alignment horizontal="center" vertical="center" textRotation="255" shrinkToFit="1"/>
    </xf>
    <xf numFmtId="183" fontId="99" fillId="0" borderId="87" xfId="0" applyNumberFormat="1" applyFont="1" applyBorder="1" applyAlignment="1">
      <alignment horizontal="center" vertical="center" textRotation="255" shrinkToFit="1"/>
    </xf>
    <xf numFmtId="0" fontId="99" fillId="0" borderId="64" xfId="0" applyFont="1" applyBorder="1" applyAlignment="1">
      <alignment horizontal="center" vertical="center" textRotation="255" shrinkToFit="1"/>
    </xf>
    <xf numFmtId="0" fontId="100" fillId="0" borderId="143" xfId="0" applyFont="1" applyBorder="1" applyAlignment="1">
      <alignment vertical="center"/>
    </xf>
    <xf numFmtId="0" fontId="99" fillId="0" borderId="58" xfId="0" applyFont="1" applyBorder="1" applyAlignment="1">
      <alignment horizontal="center" vertical="center" textRotation="255" shrinkToFit="1"/>
    </xf>
    <xf numFmtId="0" fontId="99" fillId="0" borderId="143" xfId="0" applyFont="1" applyBorder="1" applyAlignment="1">
      <alignment horizontal="center" vertical="center" textRotation="255" shrinkToFit="1"/>
    </xf>
    <xf numFmtId="0" fontId="101" fillId="0" borderId="60" xfId="0" applyFont="1" applyFill="1" applyBorder="1" applyAlignment="1">
      <alignment horizontal="center" vertical="center" wrapText="1"/>
    </xf>
    <xf numFmtId="0" fontId="101" fillId="0" borderId="215" xfId="0" applyFont="1" applyFill="1" applyBorder="1" applyAlignment="1">
      <alignment horizontal="center" vertical="center" wrapText="1"/>
    </xf>
    <xf numFmtId="0" fontId="101" fillId="0" borderId="14" xfId="0" applyFont="1" applyFill="1" applyBorder="1" applyAlignment="1">
      <alignment horizontal="center" vertical="center" wrapText="1"/>
    </xf>
    <xf numFmtId="0" fontId="101" fillId="0" borderId="87" xfId="0" applyFont="1" applyFill="1" applyBorder="1" applyAlignment="1">
      <alignment horizontal="center" vertical="center" wrapText="1"/>
    </xf>
    <xf numFmtId="183" fontId="99" fillId="0" borderId="367" xfId="0" applyNumberFormat="1" applyFont="1" applyBorder="1" applyAlignment="1">
      <alignment horizontal="center" vertical="center" textRotation="255" shrinkToFit="1"/>
    </xf>
    <xf numFmtId="0" fontId="102" fillId="0" borderId="124" xfId="0" applyFont="1" applyBorder="1" applyAlignment="1">
      <alignment horizontal="center" vertical="center" shrinkToFit="1"/>
    </xf>
    <xf numFmtId="0" fontId="102" fillId="0" borderId="13" xfId="0" applyFont="1" applyBorder="1" applyAlignment="1">
      <alignment horizontal="center" vertical="center" shrinkToFit="1"/>
    </xf>
    <xf numFmtId="0" fontId="102" fillId="0" borderId="88" xfId="0" applyFont="1" applyBorder="1" applyAlignment="1">
      <alignment horizontal="center" vertical="center" shrinkToFit="1"/>
    </xf>
    <xf numFmtId="0" fontId="99" fillId="0" borderId="70" xfId="0" applyFont="1" applyBorder="1" applyAlignment="1">
      <alignment horizontal="center" vertical="center" shrinkToFit="1"/>
    </xf>
    <xf numFmtId="0" fontId="99" fillId="0" borderId="69" xfId="0" applyFont="1" applyBorder="1" applyAlignment="1">
      <alignment horizontal="center" vertical="center" shrinkToFit="1"/>
    </xf>
    <xf numFmtId="0" fontId="99" fillId="0" borderId="371" xfId="0" applyFont="1" applyBorder="1" applyAlignment="1">
      <alignment horizontal="center" vertical="center" shrinkToFit="1"/>
    </xf>
    <xf numFmtId="0" fontId="99" fillId="0" borderId="372" xfId="0" applyFont="1" applyBorder="1" applyAlignment="1">
      <alignment horizontal="center" vertical="center" shrinkToFit="1"/>
    </xf>
    <xf numFmtId="0" fontId="103" fillId="0" borderId="58" xfId="0" applyFont="1" applyFill="1" applyBorder="1" applyAlignment="1">
      <alignment horizontal="center" vertical="center" wrapText="1"/>
    </xf>
    <xf numFmtId="0" fontId="103" fillId="0" borderId="143" xfId="0" applyFont="1" applyFill="1" applyBorder="1" applyAlignment="1">
      <alignment horizontal="center" vertical="center" wrapText="1"/>
    </xf>
    <xf numFmtId="0" fontId="99" fillId="0" borderId="101" xfId="0" applyFont="1" applyFill="1" applyBorder="1" applyAlignment="1">
      <alignment horizontal="center" vertical="center" textRotation="255" shrinkToFit="1"/>
    </xf>
    <xf numFmtId="0" fontId="99" fillId="0" borderId="24" xfId="0" applyFont="1" applyFill="1" applyBorder="1" applyAlignment="1">
      <alignment horizontal="center" vertical="center" textRotation="255" shrinkToFit="1"/>
    </xf>
    <xf numFmtId="0" fontId="99" fillId="0" borderId="328" xfId="0" applyFont="1" applyFill="1" applyBorder="1" applyAlignment="1">
      <alignment horizontal="center" vertical="center" textRotation="255" shrinkToFit="1"/>
    </xf>
    <xf numFmtId="0" fontId="99" fillId="0" borderId="308" xfId="0" applyFont="1" applyFill="1" applyBorder="1" applyAlignment="1">
      <alignment horizontal="center" vertical="center" textRotation="255" shrinkToFit="1"/>
    </xf>
    <xf numFmtId="0" fontId="99" fillId="0" borderId="363" xfId="0" applyFont="1" applyFill="1" applyBorder="1" applyAlignment="1">
      <alignment horizontal="center" vertical="center" textRotation="255" shrinkToFit="1"/>
    </xf>
    <xf numFmtId="0" fontId="99" fillId="0" borderId="364" xfId="0" applyFont="1" applyFill="1" applyBorder="1" applyAlignment="1">
      <alignment horizontal="center" vertical="center" textRotation="255" shrinkToFit="1"/>
    </xf>
    <xf numFmtId="0" fontId="96" fillId="0" borderId="368" xfId="0" applyFont="1" applyFill="1" applyBorder="1" applyAlignment="1">
      <alignment horizontal="center" vertical="center" textRotation="255"/>
    </xf>
    <xf numFmtId="0" fontId="96" fillId="0" borderId="369" xfId="0" applyFont="1" applyFill="1" applyBorder="1" applyAlignment="1">
      <alignment horizontal="center" vertical="center" textRotation="255"/>
    </xf>
    <xf numFmtId="0" fontId="87" fillId="0" borderId="52" xfId="0" applyFont="1" applyFill="1" applyBorder="1" applyAlignment="1">
      <alignment horizontal="center" vertical="center" wrapText="1"/>
    </xf>
    <xf numFmtId="0" fontId="87" fillId="0" borderId="53" xfId="0" applyFont="1" applyFill="1" applyBorder="1" applyAlignment="1">
      <alignment horizontal="center" vertical="center" wrapText="1"/>
    </xf>
    <xf numFmtId="0" fontId="87" fillId="0" borderId="370" xfId="0" applyFont="1" applyFill="1" applyBorder="1" applyAlignment="1">
      <alignment horizontal="center" vertical="center" wrapText="1"/>
    </xf>
    <xf numFmtId="0" fontId="87" fillId="0" borderId="32" xfId="0" applyFont="1" applyFill="1" applyBorder="1" applyAlignment="1">
      <alignment horizontal="center" vertical="center" wrapText="1"/>
    </xf>
    <xf numFmtId="0" fontId="87" fillId="0" borderId="58" xfId="0" applyFont="1" applyFill="1" applyBorder="1" applyAlignment="1">
      <alignment horizontal="center" vertical="center" wrapText="1"/>
    </xf>
    <xf numFmtId="0" fontId="87" fillId="0" borderId="143" xfId="0" applyFont="1" applyFill="1" applyBorder="1" applyAlignment="1">
      <alignment horizontal="center" vertical="center" wrapText="1"/>
    </xf>
    <xf numFmtId="0" fontId="87" fillId="0" borderId="42" xfId="0" applyFont="1" applyFill="1" applyBorder="1" applyAlignment="1">
      <alignment horizontal="center" vertical="center" wrapText="1"/>
    </xf>
    <xf numFmtId="0" fontId="87" fillId="0" borderId="87" xfId="0" applyFont="1" applyFill="1" applyBorder="1" applyAlignment="1">
      <alignment horizontal="center" vertical="center" wrapText="1"/>
    </xf>
    <xf numFmtId="0" fontId="93" fillId="0" borderId="52" xfId="0" applyFont="1" applyBorder="1" applyAlignment="1">
      <alignment horizontal="center" vertical="center" wrapText="1" shrinkToFit="1"/>
    </xf>
    <xf numFmtId="0" fontId="93" fillId="0" borderId="53" xfId="0" applyFont="1" applyBorder="1" applyAlignment="1">
      <alignment horizontal="center" vertical="center" shrinkToFit="1"/>
    </xf>
    <xf numFmtId="0" fontId="93" fillId="0" borderId="165" xfId="0" applyFont="1" applyBorder="1" applyAlignment="1">
      <alignment horizontal="center" vertical="center" shrinkToFit="1"/>
    </xf>
    <xf numFmtId="0" fontId="93" fillId="0" borderId="49" xfId="0" applyFont="1" applyBorder="1" applyAlignment="1">
      <alignment horizontal="center" vertical="center" shrinkToFit="1"/>
    </xf>
    <xf numFmtId="0" fontId="93" fillId="0" borderId="370" xfId="0" applyFont="1" applyBorder="1" applyAlignment="1">
      <alignment horizontal="center" vertical="center" shrinkToFit="1"/>
    </xf>
    <xf numFmtId="0" fontId="93" fillId="0" borderId="32" xfId="0" applyFont="1" applyBorder="1" applyAlignment="1">
      <alignment horizontal="center" vertical="center" shrinkToFit="1"/>
    </xf>
    <xf numFmtId="0" fontId="99" fillId="0" borderId="52" xfId="0" applyFont="1" applyBorder="1" applyAlignment="1">
      <alignment horizontal="center" vertical="center" shrinkToFit="1"/>
    </xf>
    <xf numFmtId="0" fontId="99" fillId="0" borderId="53" xfId="0" applyFont="1" applyBorder="1" applyAlignment="1">
      <alignment horizontal="center" vertical="center" shrinkToFit="1"/>
    </xf>
    <xf numFmtId="0" fontId="99" fillId="0" borderId="370" xfId="0" applyFont="1" applyBorder="1" applyAlignment="1">
      <alignment horizontal="center" vertical="center" shrinkToFit="1"/>
    </xf>
    <xf numFmtId="0" fontId="99" fillId="0" borderId="32" xfId="0" applyFont="1" applyBorder="1" applyAlignment="1">
      <alignment horizontal="center" vertical="center" shrinkToFit="1"/>
    </xf>
    <xf numFmtId="40" fontId="89" fillId="0" borderId="98" xfId="0" applyNumberFormat="1" applyFont="1" applyBorder="1" applyAlignment="1">
      <alignment horizontal="right" vertical="center"/>
    </xf>
    <xf numFmtId="0" fontId="89" fillId="0" borderId="98" xfId="0" applyFont="1" applyBorder="1" applyAlignment="1">
      <alignment horizontal="right" vertical="center"/>
    </xf>
    <xf numFmtId="0" fontId="99" fillId="0" borderId="55" xfId="0" applyFont="1" applyBorder="1" applyAlignment="1">
      <alignment horizontal="center" vertical="center" textRotation="255"/>
    </xf>
    <xf numFmtId="0" fontId="99" fillId="0" borderId="190" xfId="0" applyFont="1" applyBorder="1" applyAlignment="1">
      <alignment horizontal="center" vertical="center" textRotation="255"/>
    </xf>
    <xf numFmtId="0" fontId="99" fillId="0" borderId="42" xfId="0" applyFont="1" applyFill="1" applyBorder="1" applyAlignment="1">
      <alignment horizontal="center" vertical="center" textRotation="255"/>
    </xf>
    <xf numFmtId="0" fontId="99" fillId="0" borderId="63" xfId="0" applyFont="1" applyFill="1" applyBorder="1" applyAlignment="1">
      <alignment horizontal="center" vertical="center" textRotation="255"/>
    </xf>
    <xf numFmtId="0" fontId="99" fillId="0" borderId="87" xfId="0" applyFont="1" applyFill="1" applyBorder="1" applyAlignment="1">
      <alignment horizontal="center" vertical="center" textRotation="255"/>
    </xf>
    <xf numFmtId="0" fontId="99" fillId="0" borderId="59" xfId="0" applyFont="1" applyBorder="1" applyAlignment="1">
      <alignment horizontal="center" vertical="center" textRotation="255"/>
    </xf>
    <xf numFmtId="0" fontId="99" fillId="0" borderId="61" xfId="0" applyFont="1" applyBorder="1" applyAlignment="1">
      <alignment horizontal="center" vertical="center" textRotation="255"/>
    </xf>
    <xf numFmtId="0" fontId="99" fillId="0" borderId="143" xfId="0" applyFont="1" applyBorder="1" applyAlignment="1">
      <alignment horizontal="center" vertical="center" textRotation="255"/>
    </xf>
    <xf numFmtId="0" fontId="99" fillId="0" borderId="124" xfId="0" applyFont="1" applyFill="1" applyBorder="1" applyAlignment="1">
      <alignment horizontal="center" vertical="center"/>
    </xf>
    <xf numFmtId="0" fontId="99" fillId="0" borderId="13" xfId="0" applyFont="1" applyFill="1" applyBorder="1" applyAlignment="1">
      <alignment horizontal="center" vertical="center"/>
    </xf>
    <xf numFmtId="0" fontId="99" fillId="0" borderId="175" xfId="0" applyFont="1" applyFill="1" applyBorder="1" applyAlignment="1">
      <alignment horizontal="center" vertical="center"/>
    </xf>
    <xf numFmtId="0" fontId="99" fillId="0" borderId="16" xfId="0" applyFont="1" applyBorder="1" applyAlignment="1">
      <alignment horizontal="center" vertical="center"/>
    </xf>
    <xf numFmtId="0" fontId="99" fillId="0" borderId="13" xfId="0" applyFont="1" applyBorder="1" applyAlignment="1">
      <alignment horizontal="center" vertical="center"/>
    </xf>
    <xf numFmtId="0" fontId="99" fillId="0" borderId="175" xfId="0" applyFont="1" applyBorder="1" applyAlignment="1">
      <alignment horizontal="center" vertical="center"/>
    </xf>
    <xf numFmtId="0" fontId="101" fillId="0" borderId="149" xfId="0" applyFont="1" applyBorder="1" applyAlignment="1">
      <alignment horizontal="center" vertical="center" wrapText="1" shrinkToFit="1"/>
    </xf>
    <xf numFmtId="0" fontId="101" fillId="0" borderId="188" xfId="0" applyFont="1" applyBorder="1" applyAlignment="1">
      <alignment horizontal="center" vertical="center" shrinkToFit="1"/>
    </xf>
    <xf numFmtId="0" fontId="101" fillId="0" borderId="26" xfId="0" applyFont="1" applyBorder="1" applyAlignment="1">
      <alignment horizontal="center" vertical="center" shrinkToFit="1"/>
    </xf>
    <xf numFmtId="0" fontId="101" fillId="0" borderId="158" xfId="0" applyFont="1" applyBorder="1" applyAlignment="1">
      <alignment horizontal="center" vertical="center" shrinkToFit="1"/>
    </xf>
    <xf numFmtId="0" fontId="87" fillId="0" borderId="58" xfId="0" applyFont="1" applyFill="1" applyBorder="1" applyAlignment="1">
      <alignment horizontal="center" vertical="center" shrinkToFit="1"/>
    </xf>
    <xf numFmtId="0" fontId="87" fillId="0" borderId="143" xfId="0" applyFont="1" applyFill="1" applyBorder="1" applyAlignment="1">
      <alignment horizontal="center" vertical="center" shrinkToFit="1"/>
    </xf>
    <xf numFmtId="0" fontId="89" fillId="0" borderId="52" xfId="0" applyFont="1" applyFill="1" applyBorder="1" applyAlignment="1">
      <alignment horizontal="center" vertical="center" wrapText="1"/>
    </xf>
    <xf numFmtId="0" fontId="89" fillId="0" borderId="45" xfId="0" applyFont="1" applyFill="1" applyBorder="1" applyAlignment="1">
      <alignment horizontal="center" vertical="center" wrapText="1"/>
    </xf>
    <xf numFmtId="0" fontId="89" fillId="0" borderId="370" xfId="0" applyFont="1" applyFill="1" applyBorder="1" applyAlignment="1">
      <alignment horizontal="center" vertical="center" wrapText="1"/>
    </xf>
    <xf numFmtId="0" fontId="89" fillId="0" borderId="174" xfId="0" applyFont="1" applyFill="1" applyBorder="1" applyAlignment="1">
      <alignment horizontal="center" vertical="center" wrapText="1"/>
    </xf>
    <xf numFmtId="0" fontId="4" fillId="0" borderId="149"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shrinkToFit="1"/>
    </xf>
    <xf numFmtId="0" fontId="8" fillId="0" borderId="49" xfId="0" applyFont="1" applyFill="1" applyBorder="1" applyAlignment="1">
      <alignment horizontal="center" vertical="center" textRotation="255" shrinkToFit="1"/>
    </xf>
    <xf numFmtId="0" fontId="4" fillId="0" borderId="11" xfId="0" applyFont="1" applyBorder="1" applyAlignment="1">
      <alignment horizontal="center" vertical="center" shrinkToFit="1"/>
    </xf>
    <xf numFmtId="0" fontId="4" fillId="0" borderId="34" xfId="0" applyFont="1" applyBorder="1" applyAlignment="1">
      <alignment horizontal="center" vertical="center" shrinkToFit="1"/>
    </xf>
    <xf numFmtId="0" fontId="19" fillId="0" borderId="375" xfId="0" applyFont="1" applyFill="1" applyBorder="1" applyAlignment="1">
      <alignment horizontal="center" vertical="center" wrapText="1"/>
    </xf>
    <xf numFmtId="0" fontId="19" fillId="0" borderId="307" xfId="0" applyFont="1" applyFill="1" applyBorder="1" applyAlignment="1">
      <alignment horizontal="center" vertical="center" wrapText="1"/>
    </xf>
    <xf numFmtId="0" fontId="19" fillId="0" borderId="376" xfId="0" applyFont="1" applyFill="1" applyBorder="1" applyAlignment="1">
      <alignment horizontal="center" vertical="center" wrapText="1"/>
    </xf>
    <xf numFmtId="0" fontId="19" fillId="0" borderId="377" xfId="0" applyFont="1" applyFill="1" applyBorder="1" applyAlignment="1">
      <alignment horizontal="center" vertical="center" wrapText="1"/>
    </xf>
    <xf numFmtId="0" fontId="8" fillId="0" borderId="131" xfId="0" applyFont="1" applyFill="1" applyBorder="1" applyAlignment="1">
      <alignment horizontal="center" vertical="center" textRotation="255" shrinkToFit="1"/>
    </xf>
    <xf numFmtId="0" fontId="8" fillId="0" borderId="63" xfId="0" applyFont="1" applyFill="1" applyBorder="1" applyAlignment="1">
      <alignment horizontal="center" vertical="center" textRotation="255" shrinkToFit="1"/>
    </xf>
    <xf numFmtId="0" fontId="8" fillId="0" borderId="378" xfId="0" applyFont="1" applyFill="1" applyBorder="1" applyAlignment="1">
      <alignment horizontal="center" vertical="center" textRotation="255" shrinkToFit="1"/>
    </xf>
    <xf numFmtId="0" fontId="6" fillId="0" borderId="0" xfId="0" applyFont="1" applyBorder="1" applyAlignment="1">
      <alignment vertical="center"/>
    </xf>
    <xf numFmtId="0" fontId="7" fillId="0" borderId="11" xfId="0" applyFont="1" applyBorder="1" applyAlignment="1">
      <alignment horizontal="center" vertical="center" wrapText="1" shrinkToFit="1"/>
    </xf>
    <xf numFmtId="0" fontId="7" fillId="0" borderId="11" xfId="0" applyFont="1" applyBorder="1" applyAlignment="1">
      <alignment horizontal="center" vertical="center" shrinkToFit="1"/>
    </xf>
    <xf numFmtId="0" fontId="8" fillId="0" borderId="198" xfId="0" applyFont="1" applyFill="1" applyBorder="1" applyAlignment="1">
      <alignment horizontal="center" vertical="center"/>
    </xf>
    <xf numFmtId="0" fontId="0" fillId="0" borderId="379" xfId="0" applyFont="1" applyBorder="1" applyAlignment="1">
      <alignment/>
    </xf>
    <xf numFmtId="0" fontId="0" fillId="0" borderId="380" xfId="0" applyFont="1" applyBorder="1" applyAlignment="1">
      <alignment/>
    </xf>
    <xf numFmtId="0" fontId="4" fillId="0" borderId="1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0" borderId="3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3" xfId="0" applyFont="1" applyBorder="1" applyAlignment="1">
      <alignment horizontal="center" vertical="center" shrinkToFit="1"/>
    </xf>
    <xf numFmtId="40" fontId="8" fillId="0" borderId="68" xfId="0" applyNumberFormat="1" applyFont="1" applyBorder="1" applyAlignment="1">
      <alignment horizontal="right" vertical="center"/>
    </xf>
    <xf numFmtId="0" fontId="8" fillId="0" borderId="106" xfId="0" applyFont="1" applyFill="1" applyBorder="1" applyAlignment="1">
      <alignment horizontal="center" vertical="center" textRotation="255"/>
    </xf>
    <xf numFmtId="0" fontId="8" fillId="0" borderId="109" xfId="0" applyFont="1" applyFill="1" applyBorder="1" applyAlignment="1">
      <alignment horizontal="center" vertical="center" textRotation="255"/>
    </xf>
    <xf numFmtId="0" fontId="8" fillId="0" borderId="185" xfId="0" applyFont="1" applyFill="1" applyBorder="1" applyAlignment="1">
      <alignment horizontal="center" vertical="center" textRotation="255"/>
    </xf>
    <xf numFmtId="0" fontId="8" fillId="0" borderId="103" xfId="0" applyFont="1" applyBorder="1" applyAlignment="1">
      <alignment horizontal="center" vertical="center" textRotation="255"/>
    </xf>
    <xf numFmtId="0" fontId="8" fillId="0" borderId="119" xfId="0" applyFont="1" applyBorder="1" applyAlignment="1">
      <alignment horizontal="center" vertical="center" textRotation="255"/>
    </xf>
    <xf numFmtId="0" fontId="8" fillId="0" borderId="160" xfId="0" applyFont="1" applyBorder="1" applyAlignment="1">
      <alignment horizontal="center" vertical="center" textRotation="255"/>
    </xf>
    <xf numFmtId="0" fontId="8" fillId="0" borderId="303" xfId="0" applyFont="1" applyBorder="1" applyAlignment="1">
      <alignment horizontal="center" vertical="center"/>
    </xf>
    <xf numFmtId="0" fontId="8" fillId="0" borderId="290" xfId="0" applyFont="1" applyBorder="1" applyAlignment="1">
      <alignment horizontal="center" vertical="center"/>
    </xf>
    <xf numFmtId="0" fontId="8" fillId="0" borderId="195" xfId="0" applyFont="1" applyBorder="1" applyAlignment="1">
      <alignment horizontal="center" vertical="center"/>
    </xf>
    <xf numFmtId="0" fontId="8" fillId="0" borderId="213" xfId="0" applyFont="1" applyBorder="1" applyAlignment="1">
      <alignment horizontal="center" vertical="center"/>
    </xf>
    <xf numFmtId="0" fontId="8" fillId="0" borderId="31" xfId="0" applyFont="1" applyBorder="1" applyAlignment="1">
      <alignment horizontal="center" vertical="center"/>
    </xf>
    <xf numFmtId="0" fontId="8" fillId="0" borderId="210" xfId="0" applyFont="1" applyBorder="1" applyAlignment="1">
      <alignment horizontal="center" vertical="center"/>
    </xf>
    <xf numFmtId="0" fontId="11" fillId="0" borderId="298" xfId="0" applyFont="1" applyBorder="1" applyAlignment="1">
      <alignment horizontal="center" vertical="center" wrapText="1" shrinkToFit="1"/>
    </xf>
    <xf numFmtId="0" fontId="11" fillId="0" borderId="195"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34" xfId="0" applyFont="1" applyBorder="1" applyAlignment="1">
      <alignment horizontal="center" vertical="center" wrapText="1" shrinkToFit="1"/>
    </xf>
    <xf numFmtId="0" fontId="8" fillId="0" borderId="200" xfId="0" applyFont="1" applyFill="1" applyBorder="1" applyAlignment="1">
      <alignment horizontal="center" vertical="center"/>
    </xf>
    <xf numFmtId="0" fontId="8" fillId="0" borderId="201" xfId="0" applyFont="1" applyFill="1" applyBorder="1" applyAlignment="1">
      <alignment horizontal="center" vertical="center"/>
    </xf>
    <xf numFmtId="0" fontId="8" fillId="0" borderId="203"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12" xfId="0" applyFont="1" applyFill="1" applyBorder="1" applyAlignment="1">
      <alignment horizontal="center" vertical="center" wrapText="1"/>
    </xf>
    <xf numFmtId="0" fontId="4" fillId="0" borderId="58" xfId="0" applyFont="1" applyBorder="1" applyAlignment="1">
      <alignment horizontal="center" vertical="center" textRotation="255" shrinkToFit="1"/>
    </xf>
    <xf numFmtId="0" fontId="4" fillId="0" borderId="61" xfId="0" applyFont="1" applyBorder="1" applyAlignment="1">
      <alignment horizontal="center" vertical="center" textRotation="255" shrinkToFit="1"/>
    </xf>
    <xf numFmtId="0" fontId="4" fillId="0" borderId="143" xfId="0" applyFont="1" applyBorder="1" applyAlignment="1">
      <alignment horizontal="center" vertical="center" textRotation="255" shrinkToFit="1"/>
    </xf>
    <xf numFmtId="0" fontId="4" fillId="35" borderId="124" xfId="0" applyFont="1" applyFill="1" applyBorder="1" applyAlignment="1">
      <alignment horizontal="center" vertical="center" shrinkToFit="1"/>
    </xf>
    <xf numFmtId="0" fontId="4" fillId="35" borderId="88" xfId="0" applyFont="1" applyFill="1" applyBorder="1" applyAlignment="1">
      <alignment horizontal="center" vertical="center" shrinkToFit="1"/>
    </xf>
    <xf numFmtId="0" fontId="4" fillId="0" borderId="124" xfId="0" applyFont="1" applyBorder="1" applyAlignment="1">
      <alignment horizontal="center" vertical="center" shrinkToFit="1"/>
    </xf>
    <xf numFmtId="0" fontId="4" fillId="0" borderId="88" xfId="0" applyFont="1" applyBorder="1" applyAlignment="1">
      <alignment horizontal="center" vertical="center" shrinkToFit="1"/>
    </xf>
    <xf numFmtId="0" fontId="15" fillId="45" borderId="77" xfId="0" applyFont="1" applyFill="1" applyBorder="1" applyAlignment="1">
      <alignment horizontal="center" vertical="center"/>
    </xf>
    <xf numFmtId="0" fontId="15" fillId="45" borderId="123" xfId="0" applyFont="1" applyFill="1" applyBorder="1" applyAlignment="1">
      <alignment horizontal="center" vertical="center"/>
    </xf>
    <xf numFmtId="0" fontId="4" fillId="0" borderId="64" xfId="0" applyFont="1" applyBorder="1" applyAlignment="1">
      <alignment horizontal="center" vertical="center" textRotation="255" shrinkToFit="1"/>
    </xf>
    <xf numFmtId="0" fontId="8" fillId="0" borderId="132" xfId="0" applyFont="1" applyFill="1" applyBorder="1" applyAlignment="1">
      <alignment horizontal="center" vertical="center" textRotation="255" shrinkToFit="1"/>
    </xf>
    <xf numFmtId="0" fontId="8" fillId="0" borderId="100" xfId="0" applyFont="1" applyFill="1" applyBorder="1" applyAlignment="1">
      <alignment horizontal="center" vertical="center" textRotation="255" shrinkToFit="1"/>
    </xf>
    <xf numFmtId="0" fontId="8" fillId="0" borderId="196" xfId="0" applyFont="1" applyFill="1" applyBorder="1" applyAlignment="1">
      <alignment horizontal="center" vertical="center" textRotation="255" shrinkToFit="1"/>
    </xf>
    <xf numFmtId="0" fontId="8" fillId="0" borderId="34" xfId="0" applyFont="1" applyFill="1" applyBorder="1" applyAlignment="1">
      <alignment horizontal="center" vertical="center" textRotation="255" shrinkToFit="1"/>
    </xf>
    <xf numFmtId="0" fontId="19" fillId="0" borderId="340" xfId="0" applyFont="1" applyFill="1" applyBorder="1" applyAlignment="1">
      <alignment horizontal="center" vertical="center" wrapText="1"/>
    </xf>
    <xf numFmtId="0" fontId="19" fillId="0" borderId="280" xfId="0" applyFont="1" applyFill="1" applyBorder="1" applyAlignment="1">
      <alignment horizontal="center" vertical="center" wrapText="1"/>
    </xf>
    <xf numFmtId="0" fontId="8" fillId="0" borderId="230" xfId="0" applyNumberFormat="1" applyFont="1" applyBorder="1" applyAlignment="1">
      <alignment horizontal="center" vertical="center" textRotation="255" shrinkToFit="1"/>
    </xf>
    <xf numFmtId="0" fontId="8" fillId="0" borderId="29" xfId="0" applyNumberFormat="1" applyFont="1" applyBorder="1" applyAlignment="1">
      <alignment horizontal="center" vertical="center" textRotation="255" shrinkToFit="1"/>
    </xf>
    <xf numFmtId="0" fontId="8" fillId="0" borderId="381" xfId="0" applyFont="1" applyFill="1" applyBorder="1" applyAlignment="1">
      <alignment horizontal="center" vertical="center"/>
    </xf>
    <xf numFmtId="0" fontId="8" fillId="0" borderId="208" xfId="0" applyFont="1" applyFill="1" applyBorder="1" applyAlignment="1">
      <alignment horizontal="center" vertical="center"/>
    </xf>
    <xf numFmtId="0" fontId="11" fillId="0" borderId="121" xfId="0" applyFont="1" applyBorder="1" applyAlignment="1">
      <alignment horizontal="center" vertical="center" wrapText="1" shrinkToFit="1"/>
    </xf>
    <xf numFmtId="0" fontId="11" fillId="0" borderId="53"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179" fontId="8" fillId="0" borderId="49" xfId="0" applyNumberFormat="1" applyFont="1" applyFill="1" applyBorder="1" applyAlignment="1">
      <alignment horizontal="center" textRotation="255" shrinkToFit="1"/>
    </xf>
    <xf numFmtId="179" fontId="8" fillId="0" borderId="293" xfId="0" applyNumberFormat="1" applyFont="1" applyFill="1" applyBorder="1" applyAlignment="1">
      <alignment horizontal="center" textRotation="255" shrinkToFit="1"/>
    </xf>
    <xf numFmtId="0" fontId="8" fillId="0" borderId="156" xfId="0" applyFont="1" applyFill="1" applyBorder="1" applyAlignment="1">
      <alignment horizontal="center" vertical="center" textRotation="255" shrinkToFit="1"/>
    </xf>
    <xf numFmtId="0" fontId="8" fillId="0" borderId="275" xfId="0" applyFont="1" applyFill="1" applyBorder="1" applyAlignment="1">
      <alignment horizontal="center" vertical="center" textRotation="255" shrinkToFit="1"/>
    </xf>
    <xf numFmtId="0" fontId="8" fillId="0" borderId="77" xfId="0" applyFont="1" applyFill="1" applyBorder="1" applyAlignment="1">
      <alignment horizontal="center" vertical="center" textRotation="255" shrinkToFit="1"/>
    </xf>
    <xf numFmtId="179" fontId="8" fillId="0" borderId="123" xfId="0" applyNumberFormat="1" applyFont="1" applyFill="1" applyBorder="1" applyAlignment="1">
      <alignment horizontal="center" textRotation="255" shrinkToFit="1"/>
    </xf>
    <xf numFmtId="0" fontId="8" fillId="0" borderId="112" xfId="0" applyFont="1" applyFill="1" applyBorder="1" applyAlignment="1">
      <alignment horizontal="center" vertical="center" textRotation="255" shrinkToFit="1"/>
    </xf>
    <xf numFmtId="0" fontId="8" fillId="0" borderId="70" xfId="0" applyFont="1" applyFill="1" applyBorder="1" applyAlignment="1">
      <alignment horizontal="center" vertical="center" textRotation="255" shrinkToFit="1"/>
    </xf>
    <xf numFmtId="179" fontId="8" fillId="0" borderId="48" xfId="0" applyNumberFormat="1" applyFont="1" applyFill="1" applyBorder="1" applyAlignment="1">
      <alignment horizontal="center" textRotation="255" shrinkToFit="1"/>
    </xf>
    <xf numFmtId="179" fontId="8" fillId="0" borderId="71" xfId="0" applyNumberFormat="1" applyFont="1" applyFill="1" applyBorder="1" applyAlignment="1">
      <alignment horizontal="center" textRotation="255" shrinkToFit="1"/>
    </xf>
    <xf numFmtId="0" fontId="8" fillId="0" borderId="71" xfId="0" applyFont="1" applyFill="1" applyBorder="1" applyAlignment="1">
      <alignment horizontal="center" vertical="center" textRotation="255" shrinkToFit="1"/>
    </xf>
    <xf numFmtId="0" fontId="8" fillId="0" borderId="49" xfId="0" applyFont="1" applyFill="1" applyBorder="1" applyAlignment="1">
      <alignment horizontal="center" vertical="top" textRotation="255" shrinkToFit="1"/>
    </xf>
    <xf numFmtId="0" fontId="8" fillId="0" borderId="293" xfId="0" applyFont="1" applyFill="1" applyBorder="1" applyAlignment="1">
      <alignment horizontal="center" vertical="top" textRotation="255" shrinkToFit="1"/>
    </xf>
    <xf numFmtId="179" fontId="8" fillId="0" borderId="100" xfId="0" applyNumberFormat="1" applyFont="1" applyFill="1" applyBorder="1" applyAlignment="1">
      <alignment horizontal="center" textRotation="255" shrinkToFit="1"/>
    </xf>
    <xf numFmtId="179" fontId="8" fillId="0" borderId="69" xfId="0" applyNumberFormat="1" applyFont="1" applyFill="1" applyBorder="1" applyAlignment="1">
      <alignment horizontal="center" textRotation="255" shrinkToFit="1"/>
    </xf>
    <xf numFmtId="0" fontId="7" fillId="0" borderId="42" xfId="0" applyFont="1" applyFill="1" applyBorder="1" applyAlignment="1">
      <alignment horizontal="center" vertical="center" wrapText="1" shrinkToFit="1"/>
    </xf>
    <xf numFmtId="179" fontId="7" fillId="0" borderId="42" xfId="0" applyNumberFormat="1" applyFont="1" applyFill="1" applyBorder="1" applyAlignment="1">
      <alignment horizontal="center" vertical="center" shrinkToFit="1"/>
    </xf>
    <xf numFmtId="0" fontId="7" fillId="0" borderId="59" xfId="0" applyFont="1" applyFill="1" applyBorder="1" applyAlignment="1">
      <alignment horizontal="center" vertical="center" wrapText="1" shrinkToFit="1"/>
    </xf>
    <xf numFmtId="179" fontId="7" fillId="0" borderId="60" xfId="0" applyNumberFormat="1" applyFont="1" applyFill="1" applyBorder="1" applyAlignment="1">
      <alignment horizontal="center" vertical="center" shrinkToFit="1"/>
    </xf>
    <xf numFmtId="0" fontId="4" fillId="0" borderId="59" xfId="0" applyFont="1" applyFill="1" applyBorder="1" applyAlignment="1">
      <alignment horizontal="center" vertical="center" shrinkToFit="1"/>
    </xf>
    <xf numFmtId="179" fontId="4" fillId="0" borderId="60" xfId="0" applyNumberFormat="1" applyFont="1" applyFill="1" applyBorder="1" applyAlignment="1">
      <alignment horizontal="center" vertical="center" shrinkToFit="1"/>
    </xf>
    <xf numFmtId="179" fontId="7" fillId="0" borderId="60" xfId="0" applyNumberFormat="1" applyFont="1" applyFill="1" applyBorder="1" applyAlignment="1">
      <alignment horizontal="center" vertical="center" wrapText="1" shrinkToFit="1"/>
    </xf>
    <xf numFmtId="0" fontId="11" fillId="0" borderId="59" xfId="0" applyFont="1" applyFill="1" applyBorder="1" applyAlignment="1">
      <alignment horizontal="center" vertical="center" wrapText="1" shrinkToFit="1"/>
    </xf>
    <xf numFmtId="179" fontId="11" fillId="0" borderId="60" xfId="0" applyNumberFormat="1" applyFont="1" applyFill="1" applyBorder="1" applyAlignment="1">
      <alignment horizontal="center" vertical="center" shrinkToFit="1"/>
    </xf>
    <xf numFmtId="0" fontId="8" fillId="0" borderId="156" xfId="0" applyFont="1" applyFill="1" applyBorder="1" applyAlignment="1">
      <alignment horizontal="center" vertical="top" textRotation="255" shrinkToFit="1"/>
    </xf>
    <xf numFmtId="0" fontId="8" fillId="0" borderId="275" xfId="0" applyFont="1" applyFill="1" applyBorder="1" applyAlignment="1">
      <alignment horizontal="center" vertical="top" textRotation="255" shrinkToFit="1"/>
    </xf>
    <xf numFmtId="0" fontId="8" fillId="0" borderId="48" xfId="0" applyFont="1" applyFill="1" applyBorder="1" applyAlignment="1">
      <alignment horizontal="center" vertical="top" textRotation="255" shrinkToFit="1"/>
    </xf>
    <xf numFmtId="0" fontId="8" fillId="0" borderId="71" xfId="0" applyFont="1" applyFill="1" applyBorder="1" applyAlignment="1">
      <alignment horizontal="center" vertical="top" textRotation="255" shrinkToFit="1"/>
    </xf>
    <xf numFmtId="0" fontId="8" fillId="0" borderId="156" xfId="0" applyFont="1" applyFill="1" applyBorder="1" applyAlignment="1">
      <alignment vertical="center" textRotation="255" shrinkToFit="1"/>
    </xf>
    <xf numFmtId="0" fontId="8" fillId="0" borderId="275" xfId="0" applyFont="1" applyFill="1" applyBorder="1" applyAlignment="1">
      <alignment vertical="center" textRotation="255" shrinkToFit="1"/>
    </xf>
    <xf numFmtId="0" fontId="6" fillId="0" borderId="0" xfId="0" applyFont="1" applyBorder="1" applyAlignment="1">
      <alignment/>
    </xf>
    <xf numFmtId="179" fontId="8" fillId="0" borderId="98" xfId="0" applyNumberFormat="1" applyFont="1" applyFill="1" applyBorder="1" applyAlignment="1">
      <alignment horizontal="right"/>
    </xf>
    <xf numFmtId="0" fontId="6" fillId="0" borderId="25" xfId="0" applyFont="1" applyBorder="1" applyAlignment="1">
      <alignment horizontal="center"/>
    </xf>
    <xf numFmtId="0" fontId="6" fillId="0" borderId="228" xfId="0" applyFont="1" applyBorder="1" applyAlignment="1">
      <alignment horizontal="center"/>
    </xf>
    <xf numFmtId="0" fontId="6" fillId="0" borderId="217" xfId="0" applyFont="1" applyBorder="1" applyAlignment="1">
      <alignment horizontal="center"/>
    </xf>
    <xf numFmtId="179" fontId="8" fillId="0" borderId="25" xfId="0" applyNumberFormat="1" applyFont="1" applyFill="1" applyBorder="1" applyAlignment="1">
      <alignment horizontal="center"/>
    </xf>
    <xf numFmtId="179" fontId="8" fillId="0" borderId="228" xfId="0" applyNumberFormat="1" applyFont="1" applyFill="1" applyBorder="1" applyAlignment="1">
      <alignment horizontal="center"/>
    </xf>
    <xf numFmtId="179" fontId="8" fillId="0" borderId="217" xfId="0" applyNumberFormat="1" applyFont="1" applyFill="1" applyBorder="1" applyAlignment="1">
      <alignment horizontal="center"/>
    </xf>
    <xf numFmtId="0" fontId="5" fillId="0" borderId="149"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224" xfId="0" applyFont="1" applyBorder="1" applyAlignment="1">
      <alignment horizontal="center" vertical="center" textRotation="255"/>
    </xf>
    <xf numFmtId="0" fontId="8" fillId="0" borderId="55" xfId="0" applyFont="1" applyBorder="1" applyAlignment="1">
      <alignment horizontal="center" vertical="center" textRotation="255" shrinkToFit="1"/>
    </xf>
    <xf numFmtId="0" fontId="8" fillId="0" borderId="190" xfId="0" applyFont="1" applyBorder="1" applyAlignment="1">
      <alignment horizontal="center" vertical="center" textRotation="255" shrinkToFit="1"/>
    </xf>
    <xf numFmtId="0" fontId="8" fillId="0" borderId="56" xfId="0" applyFont="1" applyBorder="1" applyAlignment="1">
      <alignment horizontal="center" vertical="center" textRotation="255" shrinkToFit="1"/>
    </xf>
    <xf numFmtId="179" fontId="4" fillId="0" borderId="42" xfId="0" applyNumberFormat="1"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8" fillId="40" borderId="48" xfId="0" applyFont="1" applyFill="1" applyBorder="1" applyAlignment="1" applyProtection="1">
      <alignment horizontal="center" vertical="center"/>
      <protection/>
    </xf>
    <xf numFmtId="0" fontId="8" fillId="40" borderId="71" xfId="0" applyFont="1" applyFill="1" applyBorder="1" applyAlignment="1">
      <alignment horizontal="center" vertical="center"/>
    </xf>
    <xf numFmtId="0" fontId="8" fillId="35" borderId="49" xfId="0" applyFont="1" applyFill="1" applyBorder="1" applyAlignment="1" applyProtection="1">
      <alignment horizontal="center" vertical="center"/>
      <protection/>
    </xf>
    <xf numFmtId="0" fontId="8" fillId="35" borderId="293"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22" xfId="0" applyFont="1" applyFill="1" applyBorder="1" applyAlignment="1" applyProtection="1">
      <alignment horizontal="center" vertical="center"/>
      <protection/>
    </xf>
    <xf numFmtId="0" fontId="8" fillId="0" borderId="122" xfId="0" applyFont="1" applyFill="1" applyBorder="1" applyAlignment="1">
      <alignment horizontal="center" vertical="center"/>
    </xf>
    <xf numFmtId="0" fontId="8" fillId="0" borderId="311" xfId="0" applyFont="1" applyFill="1" applyBorder="1" applyAlignment="1">
      <alignment horizontal="center" vertical="center"/>
    </xf>
    <xf numFmtId="0" fontId="4" fillId="0" borderId="0" xfId="0" applyFont="1" applyFill="1" applyBorder="1" applyAlignment="1" applyProtection="1">
      <alignment vertical="center" wrapText="1"/>
      <protection/>
    </xf>
    <xf numFmtId="0" fontId="8" fillId="0" borderId="48" xfId="0" applyFont="1" applyFill="1" applyBorder="1" applyAlignment="1" applyProtection="1">
      <alignment horizontal="center" vertical="center" textRotation="255" shrinkToFit="1"/>
      <protection/>
    </xf>
    <xf numFmtId="0" fontId="8" fillId="0" borderId="71" xfId="0" applyFont="1" applyFill="1" applyBorder="1" applyAlignment="1" applyProtection="1">
      <alignment horizontal="center" vertical="center" textRotation="255" shrinkToFit="1"/>
      <protection/>
    </xf>
    <xf numFmtId="0" fontId="8" fillId="0" borderId="230"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211" xfId="0" applyFont="1" applyFill="1" applyBorder="1" applyAlignment="1" applyProtection="1">
      <alignment horizontal="center" vertical="center"/>
      <protection/>
    </xf>
    <xf numFmtId="0" fontId="8" fillId="0" borderId="112" xfId="0" applyFont="1" applyFill="1" applyBorder="1" applyAlignment="1" applyProtection="1">
      <alignment horizontal="center" vertical="center" textRotation="255" shrinkToFit="1"/>
      <protection/>
    </xf>
    <xf numFmtId="0" fontId="8" fillId="0" borderId="132" xfId="0" applyFont="1" applyFill="1" applyBorder="1" applyAlignment="1">
      <alignment horizontal="center" vertical="center"/>
    </xf>
    <xf numFmtId="0" fontId="8" fillId="0" borderId="130" xfId="0" applyFont="1" applyFill="1" applyBorder="1" applyAlignment="1">
      <alignment horizontal="center" vertical="center"/>
    </xf>
    <xf numFmtId="0" fontId="10" fillId="0" borderId="0" xfId="0" applyFont="1" applyFill="1" applyAlignment="1">
      <alignment vertical="center"/>
    </xf>
    <xf numFmtId="0" fontId="6" fillId="0" borderId="0" xfId="0" applyFont="1" applyFill="1" applyAlignment="1">
      <alignment horizontal="left" vertical="center" indent="1"/>
    </xf>
    <xf numFmtId="0" fontId="6" fillId="0" borderId="0" xfId="0" applyFont="1" applyFill="1" applyAlignment="1" applyProtection="1">
      <alignment horizontal="left" vertical="center" indent="2"/>
      <protection/>
    </xf>
    <xf numFmtId="40"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8" fillId="35" borderId="196" xfId="0" applyFont="1" applyFill="1" applyBorder="1" applyAlignment="1" applyProtection="1">
      <alignment horizontal="center" vertical="center"/>
      <protection/>
    </xf>
    <xf numFmtId="0" fontId="8" fillId="35" borderId="74" xfId="0" applyFont="1" applyFill="1" applyBorder="1" applyAlignment="1">
      <alignment horizontal="center" vertical="center"/>
    </xf>
    <xf numFmtId="0" fontId="8" fillId="0" borderId="112" xfId="0" applyFont="1" applyFill="1" applyBorder="1" applyAlignment="1" applyProtection="1">
      <alignment horizontal="center" vertical="center"/>
      <protection/>
    </xf>
    <xf numFmtId="0" fontId="8" fillId="0" borderId="70" xfId="0" applyFont="1" applyFill="1" applyBorder="1" applyAlignment="1">
      <alignment horizontal="center" vertical="center"/>
    </xf>
    <xf numFmtId="0" fontId="8" fillId="0" borderId="122" xfId="0" applyNumberFormat="1" applyFont="1" applyFill="1" applyBorder="1" applyAlignment="1" applyProtection="1">
      <alignment horizontal="center" vertical="center"/>
      <protection locked="0"/>
    </xf>
    <xf numFmtId="0" fontId="8" fillId="0" borderId="382" xfId="0" applyFont="1" applyFill="1" applyBorder="1" applyAlignment="1">
      <alignment horizontal="center" vertical="center"/>
    </xf>
    <xf numFmtId="0" fontId="4" fillId="0" borderId="132" xfId="0" applyFont="1" applyFill="1" applyBorder="1" applyAlignment="1" applyProtection="1">
      <alignment horizontal="center" vertical="center" shrinkToFit="1"/>
      <protection/>
    </xf>
    <xf numFmtId="0" fontId="4" fillId="0" borderId="63" xfId="0" applyFont="1" applyFill="1" applyBorder="1" applyAlignment="1" applyProtection="1">
      <alignment horizontal="center" vertical="center" shrinkToFit="1"/>
      <protection/>
    </xf>
    <xf numFmtId="0" fontId="4" fillId="0" borderId="130" xfId="0" applyFont="1" applyFill="1" applyBorder="1" applyAlignment="1" applyProtection="1">
      <alignment horizontal="center" vertical="center" shrinkToFit="1"/>
      <protection/>
    </xf>
    <xf numFmtId="0" fontId="5" fillId="0" borderId="145" xfId="0" applyFont="1" applyFill="1" applyBorder="1" applyAlignment="1" applyProtection="1">
      <alignment horizontal="center" vertical="center"/>
      <protection/>
    </xf>
    <xf numFmtId="0" fontId="5" fillId="0" borderId="101" xfId="0" applyFont="1" applyFill="1" applyBorder="1" applyAlignment="1" applyProtection="1">
      <alignment horizontal="center" vertical="center"/>
      <protection/>
    </xf>
    <xf numFmtId="0" fontId="4" fillId="0" borderId="383" xfId="0" applyNumberFormat="1" applyFont="1" applyFill="1" applyBorder="1" applyAlignment="1" applyProtection="1">
      <alignment horizontal="center" vertical="center"/>
      <protection locked="0"/>
    </xf>
    <xf numFmtId="0" fontId="4" fillId="0" borderId="384" xfId="0" applyNumberFormat="1" applyFont="1" applyFill="1" applyBorder="1" applyAlignment="1" applyProtection="1">
      <alignment horizontal="center" vertical="center"/>
      <protection locked="0"/>
    </xf>
    <xf numFmtId="0" fontId="4" fillId="0" borderId="14" xfId="0" applyNumberFormat="1" applyFont="1" applyFill="1" applyBorder="1" applyAlignment="1" applyProtection="1">
      <alignment horizontal="center" vertical="center"/>
      <protection locked="0"/>
    </xf>
    <xf numFmtId="0" fontId="4" fillId="0" borderId="129" xfId="0" applyNumberFormat="1" applyFont="1" applyFill="1" applyBorder="1" applyAlignment="1" applyProtection="1">
      <alignment horizontal="center" vertical="center"/>
      <protection locked="0"/>
    </xf>
    <xf numFmtId="0" fontId="4" fillId="0" borderId="89" xfId="0" applyNumberFormat="1" applyFont="1" applyFill="1" applyBorder="1" applyAlignment="1" applyProtection="1">
      <alignment horizontal="center" vertical="center"/>
      <protection locked="0"/>
    </xf>
    <xf numFmtId="0" fontId="4" fillId="0" borderId="63" xfId="0" applyNumberFormat="1"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vertical="center"/>
      <protection locked="0"/>
    </xf>
    <xf numFmtId="176" fontId="8" fillId="0" borderId="29" xfId="0" applyNumberFormat="1" applyFont="1" applyFill="1" applyBorder="1" applyAlignment="1" applyProtection="1">
      <alignment horizontal="right" vertical="center" shrinkToFit="1"/>
      <protection/>
    </xf>
    <xf numFmtId="176" fontId="8" fillId="0" borderId="118" xfId="0" applyNumberFormat="1" applyFont="1" applyFill="1" applyBorder="1" applyAlignment="1" applyProtection="1">
      <alignment horizontal="right" vertical="center" shrinkToFit="1"/>
      <protection/>
    </xf>
    <xf numFmtId="176" fontId="8" fillId="0" borderId="160" xfId="0" applyNumberFormat="1" applyFont="1" applyFill="1" applyBorder="1" applyAlignment="1" applyProtection="1">
      <alignment horizontal="right" vertical="center" shrinkToFit="1"/>
      <protection/>
    </xf>
    <xf numFmtId="0" fontId="5" fillId="0" borderId="39"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9" fillId="34" borderId="39" xfId="0" applyFont="1" applyFill="1" applyBorder="1" applyAlignment="1" applyProtection="1">
      <alignment horizontal="center" vertical="center"/>
      <protection/>
    </xf>
    <xf numFmtId="0" fontId="9" fillId="34" borderId="26" xfId="0" applyFont="1" applyFill="1" applyBorder="1" applyAlignment="1" applyProtection="1">
      <alignment horizontal="center" vertical="center"/>
      <protection/>
    </xf>
    <xf numFmtId="176" fontId="8" fillId="0" borderId="216" xfId="0" applyNumberFormat="1" applyFont="1" applyFill="1" applyBorder="1" applyAlignment="1" applyProtection="1">
      <alignment horizontal="right" vertical="center" shrinkToFit="1"/>
      <protection/>
    </xf>
    <xf numFmtId="176" fontId="14" fillId="34" borderId="29" xfId="0" applyNumberFormat="1" applyFont="1" applyFill="1" applyBorder="1" applyAlignment="1" applyProtection="1">
      <alignment horizontal="right" vertical="center" shrinkToFit="1"/>
      <protection/>
    </xf>
    <xf numFmtId="176" fontId="14" fillId="34" borderId="211" xfId="0" applyNumberFormat="1" applyFont="1" applyFill="1" applyBorder="1" applyAlignment="1" applyProtection="1">
      <alignment horizontal="right" vertical="center" shrinkToFit="1"/>
      <protection/>
    </xf>
    <xf numFmtId="0" fontId="5" fillId="0" borderId="68" xfId="0" applyFont="1" applyFill="1" applyBorder="1" applyAlignment="1" applyProtection="1">
      <alignment vertical="center"/>
      <protection/>
    </xf>
    <xf numFmtId="40"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lignment vertical="center"/>
    </xf>
    <xf numFmtId="0" fontId="4" fillId="0" borderId="0" xfId="0" applyFont="1" applyFill="1" applyAlignment="1">
      <alignment vertical="center"/>
    </xf>
    <xf numFmtId="0" fontId="4" fillId="0" borderId="385" xfId="0" applyFont="1" applyFill="1" applyBorder="1" applyAlignment="1" applyProtection="1">
      <alignment horizontal="center" vertical="center"/>
      <protection/>
    </xf>
    <xf numFmtId="0" fontId="4" fillId="0" borderId="110" xfId="0" applyFont="1" applyFill="1" applyBorder="1" applyAlignment="1" applyProtection="1">
      <alignment horizontal="center" vertical="center"/>
      <protection/>
    </xf>
    <xf numFmtId="0" fontId="4" fillId="0" borderId="197" xfId="0" applyFont="1" applyFill="1" applyBorder="1" applyAlignment="1" applyProtection="1">
      <alignment horizontal="center" vertical="center"/>
      <protection/>
    </xf>
    <xf numFmtId="0" fontId="4" fillId="0" borderId="230"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211"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07"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9" fillId="34" borderId="55" xfId="0" applyFont="1" applyFill="1" applyBorder="1" applyAlignment="1" applyProtection="1">
      <alignment horizontal="center" vertical="center"/>
      <protection/>
    </xf>
    <xf numFmtId="0" fontId="9" fillId="34" borderId="54" xfId="0" applyFont="1" applyFill="1" applyBorder="1" applyAlignment="1" applyProtection="1">
      <alignment horizontal="center" vertical="center"/>
      <protection/>
    </xf>
    <xf numFmtId="176" fontId="9" fillId="34" borderId="188" xfId="0" applyNumberFormat="1" applyFont="1" applyFill="1" applyBorder="1" applyAlignment="1" applyProtection="1">
      <alignment horizontal="right" vertical="center"/>
      <protection/>
    </xf>
    <xf numFmtId="176" fontId="9" fillId="34" borderId="158" xfId="0" applyNumberFormat="1" applyFont="1" applyFill="1" applyBorder="1" applyAlignment="1" applyProtection="1">
      <alignment horizontal="right" vertical="center"/>
      <protection/>
    </xf>
    <xf numFmtId="0" fontId="5" fillId="0" borderId="190"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4" fillId="0" borderId="190"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386"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4" fillId="0" borderId="1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11" fillId="0" borderId="196" xfId="0" applyFont="1" applyBorder="1" applyAlignment="1">
      <alignment horizontal="center" vertical="center" textRotation="255" wrapText="1"/>
    </xf>
    <xf numFmtId="0" fontId="11" fillId="0" borderId="74" xfId="0" applyFont="1" applyBorder="1" applyAlignment="1">
      <alignment horizontal="center" vertical="center" textRotation="255" wrapText="1"/>
    </xf>
    <xf numFmtId="0" fontId="8" fillId="0" borderId="300" xfId="0" applyFont="1" applyBorder="1" applyAlignment="1">
      <alignment horizontal="center" vertical="center" textRotation="255"/>
    </xf>
    <xf numFmtId="0" fontId="8" fillId="0" borderId="304" xfId="0" applyFont="1" applyBorder="1" applyAlignment="1">
      <alignment horizontal="center" vertical="center" textRotation="255"/>
    </xf>
    <xf numFmtId="0" fontId="4" fillId="0" borderId="299" xfId="0" applyFont="1" applyBorder="1" applyAlignment="1">
      <alignment horizontal="center" vertical="center" textRotation="255"/>
    </xf>
    <xf numFmtId="0" fontId="4" fillId="0" borderId="300" xfId="0" applyFont="1" applyBorder="1" applyAlignment="1">
      <alignment horizontal="center" vertical="center" textRotation="255"/>
    </xf>
    <xf numFmtId="0" fontId="4" fillId="0" borderId="204" xfId="0" applyFont="1" applyBorder="1" applyAlignment="1">
      <alignment horizontal="center" vertical="center" textRotation="255"/>
    </xf>
    <xf numFmtId="0" fontId="4" fillId="0" borderId="163" xfId="0" applyFont="1" applyBorder="1" applyAlignment="1">
      <alignment horizontal="center" vertical="center" textRotation="255"/>
    </xf>
    <xf numFmtId="0" fontId="4" fillId="0" borderId="304" xfId="0" applyFont="1" applyBorder="1" applyAlignment="1">
      <alignment horizontal="center" vertical="center" textRotation="255"/>
    </xf>
    <xf numFmtId="0" fontId="4" fillId="0" borderId="48" xfId="0" applyFont="1" applyBorder="1" applyAlignment="1">
      <alignment horizontal="center" vertical="center" textRotation="255" shrinkToFit="1"/>
    </xf>
    <xf numFmtId="0" fontId="4" fillId="0" borderId="71" xfId="0" applyFont="1" applyBorder="1" applyAlignment="1">
      <alignment horizontal="center" vertical="center" textRotation="255" shrinkToFit="1"/>
    </xf>
    <xf numFmtId="0" fontId="4" fillId="0" borderId="48" xfId="0" applyFont="1" applyFill="1" applyBorder="1" applyAlignment="1">
      <alignment horizontal="center" vertical="center" textRotation="255" shrinkToFit="1"/>
    </xf>
    <xf numFmtId="0" fontId="4" fillId="0" borderId="71" xfId="0" applyFont="1" applyFill="1" applyBorder="1" applyAlignment="1">
      <alignment horizontal="center" vertical="center" textRotation="255" shrinkToFit="1"/>
    </xf>
    <xf numFmtId="0" fontId="4" fillId="0" borderId="63" xfId="0" applyFont="1" applyFill="1" applyBorder="1" applyAlignment="1">
      <alignment horizontal="center" vertical="center" wrapText="1"/>
    </xf>
    <xf numFmtId="0" fontId="4" fillId="0" borderId="196" xfId="0" applyFont="1" applyBorder="1" applyAlignment="1">
      <alignment horizontal="center" vertical="center" textRotation="255" shrinkToFit="1"/>
    </xf>
    <xf numFmtId="0" fontId="4" fillId="0" borderId="74" xfId="0" applyFont="1" applyBorder="1" applyAlignment="1">
      <alignment vertical="center" shrinkToFit="1"/>
    </xf>
    <xf numFmtId="0" fontId="4" fillId="0" borderId="106" xfId="0" applyFont="1" applyBorder="1" applyAlignment="1">
      <alignment horizontal="center" vertical="center"/>
    </xf>
    <xf numFmtId="0" fontId="4" fillId="0" borderId="311" xfId="0" applyFont="1" applyBorder="1" applyAlignment="1">
      <alignment horizontal="center" vertical="center"/>
    </xf>
    <xf numFmtId="193" fontId="4" fillId="0" borderId="301" xfId="0" applyNumberFormat="1" applyFont="1" applyBorder="1" applyAlignment="1">
      <alignment horizontal="center" vertical="center" textRotation="255" shrinkToFit="1"/>
    </xf>
    <xf numFmtId="193" fontId="4" fillId="0" borderId="86" xfId="0" applyNumberFormat="1" applyFont="1" applyBorder="1" applyAlignment="1">
      <alignment vertical="center" shrinkToFit="1"/>
    </xf>
    <xf numFmtId="0" fontId="8" fillId="0" borderId="68" xfId="0" applyFont="1" applyBorder="1" applyAlignment="1">
      <alignment horizontal="right" vertical="center"/>
    </xf>
    <xf numFmtId="0" fontId="4" fillId="0" borderId="106" xfId="0" applyFont="1" applyBorder="1" applyAlignment="1">
      <alignment horizontal="center" vertical="center" shrinkToFit="1"/>
    </xf>
    <xf numFmtId="0" fontId="4" fillId="0" borderId="311" xfId="0" applyFont="1" applyBorder="1" applyAlignment="1">
      <alignment horizontal="center" vertical="center" shrinkToFit="1"/>
    </xf>
    <xf numFmtId="0" fontId="8" fillId="0" borderId="1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77" xfId="0" applyFont="1" applyBorder="1" applyAlignment="1">
      <alignment horizontal="center" vertical="center" textRotation="255"/>
    </xf>
    <xf numFmtId="193" fontId="4" fillId="0" borderId="383" xfId="0" applyNumberFormat="1" applyFont="1" applyFill="1" applyBorder="1" applyAlignment="1">
      <alignment horizontal="center" vertical="center" textRotation="255" shrinkToFit="1"/>
    </xf>
    <xf numFmtId="193" fontId="4" fillId="0" borderId="0" xfId="0" applyNumberFormat="1" applyFont="1" applyFill="1" applyBorder="1" applyAlignment="1">
      <alignment horizontal="center" vertical="center" textRotation="255" shrinkToFit="1"/>
    </xf>
    <xf numFmtId="193" fontId="4" fillId="0" borderId="68" xfId="0" applyNumberFormat="1" applyFont="1" applyFill="1" applyBorder="1" applyAlignment="1">
      <alignment horizontal="center" vertical="center" textRotation="255" shrinkToFit="1"/>
    </xf>
    <xf numFmtId="0" fontId="4" fillId="0" borderId="383" xfId="0" applyFont="1" applyBorder="1" applyAlignment="1">
      <alignment horizontal="center" vertical="center"/>
    </xf>
    <xf numFmtId="0" fontId="4" fillId="0" borderId="384" xfId="0" applyFont="1" applyBorder="1" applyAlignment="1">
      <alignment horizontal="center" vertical="center"/>
    </xf>
    <xf numFmtId="0" fontId="4" fillId="0" borderId="383" xfId="0" applyFont="1" applyFill="1" applyBorder="1" applyAlignment="1">
      <alignment horizontal="center" vertical="center"/>
    </xf>
    <xf numFmtId="0" fontId="4" fillId="0" borderId="384" xfId="0" applyFont="1" applyFill="1" applyBorder="1" applyAlignment="1">
      <alignment horizontal="center" vertical="center"/>
    </xf>
    <xf numFmtId="0" fontId="4" fillId="0" borderId="112" xfId="0" applyFont="1" applyBorder="1" applyAlignment="1">
      <alignment horizontal="center" vertical="center" textRotation="255" shrinkToFit="1"/>
    </xf>
    <xf numFmtId="0" fontId="4" fillId="0" borderId="70"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77" xfId="0" applyFont="1" applyBorder="1" applyAlignment="1">
      <alignment horizontal="center" vertical="center" textRotation="255" shrinkToFit="1"/>
    </xf>
    <xf numFmtId="0" fontId="4" fillId="0" borderId="74" xfId="0" applyFont="1" applyBorder="1" applyAlignment="1">
      <alignment horizontal="center" vertical="center" textRotation="255" shrinkToFit="1"/>
    </xf>
    <xf numFmtId="0" fontId="4" fillId="0" borderId="132" xfId="0" applyFont="1" applyFill="1" applyBorder="1" applyAlignment="1">
      <alignment horizontal="center" vertical="center" wrapText="1"/>
    </xf>
    <xf numFmtId="0" fontId="4" fillId="0" borderId="130" xfId="0" applyFont="1" applyFill="1" applyBorder="1" applyAlignment="1">
      <alignment horizontal="center" vertical="center" wrapText="1"/>
    </xf>
    <xf numFmtId="0" fontId="14" fillId="34" borderId="197" xfId="0" applyFont="1" applyFill="1" applyBorder="1" applyAlignment="1">
      <alignment horizontal="center" vertical="center"/>
    </xf>
    <xf numFmtId="0" fontId="14" fillId="34" borderId="73" xfId="0" applyFont="1" applyFill="1" applyBorder="1" applyAlignment="1">
      <alignment horizontal="center" vertical="center"/>
    </xf>
    <xf numFmtId="0" fontId="6" fillId="33" borderId="0" xfId="0" applyFont="1" applyFill="1" applyAlignment="1" applyProtection="1">
      <alignment vertical="center"/>
      <protection/>
    </xf>
    <xf numFmtId="40" fontId="8" fillId="33" borderId="68" xfId="0" applyNumberFormat="1" applyFont="1" applyFill="1" applyBorder="1" applyAlignment="1" applyProtection="1">
      <alignment horizontal="right" vertical="center"/>
      <protection locked="0"/>
    </xf>
    <xf numFmtId="0" fontId="8" fillId="33" borderId="68"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xf>
    <xf numFmtId="0" fontId="8" fillId="0" borderId="48" xfId="0" applyFont="1" applyFill="1" applyBorder="1" applyAlignment="1" applyProtection="1">
      <alignment horizontal="center" vertical="center" textRotation="255"/>
      <protection/>
    </xf>
    <xf numFmtId="0" fontId="8" fillId="0" borderId="69" xfId="0" applyFont="1" applyFill="1" applyBorder="1" applyAlignment="1" applyProtection="1">
      <alignment horizontal="center" vertical="center" textRotation="255"/>
      <protection/>
    </xf>
    <xf numFmtId="0" fontId="8" fillId="0" borderId="48" xfId="0" applyFont="1" applyFill="1" applyBorder="1" applyAlignment="1" applyProtection="1">
      <alignment horizontal="center" vertical="center" textRotation="255" shrinkToFit="1"/>
      <protection locked="0"/>
    </xf>
    <xf numFmtId="0" fontId="8" fillId="0" borderId="71" xfId="0" applyFont="1" applyFill="1" applyBorder="1" applyAlignment="1" applyProtection="1">
      <alignment horizontal="center" vertical="center" textRotation="255" shrinkToFit="1"/>
      <protection locked="0"/>
    </xf>
    <xf numFmtId="0" fontId="8" fillId="0" borderId="100" xfId="0" applyFont="1" applyFill="1" applyBorder="1" applyAlignment="1" applyProtection="1">
      <alignment horizontal="center" vertical="center" wrapText="1"/>
      <protection/>
    </xf>
    <xf numFmtId="0" fontId="8" fillId="0" borderId="112" xfId="0" applyFont="1" applyFill="1" applyBorder="1" applyAlignment="1" applyProtection="1">
      <alignment horizontal="center" vertical="center" wrapText="1"/>
      <protection/>
    </xf>
    <xf numFmtId="0" fontId="8" fillId="33" borderId="385" xfId="0" applyFont="1" applyFill="1" applyBorder="1" applyAlignment="1" applyProtection="1">
      <alignment horizontal="center" vertical="center" wrapText="1"/>
      <protection/>
    </xf>
    <xf numFmtId="0" fontId="8" fillId="33" borderId="383" xfId="0" applyFont="1" applyFill="1" applyBorder="1" applyAlignment="1" applyProtection="1">
      <alignment horizontal="center" vertical="center" wrapText="1"/>
      <protection/>
    </xf>
    <xf numFmtId="0" fontId="8" fillId="33" borderId="384"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129" xfId="0" applyFont="1" applyFill="1" applyBorder="1" applyAlignment="1" applyProtection="1">
      <alignment horizontal="center" vertical="center" wrapText="1"/>
      <protection/>
    </xf>
    <xf numFmtId="0" fontId="8" fillId="33" borderId="383"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0" borderId="385" xfId="0" applyFont="1" applyFill="1" applyBorder="1" applyAlignment="1" applyProtection="1">
      <alignment horizontal="center" vertical="center"/>
      <protection locked="0"/>
    </xf>
    <xf numFmtId="0" fontId="8" fillId="0" borderId="383" xfId="0" applyFont="1" applyFill="1" applyBorder="1" applyAlignment="1" applyProtection="1">
      <alignment horizontal="center" vertical="center"/>
      <protection locked="0"/>
    </xf>
    <xf numFmtId="0" fontId="8" fillId="0" borderId="384" xfId="0" applyFont="1" applyFill="1" applyBorder="1" applyAlignment="1" applyProtection="1">
      <alignment horizontal="center" vertical="center"/>
      <protection locked="0"/>
    </xf>
    <xf numFmtId="0" fontId="8" fillId="0" borderId="10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29" xfId="0" applyFont="1" applyFill="1" applyBorder="1" applyAlignment="1" applyProtection="1">
      <alignment horizontal="center" vertical="center"/>
      <protection locked="0"/>
    </xf>
    <xf numFmtId="0" fontId="8" fillId="0" borderId="132" xfId="0" applyFont="1" applyFill="1" applyBorder="1" applyAlignment="1" applyProtection="1">
      <alignment horizontal="center" vertical="center"/>
      <protection locked="0"/>
    </xf>
    <xf numFmtId="0" fontId="8" fillId="0" borderId="130" xfId="0" applyFont="1" applyFill="1" applyBorder="1" applyAlignment="1" applyProtection="1">
      <alignment horizontal="center" vertical="center"/>
      <protection locked="0"/>
    </xf>
    <xf numFmtId="0" fontId="8" fillId="0" borderId="71" xfId="0" applyFont="1" applyFill="1" applyBorder="1" applyAlignment="1" applyProtection="1">
      <alignment horizontal="center" vertical="center" textRotation="255"/>
      <protection/>
    </xf>
    <xf numFmtId="0" fontId="8" fillId="40" borderId="48" xfId="0" applyFont="1" applyFill="1" applyBorder="1" applyAlignment="1" applyProtection="1">
      <alignment horizontal="center" vertical="center" textRotation="255"/>
      <protection/>
    </xf>
    <xf numFmtId="0" fontId="8" fillId="40" borderId="71" xfId="0" applyFont="1" applyFill="1" applyBorder="1" applyAlignment="1" applyProtection="1">
      <alignment horizontal="center" vertical="center" textRotation="255"/>
      <protection/>
    </xf>
    <xf numFmtId="0" fontId="8" fillId="35" borderId="100" xfId="0" applyFont="1" applyFill="1" applyBorder="1" applyAlignment="1" applyProtection="1">
      <alignment horizontal="center" vertical="center"/>
      <protection/>
    </xf>
    <xf numFmtId="0" fontId="8" fillId="35" borderId="69" xfId="0" applyFont="1" applyFill="1" applyBorder="1" applyAlignment="1" applyProtection="1">
      <alignment horizontal="center" vertical="center"/>
      <protection/>
    </xf>
    <xf numFmtId="0" fontId="8" fillId="0" borderId="112" xfId="0" applyFont="1" applyFill="1" applyBorder="1" applyAlignment="1" applyProtection="1">
      <alignment horizontal="center" vertical="center" textRotation="255"/>
      <protection/>
    </xf>
    <xf numFmtId="0" fontId="8" fillId="0" borderId="70" xfId="0" applyFont="1" applyFill="1" applyBorder="1" applyAlignment="1" applyProtection="1">
      <alignment horizontal="center" vertical="center" textRotation="255"/>
      <protection/>
    </xf>
    <xf numFmtId="0" fontId="8" fillId="0" borderId="301" xfId="0" applyFont="1" applyFill="1" applyBorder="1" applyAlignment="1" applyProtection="1">
      <alignment horizontal="center" vertical="center" textRotation="255"/>
      <protection locked="0"/>
    </xf>
    <xf numFmtId="0" fontId="8" fillId="0" borderId="86" xfId="0" applyFont="1" applyFill="1" applyBorder="1" applyAlignment="1" applyProtection="1">
      <alignment horizontal="center" vertical="center" textRotation="255"/>
      <protection locked="0"/>
    </xf>
    <xf numFmtId="0" fontId="8" fillId="0" borderId="15" xfId="0" applyFont="1" applyFill="1" applyBorder="1" applyAlignment="1" applyProtection="1">
      <alignment horizontal="center" vertical="center"/>
      <protection locked="0"/>
    </xf>
    <xf numFmtId="0" fontId="8" fillId="33" borderId="109"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385" xfId="0" applyFont="1" applyFill="1" applyBorder="1" applyAlignment="1" applyProtection="1">
      <alignment horizontal="center" vertical="center" textRotation="255"/>
      <protection/>
    </xf>
    <xf numFmtId="0" fontId="8" fillId="33" borderId="110" xfId="0" applyFont="1" applyFill="1" applyBorder="1" applyAlignment="1" applyProtection="1">
      <alignment horizontal="center" vertical="center" textRotation="255"/>
      <protection/>
    </xf>
    <xf numFmtId="0" fontId="8" fillId="33" borderId="197" xfId="0" applyFont="1" applyFill="1" applyBorder="1" applyAlignment="1" applyProtection="1">
      <alignment horizontal="center" vertical="center" textRotation="255"/>
      <protection/>
    </xf>
    <xf numFmtId="0" fontId="8" fillId="33" borderId="230" xfId="0" applyFont="1" applyFill="1" applyBorder="1" applyAlignment="1" applyProtection="1">
      <alignment horizontal="center" vertical="center" textRotation="255"/>
      <protection/>
    </xf>
    <xf numFmtId="0" fontId="8" fillId="33" borderId="29" xfId="0" applyFont="1" applyFill="1" applyBorder="1" applyAlignment="1" applyProtection="1">
      <alignment horizontal="center" vertical="center" textRotation="255"/>
      <protection/>
    </xf>
    <xf numFmtId="0" fontId="8" fillId="33" borderId="211" xfId="0" applyFont="1" applyFill="1" applyBorder="1" applyAlignment="1" applyProtection="1">
      <alignment horizontal="center" vertical="center" textRotation="255"/>
      <protection/>
    </xf>
    <xf numFmtId="0" fontId="8" fillId="33" borderId="112" xfId="0" applyFont="1" applyFill="1" applyBorder="1" applyAlignment="1" applyProtection="1">
      <alignment horizontal="center" vertical="center"/>
      <protection/>
    </xf>
    <xf numFmtId="0" fontId="8" fillId="33" borderId="70" xfId="0" applyFont="1" applyFill="1" applyBorder="1" applyAlignment="1" applyProtection="1">
      <alignment horizontal="center" vertical="center"/>
      <protection/>
    </xf>
    <xf numFmtId="0" fontId="8" fillId="33" borderId="383" xfId="0" applyNumberFormat="1" applyFont="1" applyFill="1" applyBorder="1" applyAlignment="1" applyProtection="1">
      <alignment horizontal="center" vertical="center"/>
      <protection locked="0"/>
    </xf>
    <xf numFmtId="0" fontId="8" fillId="33" borderId="14" xfId="0" applyNumberFormat="1" applyFont="1" applyFill="1" applyBorder="1" applyAlignment="1" applyProtection="1">
      <alignment horizontal="center" vertical="center"/>
      <protection locked="0"/>
    </xf>
    <xf numFmtId="0" fontId="87" fillId="0" borderId="99" xfId="0" applyFont="1" applyFill="1" applyBorder="1" applyAlignment="1">
      <alignment vertical="center"/>
    </xf>
    <xf numFmtId="0" fontId="87" fillId="0" borderId="0" xfId="0" applyFont="1" applyFill="1" applyAlignment="1">
      <alignment vertical="center"/>
    </xf>
    <xf numFmtId="0" fontId="85" fillId="0" borderId="0" xfId="0" applyFont="1" applyFill="1" applyAlignment="1" applyProtection="1">
      <alignment vertical="center"/>
      <protection/>
    </xf>
    <xf numFmtId="40" fontId="93" fillId="0" borderId="0" xfId="0" applyNumberFormat="1" applyFont="1" applyFill="1" applyBorder="1" applyAlignment="1" applyProtection="1">
      <alignment horizontal="right" vertical="center"/>
      <protection/>
    </xf>
    <xf numFmtId="0" fontId="93" fillId="0" borderId="0" xfId="0" applyFont="1" applyFill="1" applyBorder="1" applyAlignment="1" applyProtection="1">
      <alignment horizontal="right" vertical="center"/>
      <protection/>
    </xf>
    <xf numFmtId="0" fontId="96" fillId="0" borderId="48" xfId="0" applyFont="1" applyFill="1" applyBorder="1" applyAlignment="1">
      <alignment horizontal="center" vertical="center" textRotation="255" wrapText="1"/>
    </xf>
    <xf numFmtId="0" fontId="96" fillId="0" borderId="71" xfId="0" applyFont="1" applyFill="1" applyBorder="1" applyAlignment="1">
      <alignment horizontal="center" vertical="center" textRotation="255" wrapText="1"/>
    </xf>
    <xf numFmtId="0" fontId="96" fillId="33" borderId="48" xfId="0" applyFont="1" applyFill="1" applyBorder="1" applyAlignment="1">
      <alignment horizontal="center" vertical="center" textRotation="255" wrapText="1"/>
    </xf>
    <xf numFmtId="0" fontId="96" fillId="33" borderId="71" xfId="0" applyFont="1" applyFill="1" applyBorder="1" applyAlignment="1">
      <alignment horizontal="center" vertical="center" textRotation="255" wrapText="1"/>
    </xf>
    <xf numFmtId="196" fontId="89" fillId="0" borderId="160" xfId="49" applyNumberFormat="1" applyFont="1" applyFill="1" applyBorder="1" applyAlignment="1">
      <alignment horizontal="right" vertical="center"/>
    </xf>
    <xf numFmtId="196" fontId="89" fillId="0" borderId="211" xfId="49" applyNumberFormat="1" applyFont="1" applyFill="1" applyBorder="1" applyAlignment="1">
      <alignment horizontal="right" vertical="center"/>
    </xf>
    <xf numFmtId="0" fontId="85" fillId="0" borderId="98" xfId="0" applyFont="1" applyFill="1" applyBorder="1" applyAlignment="1">
      <alignment vertical="center"/>
    </xf>
    <xf numFmtId="196" fontId="97" fillId="34" borderId="29" xfId="49" applyNumberFormat="1" applyFont="1" applyFill="1" applyBorder="1" applyAlignment="1">
      <alignment horizontal="right" vertical="center"/>
    </xf>
    <xf numFmtId="0" fontId="97" fillId="34" borderId="216" xfId="0" applyFont="1" applyFill="1" applyBorder="1" applyAlignment="1">
      <alignment/>
    </xf>
    <xf numFmtId="196" fontId="89" fillId="0" borderId="118" xfId="49" applyNumberFormat="1" applyFont="1" applyFill="1" applyBorder="1" applyAlignment="1">
      <alignment horizontal="right" vertical="center"/>
    </xf>
    <xf numFmtId="0" fontId="89" fillId="0" borderId="145" xfId="0" applyFont="1" applyFill="1" applyBorder="1" applyAlignment="1">
      <alignment horizontal="center" vertical="center"/>
    </xf>
    <xf numFmtId="0" fontId="89" fillId="0" borderId="224" xfId="0" applyFont="1" applyFill="1" applyBorder="1" applyAlignment="1">
      <alignment horizontal="center" vertical="center"/>
    </xf>
    <xf numFmtId="0" fontId="97" fillId="34" borderId="39" xfId="0" applyFont="1" applyFill="1" applyBorder="1" applyAlignment="1">
      <alignment horizontal="center" vertical="center"/>
    </xf>
    <xf numFmtId="0" fontId="97" fillId="34" borderId="26" xfId="0" applyFont="1" applyFill="1" applyBorder="1" applyAlignment="1">
      <alignment horizontal="center" vertical="center"/>
    </xf>
    <xf numFmtId="196" fontId="89" fillId="0" borderId="29" xfId="49" applyNumberFormat="1" applyFont="1" applyFill="1" applyBorder="1" applyAlignment="1">
      <alignment horizontal="right" vertical="center"/>
    </xf>
    <xf numFmtId="0" fontId="89" fillId="0" borderId="118" xfId="0" applyFont="1" applyFill="1" applyBorder="1" applyAlignment="1">
      <alignment/>
    </xf>
    <xf numFmtId="0" fontId="89" fillId="0" borderId="101" xfId="0" applyFont="1" applyFill="1" applyBorder="1" applyAlignment="1">
      <alignment horizontal="center" vertical="center"/>
    </xf>
    <xf numFmtId="0" fontId="89" fillId="0" borderId="225" xfId="0" applyFont="1" applyFill="1" applyBorder="1" applyAlignment="1">
      <alignment horizontal="center" vertical="center"/>
    </xf>
    <xf numFmtId="0" fontId="89" fillId="0" borderId="104" xfId="0" applyFont="1" applyFill="1" applyBorder="1" applyAlignment="1">
      <alignment horizontal="center" vertical="center"/>
    </xf>
    <xf numFmtId="0" fontId="89" fillId="0" borderId="354" xfId="0" applyFont="1" applyFill="1" applyBorder="1" applyAlignment="1">
      <alignment horizontal="center" vertical="center"/>
    </xf>
    <xf numFmtId="0" fontId="89" fillId="0" borderId="359" xfId="0" applyFont="1" applyFill="1" applyBorder="1" applyAlignment="1">
      <alignment horizontal="center" vertical="center" textRotation="255"/>
    </xf>
    <xf numFmtId="0" fontId="89" fillId="0" borderId="225" xfId="0" applyFont="1" applyFill="1" applyBorder="1" applyAlignment="1">
      <alignment horizontal="center" vertical="center" textRotation="255"/>
    </xf>
    <xf numFmtId="0" fontId="89" fillId="0" borderId="387" xfId="0" applyFont="1" applyFill="1" applyBorder="1" applyAlignment="1">
      <alignment horizontal="center" vertical="center" textRotation="255"/>
    </xf>
    <xf numFmtId="0" fontId="89" fillId="0" borderId="235" xfId="0" applyFont="1" applyFill="1" applyBorder="1" applyAlignment="1">
      <alignment horizontal="center" vertical="center" textRotation="255"/>
    </xf>
    <xf numFmtId="0" fontId="89" fillId="0" borderId="29" xfId="0" applyFont="1" applyFill="1" applyBorder="1" applyAlignment="1">
      <alignment horizontal="center" vertical="center" textRotation="255"/>
    </xf>
    <xf numFmtId="0" fontId="89" fillId="0" borderId="211" xfId="0" applyFont="1" applyFill="1" applyBorder="1" applyAlignment="1">
      <alignment horizontal="center" vertical="center" textRotation="255"/>
    </xf>
    <xf numFmtId="0" fontId="89" fillId="0" borderId="99" xfId="0" applyFont="1" applyFill="1" applyBorder="1" applyAlignment="1">
      <alignment horizontal="center" vertical="center"/>
    </xf>
    <xf numFmtId="0" fontId="89" fillId="0" borderId="188" xfId="0" applyFont="1" applyFill="1" applyBorder="1" applyAlignment="1">
      <alignment horizontal="center" vertical="center"/>
    </xf>
    <xf numFmtId="0" fontId="89" fillId="0" borderId="14" xfId="0" applyFont="1" applyFill="1" applyBorder="1" applyAlignment="1">
      <alignment horizontal="center" vertical="center"/>
    </xf>
    <xf numFmtId="0" fontId="89" fillId="0" borderId="65" xfId="0" applyFont="1" applyFill="1" applyBorder="1" applyAlignment="1">
      <alignment horizontal="center" vertical="center"/>
    </xf>
    <xf numFmtId="0" fontId="96" fillId="0" borderId="132" xfId="0" applyFont="1" applyFill="1" applyBorder="1" applyAlignment="1">
      <alignment horizontal="center" vertical="center" wrapText="1"/>
    </xf>
    <xf numFmtId="0" fontId="96" fillId="0" borderId="63" xfId="0" applyFont="1" applyFill="1" applyBorder="1" applyAlignment="1">
      <alignment horizontal="center" vertical="center" wrapText="1"/>
    </xf>
    <xf numFmtId="0" fontId="96" fillId="0" borderId="15" xfId="0" applyFont="1" applyFill="1" applyBorder="1" applyAlignment="1">
      <alignment horizontal="center" vertical="center" wrapText="1"/>
    </xf>
    <xf numFmtId="0" fontId="96" fillId="0" borderId="38" xfId="0" applyFont="1" applyFill="1" applyBorder="1" applyAlignment="1">
      <alignment horizontal="center" vertical="center" textRotation="255" wrapText="1"/>
    </xf>
    <xf numFmtId="0" fontId="96" fillId="0" borderId="157" xfId="0" applyFont="1" applyFill="1" applyBorder="1" applyAlignment="1">
      <alignment horizontal="center" vertical="center" textRotation="255" wrapText="1"/>
    </xf>
    <xf numFmtId="0" fontId="96" fillId="0" borderId="158" xfId="0" applyFont="1" applyFill="1" applyBorder="1" applyAlignment="1">
      <alignment horizontal="center" vertical="center" textRotation="255" wrapText="1"/>
    </xf>
    <xf numFmtId="0" fontId="92" fillId="0" borderId="71" xfId="0" applyFont="1" applyFill="1" applyBorder="1" applyAlignment="1">
      <alignment horizontal="center" vertical="center" textRotation="255" wrapText="1"/>
    </xf>
    <xf numFmtId="0" fontId="96" fillId="0" borderId="62" xfId="0" applyFont="1" applyFill="1" applyBorder="1" applyAlignment="1">
      <alignment horizontal="center" vertical="center" wrapText="1"/>
    </xf>
    <xf numFmtId="0" fontId="104" fillId="0" borderId="48" xfId="0" applyFont="1" applyFill="1" applyBorder="1" applyAlignment="1">
      <alignment horizontal="center" vertical="center" textRotation="255" wrapText="1"/>
    </xf>
    <xf numFmtId="0" fontId="104" fillId="0" borderId="71" xfId="0" applyFont="1" applyFill="1" applyBorder="1" applyAlignment="1">
      <alignment horizontal="center" vertical="center" textRotation="255" wrapText="1"/>
    </xf>
    <xf numFmtId="0" fontId="99" fillId="0" borderId="63" xfId="0" applyFont="1" applyFill="1" applyBorder="1" applyAlignment="1">
      <alignment horizontal="center" vertical="center" wrapText="1"/>
    </xf>
    <xf numFmtId="0" fontId="99" fillId="0" borderId="15" xfId="0" applyFont="1" applyFill="1" applyBorder="1" applyAlignment="1">
      <alignment horizontal="center" vertical="center" wrapText="1"/>
    </xf>
    <xf numFmtId="0" fontId="96" fillId="0" borderId="301" xfId="0" applyFont="1" applyFill="1" applyBorder="1" applyAlignment="1">
      <alignment horizontal="center" vertical="center" textRotation="255" wrapText="1"/>
    </xf>
    <xf numFmtId="0" fontId="96" fillId="0" borderId="86" xfId="0" applyFont="1" applyFill="1" applyBorder="1" applyAlignment="1">
      <alignment horizontal="center" vertical="center" textRotation="255" wrapText="1"/>
    </xf>
    <xf numFmtId="0" fontId="85" fillId="0" borderId="0" xfId="0" applyFont="1" applyFill="1" applyAlignment="1">
      <alignment vertical="center"/>
    </xf>
    <xf numFmtId="40" fontId="89" fillId="0" borderId="98" xfId="0" applyNumberFormat="1" applyFont="1" applyFill="1" applyBorder="1" applyAlignment="1" applyProtection="1">
      <alignment horizontal="right" vertical="center"/>
      <protection/>
    </xf>
    <xf numFmtId="0" fontId="89" fillId="0" borderId="98" xfId="0" applyFont="1" applyFill="1" applyBorder="1" applyAlignment="1" applyProtection="1">
      <alignment horizontal="right" vertical="center"/>
      <protection/>
    </xf>
    <xf numFmtId="0" fontId="97" fillId="34" borderId="190" xfId="0" applyFont="1" applyFill="1" applyBorder="1" applyAlignment="1">
      <alignment horizontal="center" vertical="center"/>
    </xf>
    <xf numFmtId="0" fontId="97" fillId="34" borderId="54" xfId="0" applyFont="1" applyFill="1" applyBorder="1" applyAlignment="1">
      <alignment horizontal="center" vertical="center"/>
    </xf>
    <xf numFmtId="196" fontId="97" fillId="34" borderId="110" xfId="49" applyNumberFormat="1" applyFont="1" applyFill="1" applyBorder="1" applyAlignment="1">
      <alignment horizontal="right" vertical="center"/>
    </xf>
    <xf numFmtId="0" fontId="97" fillId="34" borderId="197" xfId="0" applyFont="1" applyFill="1" applyBorder="1" applyAlignment="1">
      <alignment/>
    </xf>
    <xf numFmtId="0" fontId="89" fillId="0" borderId="207" xfId="0" applyFont="1" applyFill="1" applyBorder="1" applyAlignment="1">
      <alignment horizontal="center" vertical="center"/>
    </xf>
    <xf numFmtId="0" fontId="89" fillId="0" borderId="64" xfId="0" applyFont="1" applyFill="1" applyBorder="1" applyAlignment="1">
      <alignment horizontal="center" vertical="center"/>
    </xf>
    <xf numFmtId="0" fontId="93" fillId="0" borderId="0" xfId="0" applyFont="1" applyFill="1" applyBorder="1" applyAlignment="1">
      <alignment vertical="center"/>
    </xf>
    <xf numFmtId="0" fontId="93" fillId="0" borderId="0" xfId="0" applyFont="1" applyFill="1" applyAlignment="1">
      <alignment vertical="center"/>
    </xf>
    <xf numFmtId="0" fontId="89" fillId="0" borderId="54" xfId="0" applyFont="1" applyFill="1" applyBorder="1" applyAlignment="1">
      <alignment horizontal="center" vertical="center"/>
    </xf>
    <xf numFmtId="0" fontId="89" fillId="0" borderId="55" xfId="0" applyFont="1" applyFill="1" applyBorder="1" applyAlignment="1">
      <alignment horizontal="center" vertical="center"/>
    </xf>
    <xf numFmtId="0" fontId="104" fillId="0" borderId="48" xfId="0" applyFont="1" applyFill="1" applyBorder="1" applyAlignment="1">
      <alignment horizontal="center" vertical="center" textRotation="255" shrinkToFit="1"/>
    </xf>
    <xf numFmtId="0" fontId="104" fillId="0" borderId="71" xfId="0" applyFont="1" applyFill="1" applyBorder="1" applyAlignment="1">
      <alignment horizontal="center" vertical="center" textRotation="255" shrinkToFit="1"/>
    </xf>
    <xf numFmtId="0" fontId="92" fillId="0" borderId="71" xfId="0" applyFont="1" applyBorder="1" applyAlignment="1">
      <alignment horizontal="center" vertical="center" textRotation="255" wrapText="1"/>
    </xf>
    <xf numFmtId="0" fontId="89" fillId="0" borderId="149" xfId="0" applyFont="1" applyFill="1" applyBorder="1" applyAlignment="1">
      <alignment horizontal="center" vertical="center" textRotation="255"/>
    </xf>
    <xf numFmtId="0" fontId="89" fillId="0" borderId="39" xfId="0" applyFont="1" applyFill="1" applyBorder="1" applyAlignment="1">
      <alignment horizontal="center" vertical="center" textRotation="255"/>
    </xf>
    <xf numFmtId="0" fontId="89" fillId="0" borderId="385" xfId="0" applyFont="1" applyFill="1" applyBorder="1" applyAlignment="1">
      <alignment horizontal="center" vertical="center" textRotation="255"/>
    </xf>
    <xf numFmtId="0" fontId="89" fillId="0" borderId="110" xfId="0" applyFont="1" applyFill="1" applyBorder="1" applyAlignment="1">
      <alignment horizontal="center" vertical="center" textRotation="255"/>
    </xf>
    <xf numFmtId="0" fontId="89" fillId="0" borderId="191" xfId="0" applyFont="1" applyFill="1" applyBorder="1" applyAlignment="1">
      <alignment horizontal="center" vertical="center" textRotation="255"/>
    </xf>
    <xf numFmtId="0" fontId="89" fillId="0" borderId="149" xfId="0" applyFont="1" applyFill="1" applyBorder="1" applyAlignment="1">
      <alignment horizontal="center" vertical="center"/>
    </xf>
    <xf numFmtId="0" fontId="99" fillId="0" borderId="23" xfId="0" applyFont="1" applyFill="1" applyBorder="1" applyAlignment="1">
      <alignment horizontal="center" vertical="center" wrapText="1"/>
    </xf>
    <xf numFmtId="0" fontId="96" fillId="0" borderId="156" xfId="0" applyFont="1" applyFill="1" applyBorder="1" applyAlignment="1">
      <alignment horizontal="center" vertical="center" textRotation="255" wrapText="1"/>
    </xf>
    <xf numFmtId="0" fontId="96" fillId="0" borderId="275" xfId="0" applyFont="1" applyFill="1" applyBorder="1" applyAlignment="1">
      <alignment horizontal="center" vertical="center" textRotation="255" wrapText="1"/>
    </xf>
    <xf numFmtId="0" fontId="7" fillId="0" borderId="99" xfId="0" applyFont="1" applyFill="1" applyBorder="1" applyAlignment="1" applyProtection="1">
      <alignment vertical="center" wrapText="1"/>
      <protection/>
    </xf>
    <xf numFmtId="0" fontId="0" fillId="0" borderId="99" xfId="0" applyFont="1" applyBorder="1" applyAlignment="1">
      <alignment wrapText="1"/>
    </xf>
    <xf numFmtId="0" fontId="0" fillId="0" borderId="0" xfId="0" applyFont="1" applyAlignment="1">
      <alignment wrapText="1"/>
    </xf>
    <xf numFmtId="40" fontId="8" fillId="0" borderId="0" xfId="0" applyNumberFormat="1" applyFont="1" applyBorder="1" applyAlignment="1">
      <alignment horizontal="right"/>
    </xf>
    <xf numFmtId="0" fontId="8" fillId="0" borderId="0" xfId="0" applyFont="1" applyBorder="1" applyAlignment="1">
      <alignment horizontal="right"/>
    </xf>
    <xf numFmtId="0" fontId="14" fillId="34" borderId="26" xfId="0" applyFont="1" applyFill="1" applyBorder="1" applyAlignment="1">
      <alignment horizontal="center" vertical="center"/>
    </xf>
    <xf numFmtId="0" fontId="14" fillId="34" borderId="97" xfId="0" applyFont="1" applyFill="1" applyBorder="1" applyAlignment="1">
      <alignment horizontal="center" vertical="center"/>
    </xf>
    <xf numFmtId="0" fontId="4" fillId="0" borderId="19"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shrinkToFit="1"/>
    </xf>
    <xf numFmtId="0" fontId="4" fillId="0" borderId="51" xfId="0" applyFont="1" applyFill="1" applyBorder="1" applyAlignment="1">
      <alignment horizontal="center" vertical="center" textRotation="255" shrinkToFit="1"/>
    </xf>
    <xf numFmtId="0" fontId="8" fillId="0" borderId="39" xfId="0" applyFont="1" applyBorder="1" applyAlignment="1">
      <alignment horizontal="center" vertical="center" textRotation="255"/>
    </xf>
    <xf numFmtId="0" fontId="4" fillId="0" borderId="77" xfId="0" applyFont="1" applyBorder="1" applyAlignment="1">
      <alignment horizontal="center" vertical="center" textRotation="255"/>
    </xf>
    <xf numFmtId="0" fontId="4" fillId="0" borderId="111" xfId="0" applyFont="1" applyBorder="1" applyAlignment="1">
      <alignment horizontal="center" vertical="center" textRotation="255" shrinkToFit="1"/>
    </xf>
    <xf numFmtId="193" fontId="4" fillId="0" borderId="99" xfId="0" applyNumberFormat="1" applyFont="1" applyFill="1" applyBorder="1" applyAlignment="1">
      <alignment horizontal="center" vertical="center" textRotation="255" shrinkToFit="1"/>
    </xf>
    <xf numFmtId="0" fontId="4" fillId="0" borderId="388" xfId="0" applyFont="1" applyBorder="1" applyAlignment="1">
      <alignment horizontal="center" vertical="center" textRotation="255"/>
    </xf>
    <xf numFmtId="0" fontId="4" fillId="0" borderId="99" xfId="0" applyFont="1" applyFill="1" applyBorder="1" applyAlignment="1">
      <alignment horizontal="center" vertical="center"/>
    </xf>
    <xf numFmtId="0" fontId="4" fillId="0" borderId="389" xfId="0" applyFont="1" applyFill="1" applyBorder="1" applyAlignment="1">
      <alignment horizontal="center" vertical="center"/>
    </xf>
    <xf numFmtId="0" fontId="4" fillId="0" borderId="99" xfId="0" applyFont="1" applyBorder="1" applyAlignment="1">
      <alignment horizontal="center" vertical="center"/>
    </xf>
    <xf numFmtId="0" fontId="4" fillId="0" borderId="389" xfId="0" applyFont="1" applyBorder="1" applyAlignment="1">
      <alignment horizontal="center" vertical="center"/>
    </xf>
    <xf numFmtId="0" fontId="4" fillId="0" borderId="390" xfId="0" applyFont="1" applyBorder="1" applyAlignment="1">
      <alignment horizontal="center" vertical="center"/>
    </xf>
    <xf numFmtId="0" fontId="4" fillId="0" borderId="391" xfId="0" applyFont="1" applyBorder="1" applyAlignment="1">
      <alignment horizontal="center" vertical="center"/>
    </xf>
    <xf numFmtId="0" fontId="4" fillId="0" borderId="390" xfId="0" applyFont="1" applyBorder="1" applyAlignment="1">
      <alignment horizontal="center" vertical="center" shrinkToFit="1"/>
    </xf>
    <xf numFmtId="0" fontId="4" fillId="0" borderId="60" xfId="0" applyFont="1" applyBorder="1" applyAlignment="1">
      <alignment horizontal="center" vertical="center" shrinkToFit="1"/>
    </xf>
    <xf numFmtId="0" fontId="11" fillId="0" borderId="49" xfId="0" applyFont="1" applyBorder="1" applyAlignment="1">
      <alignment horizontal="center" vertical="center" textRotation="255" wrapText="1"/>
    </xf>
    <xf numFmtId="0" fontId="11" fillId="0" borderId="293" xfId="0" applyFont="1" applyBorder="1" applyAlignment="1">
      <alignment horizontal="center" vertical="center" textRotation="255" wrapText="1"/>
    </xf>
    <xf numFmtId="0" fontId="4" fillId="0" borderId="163" xfId="0" applyFont="1" applyBorder="1" applyAlignment="1">
      <alignment horizontal="center" vertical="center" textRotation="255" shrinkToFit="1"/>
    </xf>
    <xf numFmtId="0" fontId="85" fillId="0" borderId="68" xfId="0" applyFont="1" applyFill="1" applyBorder="1" applyAlignment="1">
      <alignment vertical="center"/>
    </xf>
    <xf numFmtId="0" fontId="89" fillId="0" borderId="39" xfId="0" applyFont="1" applyFill="1" applyBorder="1" applyAlignment="1">
      <alignment horizontal="center" vertical="center"/>
    </xf>
    <xf numFmtId="0" fontId="99" fillId="0" borderId="385" xfId="0" applyFont="1" applyFill="1" applyBorder="1" applyAlignment="1">
      <alignment horizontal="center" vertical="center" textRotation="255"/>
    </xf>
    <xf numFmtId="0" fontId="99" fillId="0" borderId="110" xfId="0" applyFont="1" applyFill="1" applyBorder="1" applyAlignment="1">
      <alignment horizontal="center" vertical="center" textRotation="255"/>
    </xf>
    <xf numFmtId="0" fontId="99" fillId="0" borderId="197" xfId="0" applyFont="1" applyFill="1" applyBorder="1" applyAlignment="1">
      <alignment horizontal="center" vertical="center" textRotation="255"/>
    </xf>
    <xf numFmtId="0" fontId="99" fillId="0" borderId="230" xfId="0" applyFont="1" applyFill="1" applyBorder="1" applyAlignment="1">
      <alignment horizontal="center" vertical="center" textRotation="255"/>
    </xf>
    <xf numFmtId="0" fontId="99" fillId="0" borderId="29" xfId="0" applyFont="1" applyFill="1" applyBorder="1" applyAlignment="1">
      <alignment horizontal="center" vertical="center" textRotation="255"/>
    </xf>
    <xf numFmtId="0" fontId="99" fillId="0" borderId="211" xfId="0" applyFont="1" applyFill="1" applyBorder="1" applyAlignment="1">
      <alignment horizontal="center" vertical="center" textRotation="255"/>
    </xf>
    <xf numFmtId="0" fontId="99" fillId="0" borderId="383" xfId="0" applyFont="1" applyFill="1" applyBorder="1" applyAlignment="1">
      <alignment horizontal="center" vertical="center"/>
    </xf>
    <xf numFmtId="0" fontId="99" fillId="0" borderId="384" xfId="0" applyFont="1" applyFill="1" applyBorder="1" applyAlignment="1">
      <alignment horizontal="center" vertical="center"/>
    </xf>
    <xf numFmtId="0" fontId="99" fillId="0" borderId="14" xfId="0" applyFont="1" applyFill="1" applyBorder="1" applyAlignment="1">
      <alignment horizontal="center" vertical="center"/>
    </xf>
    <xf numFmtId="0" fontId="99" fillId="0" borderId="129" xfId="0" applyFont="1" applyFill="1" applyBorder="1" applyAlignment="1">
      <alignment horizontal="center" vertical="center"/>
    </xf>
    <xf numFmtId="0" fontId="96" fillId="0" borderId="112" xfId="0" applyFont="1" applyFill="1" applyBorder="1" applyAlignment="1">
      <alignment horizontal="center" vertical="center" textRotation="255" wrapText="1"/>
    </xf>
    <xf numFmtId="0" fontId="96" fillId="0" borderId="70" xfId="0" applyFont="1" applyFill="1" applyBorder="1" applyAlignment="1">
      <alignment horizontal="center" vertical="center" textRotation="255" wrapText="1"/>
    </xf>
    <xf numFmtId="0" fontId="97" fillId="34" borderId="211" xfId="0" applyFont="1" applyFill="1" applyBorder="1" applyAlignment="1">
      <alignment/>
    </xf>
    <xf numFmtId="0" fontId="89" fillId="0" borderId="211" xfId="0" applyFont="1" applyFill="1" applyBorder="1" applyAlignment="1">
      <alignment/>
    </xf>
    <xf numFmtId="0" fontId="96" fillId="0" borderId="130" xfId="0" applyFont="1" applyFill="1" applyBorder="1" applyAlignment="1">
      <alignment horizontal="center" vertical="center" wrapText="1"/>
    </xf>
    <xf numFmtId="0" fontId="96" fillId="0" borderId="378" xfId="0" applyFont="1" applyFill="1" applyBorder="1" applyAlignment="1">
      <alignment horizontal="center" vertical="center" textRotation="255" wrapText="1"/>
    </xf>
    <xf numFmtId="0" fontId="96" fillId="0" borderId="97" xfId="0" applyFont="1" applyFill="1" applyBorder="1" applyAlignment="1">
      <alignment horizontal="center" vertical="center" textRotation="255" wrapText="1"/>
    </xf>
    <xf numFmtId="0" fontId="89" fillId="0" borderId="207" xfId="0" applyFont="1" applyFill="1" applyBorder="1" applyAlignment="1">
      <alignment horizontal="distributed" vertical="center"/>
    </xf>
    <xf numFmtId="0" fontId="89" fillId="0" borderId="64" xfId="0" applyFont="1" applyFill="1" applyBorder="1" applyAlignment="1">
      <alignment horizontal="distributed" vertical="center"/>
    </xf>
    <xf numFmtId="0" fontId="89" fillId="0" borderId="54" xfId="0" applyFont="1" applyFill="1" applyBorder="1" applyAlignment="1">
      <alignment horizontal="distributed" vertical="center"/>
    </xf>
    <xf numFmtId="0" fontId="105" fillId="0" borderId="68" xfId="0" applyFont="1" applyBorder="1" applyAlignment="1">
      <alignment vertical="center"/>
    </xf>
    <xf numFmtId="0" fontId="97" fillId="34" borderId="19" xfId="0" applyFont="1" applyFill="1" applyBorder="1" applyAlignment="1">
      <alignment horizontal="distributed" vertical="center"/>
    </xf>
    <xf numFmtId="0" fontId="97" fillId="34" borderId="77" xfId="0" applyFont="1" applyFill="1" applyBorder="1" applyAlignment="1">
      <alignment horizontal="distributed" vertical="center"/>
    </xf>
    <xf numFmtId="0" fontId="96" fillId="0" borderId="51" xfId="0" applyFont="1" applyFill="1" applyBorder="1" applyAlignment="1">
      <alignment horizontal="center" vertical="center" textRotation="255" wrapText="1"/>
    </xf>
    <xf numFmtId="0" fontId="104" fillId="0" borderId="51" xfId="0" applyFont="1" applyFill="1" applyBorder="1" applyAlignment="1">
      <alignment horizontal="center" vertical="center" textRotation="255" wrapText="1"/>
    </xf>
    <xf numFmtId="0" fontId="89" fillId="0" borderId="55" xfId="0" applyFont="1" applyFill="1" applyBorder="1" applyAlignment="1">
      <alignment horizontal="distributed" vertical="center"/>
    </xf>
    <xf numFmtId="0" fontId="96" fillId="33" borderId="51" xfId="0" applyFont="1" applyFill="1" applyBorder="1" applyAlignment="1">
      <alignment horizontal="center" vertical="center" textRotation="255" wrapText="1"/>
    </xf>
    <xf numFmtId="0" fontId="89" fillId="0" borderId="230" xfId="0" applyFont="1" applyFill="1" applyBorder="1" applyAlignment="1">
      <alignment horizontal="center" vertical="center" textRotation="255"/>
    </xf>
    <xf numFmtId="0" fontId="96" fillId="0" borderId="111" xfId="0" applyFont="1" applyFill="1" applyBorder="1" applyAlignment="1">
      <alignment horizontal="center" vertical="center" textRotation="255" wrapText="1"/>
    </xf>
    <xf numFmtId="40" fontId="89" fillId="33" borderId="14" xfId="0" applyNumberFormat="1" applyFont="1" applyFill="1" applyBorder="1" applyAlignment="1" applyProtection="1">
      <alignment horizontal="right" vertical="center"/>
      <protection/>
    </xf>
    <xf numFmtId="0" fontId="89" fillId="33" borderId="14" xfId="0" applyFont="1" applyFill="1" applyBorder="1" applyAlignment="1" applyProtection="1">
      <alignment horizontal="right" vertical="center"/>
      <protection/>
    </xf>
    <xf numFmtId="0" fontId="0" fillId="0" borderId="99" xfId="0" applyFont="1" applyBorder="1" applyAlignment="1">
      <alignment wrapText="1"/>
    </xf>
    <xf numFmtId="0" fontId="0" fillId="0" borderId="0" xfId="0" applyFont="1" applyAlignment="1">
      <alignment wrapText="1"/>
    </xf>
    <xf numFmtId="40" fontId="8" fillId="0" borderId="68" xfId="0" applyNumberFormat="1" applyFont="1" applyBorder="1" applyAlignment="1">
      <alignment horizontal="right"/>
    </xf>
    <xf numFmtId="0" fontId="8" fillId="0" borderId="68" xfId="0" applyFont="1" applyBorder="1" applyAlignment="1">
      <alignment horizontal="right"/>
    </xf>
    <xf numFmtId="0" fontId="86" fillId="0" borderId="207" xfId="0" applyFont="1" applyBorder="1" applyAlignment="1" quotePrefix="1">
      <alignment horizontal="center" vertical="center"/>
    </xf>
    <xf numFmtId="0" fontId="92" fillId="0" borderId="64" xfId="0" applyFont="1" applyBorder="1" applyAlignment="1">
      <alignment vertical="center"/>
    </xf>
    <xf numFmtId="0" fontId="86" fillId="0" borderId="145" xfId="0" applyFont="1" applyBorder="1" applyAlignment="1" quotePrefix="1">
      <alignment horizontal="center" vertical="center"/>
    </xf>
    <xf numFmtId="0" fontId="86" fillId="0" borderId="101" xfId="0" applyFont="1" applyBorder="1" applyAlignment="1" quotePrefix="1">
      <alignment horizontal="center" vertical="center"/>
    </xf>
    <xf numFmtId="0" fontId="86" fillId="0" borderId="64" xfId="0" applyFont="1" applyBorder="1" applyAlignment="1" quotePrefix="1">
      <alignment horizontal="center" vertical="center"/>
    </xf>
    <xf numFmtId="3" fontId="86" fillId="0" borderId="156" xfId="0" applyNumberFormat="1" applyFont="1" applyBorder="1" applyAlignment="1" quotePrefix="1">
      <alignment vertical="center"/>
    </xf>
    <xf numFmtId="3" fontId="86" fillId="0" borderId="151" xfId="0" applyNumberFormat="1" applyFont="1" applyBorder="1" applyAlignment="1" quotePrefix="1">
      <alignment vertical="center"/>
    </xf>
    <xf numFmtId="182" fontId="86" fillId="0" borderId="49" xfId="0" applyNumberFormat="1" applyFont="1" applyBorder="1" applyAlignment="1" quotePrefix="1">
      <alignment horizontal="center" vertical="center"/>
    </xf>
    <xf numFmtId="182" fontId="86" fillId="0" borderId="17" xfId="0" applyNumberFormat="1" applyFont="1" applyBorder="1" applyAlignment="1" quotePrefix="1">
      <alignment horizontal="center" vertical="center"/>
    </xf>
    <xf numFmtId="0" fontId="88" fillId="0" borderId="190" xfId="0" applyFont="1" applyBorder="1" applyAlignment="1" quotePrefix="1">
      <alignment horizontal="center" vertical="center"/>
    </xf>
    <xf numFmtId="0" fontId="88" fillId="0" borderId="54" xfId="0" applyFont="1" applyBorder="1" applyAlignment="1" quotePrefix="1">
      <alignment horizontal="center" vertical="center"/>
    </xf>
    <xf numFmtId="0" fontId="92" fillId="0" borderId="17" xfId="0" applyFont="1" applyBorder="1" applyAlignment="1">
      <alignment vertical="center"/>
    </xf>
    <xf numFmtId="0" fontId="92" fillId="0" borderId="151" xfId="0" applyFont="1" applyBorder="1" applyAlignment="1">
      <alignment vertical="center"/>
    </xf>
    <xf numFmtId="0" fontId="92" fillId="0" borderId="17" xfId="0" applyFont="1" applyBorder="1" applyAlignment="1">
      <alignment horizontal="center" vertical="center"/>
    </xf>
    <xf numFmtId="0" fontId="85" fillId="0" borderId="0" xfId="0" applyFont="1" applyAlignment="1">
      <alignment vertical="center"/>
    </xf>
    <xf numFmtId="0" fontId="86" fillId="0" borderId="42" xfId="0" applyFont="1" applyBorder="1" applyAlignment="1">
      <alignment horizontal="center" vertical="center"/>
    </xf>
    <xf numFmtId="0" fontId="86" fillId="0" borderId="391" xfId="0" applyFont="1" applyBorder="1" applyAlignment="1">
      <alignment horizontal="center" vertical="center"/>
    </xf>
    <xf numFmtId="0" fontId="86" fillId="0" borderId="60" xfId="0" applyFont="1" applyBorder="1" applyAlignment="1">
      <alignment horizontal="center" vertical="center"/>
    </xf>
    <xf numFmtId="0" fontId="86" fillId="0" borderId="390" xfId="0" applyFont="1" applyBorder="1" applyAlignment="1">
      <alignment horizontal="center" vertical="center"/>
    </xf>
    <xf numFmtId="0" fontId="87" fillId="0" borderId="0" xfId="0" applyFont="1" applyBorder="1" applyAlignment="1">
      <alignment horizontal="left" vertical="center"/>
    </xf>
    <xf numFmtId="0" fontId="86" fillId="0" borderId="190" xfId="0" applyFont="1" applyBorder="1" applyAlignment="1" quotePrefix="1">
      <alignment horizontal="center" vertical="center"/>
    </xf>
    <xf numFmtId="0" fontId="86" fillId="0" borderId="54" xfId="0" applyFont="1" applyBorder="1" applyAlignment="1" quotePrefix="1">
      <alignment horizontal="center" vertical="center"/>
    </xf>
    <xf numFmtId="0" fontId="89" fillId="0" borderId="48" xfId="92" applyFont="1" applyBorder="1" applyAlignment="1">
      <alignment horizontal="center" vertical="center" shrinkToFit="1"/>
      <protection/>
    </xf>
    <xf numFmtId="0" fontId="89" fillId="0" borderId="12" xfId="92" applyFont="1" applyBorder="1" applyAlignment="1">
      <alignment horizontal="center" vertical="center" shrinkToFit="1"/>
      <protection/>
    </xf>
    <xf numFmtId="0" fontId="89" fillId="0" borderId="48" xfId="0" applyFont="1" applyFill="1" applyBorder="1" applyAlignment="1">
      <alignment horizontal="distributed" vertical="center"/>
    </xf>
    <xf numFmtId="0" fontId="89" fillId="0" borderId="12" xfId="0" applyFont="1" applyFill="1" applyBorder="1" applyAlignment="1">
      <alignment horizontal="distributed" vertical="center"/>
    </xf>
    <xf numFmtId="0" fontId="89" fillId="0" borderId="48" xfId="0" applyFont="1" applyFill="1" applyBorder="1" applyAlignment="1">
      <alignment horizontal="center" vertical="center" shrinkToFit="1"/>
    </xf>
    <xf numFmtId="0" fontId="89" fillId="0" borderId="12" xfId="0" applyFont="1" applyFill="1" applyBorder="1" applyAlignment="1">
      <alignment horizontal="center" vertical="center" shrinkToFit="1"/>
    </xf>
    <xf numFmtId="0" fontId="85" fillId="0" borderId="0" xfId="0" applyFont="1" applyFill="1" applyAlignment="1">
      <alignment horizontal="left" vertical="center" indent="1"/>
    </xf>
    <xf numFmtId="0" fontId="89" fillId="0" borderId="0" xfId="0" applyFont="1" applyFill="1" applyAlignment="1">
      <alignment horizontal="left" vertical="center" wrapText="1" indent="2"/>
    </xf>
    <xf numFmtId="0" fontId="89" fillId="0" borderId="48" xfId="0" applyFont="1" applyFill="1" applyBorder="1" applyAlignment="1">
      <alignment horizontal="center" vertical="center"/>
    </xf>
    <xf numFmtId="0" fontId="89" fillId="0" borderId="12" xfId="0" applyFont="1" applyFill="1" applyBorder="1" applyAlignment="1">
      <alignment horizontal="center" vertical="center"/>
    </xf>
    <xf numFmtId="0" fontId="87" fillId="0" borderId="89" xfId="0" applyFont="1" applyFill="1" applyBorder="1" applyAlignment="1">
      <alignment vertical="center"/>
    </xf>
    <xf numFmtId="0" fontId="106" fillId="0" borderId="0" xfId="0" applyFont="1" applyAlignment="1">
      <alignment vertical="center"/>
    </xf>
    <xf numFmtId="0" fontId="85" fillId="0" borderId="0" xfId="0" applyFont="1" applyAlignment="1">
      <alignment horizontal="left" vertical="center" indent="1"/>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通貨 2 2" xfId="65"/>
    <cellStyle name="通貨 2 2 2" xfId="66"/>
    <cellStyle name="通貨 2 2 3" xfId="67"/>
    <cellStyle name="通貨 2 3" xfId="68"/>
    <cellStyle name="通貨 2 4" xfId="69"/>
    <cellStyle name="通貨 2 5" xfId="70"/>
    <cellStyle name="通貨 2_-52-" xfId="71"/>
    <cellStyle name="入力" xfId="72"/>
    <cellStyle name="標準 10" xfId="73"/>
    <cellStyle name="標準 11" xfId="74"/>
    <cellStyle name="標準 2" xfId="75"/>
    <cellStyle name="標準 2 2" xfId="76"/>
    <cellStyle name="標準 2 3" xfId="77"/>
    <cellStyle name="標準 2 4" xfId="78"/>
    <cellStyle name="標準 2 5" xfId="79"/>
    <cellStyle name="標準 2 6" xfId="80"/>
    <cellStyle name="標準 2_-52-" xfId="81"/>
    <cellStyle name="標準 3" xfId="82"/>
    <cellStyle name="標準 3 2" xfId="83"/>
    <cellStyle name="標準 4" xfId="84"/>
    <cellStyle name="標準 4 2" xfId="85"/>
    <cellStyle name="標準 5" xfId="86"/>
    <cellStyle name="標準 5 2" xfId="87"/>
    <cellStyle name="標準 5 3" xfId="88"/>
    <cellStyle name="標準 5_-52-" xfId="89"/>
    <cellStyle name="標準 6" xfId="90"/>
    <cellStyle name="標準 7" xfId="91"/>
    <cellStyle name="標準 8" xfId="92"/>
    <cellStyle name="標準 9" xfId="93"/>
    <cellStyle name="標準_19boshi" xfId="94"/>
    <cellStyle name="標準_Sheet1" xfId="95"/>
    <cellStyle name="Followed Hyperlink" xfId="96"/>
    <cellStyle name="未定義" xfId="97"/>
    <cellStyle name="良い"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533400"/>
          <a:ext cx="8572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2</xdr:col>
      <xdr:colOff>0</xdr:colOff>
      <xdr:row>4</xdr:row>
      <xdr:rowOff>0</xdr:rowOff>
    </xdr:to>
    <xdr:sp>
      <xdr:nvSpPr>
        <xdr:cNvPr id="1" name="Line 1"/>
        <xdr:cNvSpPr>
          <a:spLocks/>
        </xdr:cNvSpPr>
      </xdr:nvSpPr>
      <xdr:spPr>
        <a:xfrm>
          <a:off x="428625" y="447675"/>
          <a:ext cx="619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9525</xdr:rowOff>
    </xdr:from>
    <xdr:to>
      <xdr:col>4</xdr:col>
      <xdr:colOff>0</xdr:colOff>
      <xdr:row>35</xdr:row>
      <xdr:rowOff>9525</xdr:rowOff>
    </xdr:to>
    <xdr:sp>
      <xdr:nvSpPr>
        <xdr:cNvPr id="2" name="Line 3"/>
        <xdr:cNvSpPr>
          <a:spLocks/>
        </xdr:cNvSpPr>
      </xdr:nvSpPr>
      <xdr:spPr>
        <a:xfrm>
          <a:off x="2647950" y="62103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3" name="Line 4"/>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9525</xdr:rowOff>
    </xdr:from>
    <xdr:to>
      <xdr:col>4</xdr:col>
      <xdr:colOff>0</xdr:colOff>
      <xdr:row>37</xdr:row>
      <xdr:rowOff>9525</xdr:rowOff>
    </xdr:to>
    <xdr:sp>
      <xdr:nvSpPr>
        <xdr:cNvPr id="4" name="Line 5"/>
        <xdr:cNvSpPr>
          <a:spLocks/>
        </xdr:cNvSpPr>
      </xdr:nvSpPr>
      <xdr:spPr>
        <a:xfrm>
          <a:off x="2647950" y="6553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5" name="Line 6"/>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6" name="Line 7"/>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7" name="Line 8"/>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8" name="Line 9"/>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9" name="Line 10"/>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10" name="Line 11"/>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9525</xdr:rowOff>
    </xdr:from>
    <xdr:to>
      <xdr:col>4</xdr:col>
      <xdr:colOff>0</xdr:colOff>
      <xdr:row>29</xdr:row>
      <xdr:rowOff>9525</xdr:rowOff>
    </xdr:to>
    <xdr:sp>
      <xdr:nvSpPr>
        <xdr:cNvPr id="11" name="Line 13"/>
        <xdr:cNvSpPr>
          <a:spLocks/>
        </xdr:cNvSpPr>
      </xdr:nvSpPr>
      <xdr:spPr>
        <a:xfrm>
          <a:off x="2647950" y="51816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0</xdr:rowOff>
    </xdr:from>
    <xdr:to>
      <xdr:col>4</xdr:col>
      <xdr:colOff>0</xdr:colOff>
      <xdr:row>30</xdr:row>
      <xdr:rowOff>0</xdr:rowOff>
    </xdr:to>
    <xdr:sp>
      <xdr:nvSpPr>
        <xdr:cNvPr id="12" name="Line 14"/>
        <xdr:cNvSpPr>
          <a:spLocks/>
        </xdr:cNvSpPr>
      </xdr:nvSpPr>
      <xdr:spPr>
        <a:xfrm>
          <a:off x="2647950" y="55149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9525</xdr:rowOff>
    </xdr:from>
    <xdr:to>
      <xdr:col>4</xdr:col>
      <xdr:colOff>0</xdr:colOff>
      <xdr:row>31</xdr:row>
      <xdr:rowOff>9525</xdr:rowOff>
    </xdr:to>
    <xdr:sp>
      <xdr:nvSpPr>
        <xdr:cNvPr id="13" name="Line 15"/>
        <xdr:cNvSpPr>
          <a:spLocks/>
        </xdr:cNvSpPr>
      </xdr:nvSpPr>
      <xdr:spPr>
        <a:xfrm>
          <a:off x="2647950" y="55245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0</xdr:rowOff>
    </xdr:from>
    <xdr:to>
      <xdr:col>4</xdr:col>
      <xdr:colOff>0</xdr:colOff>
      <xdr:row>32</xdr:row>
      <xdr:rowOff>0</xdr:rowOff>
    </xdr:to>
    <xdr:sp>
      <xdr:nvSpPr>
        <xdr:cNvPr id="14" name="Line 16"/>
        <xdr:cNvSpPr>
          <a:spLocks/>
        </xdr:cNvSpPr>
      </xdr:nvSpPr>
      <xdr:spPr>
        <a:xfrm>
          <a:off x="2647950" y="5857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5" name="Line 17"/>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0</xdr:rowOff>
    </xdr:from>
    <xdr:to>
      <xdr:col>4</xdr:col>
      <xdr:colOff>0</xdr:colOff>
      <xdr:row>34</xdr:row>
      <xdr:rowOff>0</xdr:rowOff>
    </xdr:to>
    <xdr:sp>
      <xdr:nvSpPr>
        <xdr:cNvPr id="16" name="Line 18"/>
        <xdr:cNvSpPr>
          <a:spLocks/>
        </xdr:cNvSpPr>
      </xdr:nvSpPr>
      <xdr:spPr>
        <a:xfrm>
          <a:off x="2647950" y="6200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17" name="Line 19"/>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18" name="Line 20"/>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9" name="Line 21"/>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44</xdr:row>
      <xdr:rowOff>0</xdr:rowOff>
    </xdr:to>
    <xdr:sp>
      <xdr:nvSpPr>
        <xdr:cNvPr id="20" name="Line 22"/>
        <xdr:cNvSpPr>
          <a:spLocks/>
        </xdr:cNvSpPr>
      </xdr:nvSpPr>
      <xdr:spPr>
        <a:xfrm>
          <a:off x="2647950" y="7915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8</xdr:row>
      <xdr:rowOff>0</xdr:rowOff>
    </xdr:to>
    <xdr:sp>
      <xdr:nvSpPr>
        <xdr:cNvPr id="1" name="Line 1"/>
        <xdr:cNvSpPr>
          <a:spLocks/>
        </xdr:cNvSpPr>
      </xdr:nvSpPr>
      <xdr:spPr>
        <a:xfrm>
          <a:off x="0" y="952500"/>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1</xdr:col>
      <xdr:colOff>0</xdr:colOff>
      <xdr:row>34</xdr:row>
      <xdr:rowOff>0</xdr:rowOff>
    </xdr:to>
    <xdr:sp>
      <xdr:nvSpPr>
        <xdr:cNvPr id="2" name="Line 2"/>
        <xdr:cNvSpPr>
          <a:spLocks/>
        </xdr:cNvSpPr>
      </xdr:nvSpPr>
      <xdr:spPr>
        <a:xfrm>
          <a:off x="0" y="5895975"/>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0:I21"/>
  <sheetViews>
    <sheetView tabSelected="1" view="pageBreakPreview" zoomScaleSheetLayoutView="100" zoomScalePageLayoutView="0" workbookViewId="0" topLeftCell="A1">
      <selection activeCell="N60" sqref="N60"/>
    </sheetView>
  </sheetViews>
  <sheetFormatPr defaultColWidth="9.00390625" defaultRowHeight="13.5"/>
  <cols>
    <col min="1" max="16384" width="9.00390625" style="330" customWidth="1"/>
  </cols>
  <sheetData>
    <row r="20" spans="1:9" ht="32.25">
      <c r="A20" s="1711" t="s">
        <v>386</v>
      </c>
      <c r="B20" s="1712"/>
      <c r="C20" s="1712"/>
      <c r="D20" s="1712"/>
      <c r="E20" s="1712"/>
      <c r="F20" s="1712"/>
      <c r="G20" s="1712"/>
      <c r="H20" s="1712"/>
      <c r="I20" s="1712"/>
    </row>
    <row r="21" spans="1:9" ht="32.25">
      <c r="A21" s="1713" t="s">
        <v>387</v>
      </c>
      <c r="B21" s="1714"/>
      <c r="C21" s="1714"/>
      <c r="D21" s="1714"/>
      <c r="E21" s="1714"/>
      <c r="F21" s="1714"/>
      <c r="G21" s="1714"/>
      <c r="H21" s="1714"/>
      <c r="I21" s="1714"/>
    </row>
  </sheetData>
  <sheetProtection/>
  <mergeCells count="2">
    <mergeCell ref="A20:I20"/>
    <mergeCell ref="A21:I2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1"/>
  </sheetPr>
  <dimension ref="A1:T53"/>
  <sheetViews>
    <sheetView view="pageBreakPreview" zoomScaleSheetLayoutView="100" zoomScalePageLayoutView="0" workbookViewId="0" topLeftCell="A1">
      <pane xSplit="1" ySplit="7" topLeftCell="B8" activePane="bottomRight" state="frozen"/>
      <selection pane="topLeft" activeCell="E5" sqref="E5:O6"/>
      <selection pane="topRight" activeCell="E5" sqref="E5:O6"/>
      <selection pane="bottomLeft" activeCell="E5" sqref="E5:O6"/>
      <selection pane="bottomRight" activeCell="B14" sqref="B14"/>
    </sheetView>
  </sheetViews>
  <sheetFormatPr defaultColWidth="6.875" defaultRowHeight="13.5"/>
  <cols>
    <col min="1" max="1" width="8.00390625" style="51" bestFit="1" customWidth="1"/>
    <col min="2" max="2" width="8.00390625" style="2" bestFit="1" customWidth="1"/>
    <col min="3" max="3" width="7.75390625" style="2" bestFit="1" customWidth="1"/>
    <col min="4" max="4" width="5.75390625" style="14" bestFit="1" customWidth="1"/>
    <col min="5" max="6" width="5.625" style="2" bestFit="1" customWidth="1"/>
    <col min="7" max="7" width="6.75390625" style="2" bestFit="1" customWidth="1"/>
    <col min="8" max="8" width="5.75390625" style="2" bestFit="1" customWidth="1"/>
    <col min="9" max="9" width="6.00390625" style="2" bestFit="1" customWidth="1"/>
    <col min="10" max="10" width="5.625" style="2" bestFit="1" customWidth="1"/>
    <col min="11" max="11" width="6.75390625" style="2" bestFit="1" customWidth="1"/>
    <col min="12" max="12" width="5.75390625" style="2" bestFit="1" customWidth="1"/>
    <col min="13" max="14" width="5.125" style="2" bestFit="1" customWidth="1"/>
    <col min="15" max="15" width="6.75390625" style="2" bestFit="1" customWidth="1"/>
    <col min="16" max="17" width="5.125" style="2" bestFit="1" customWidth="1"/>
    <col min="18" max="18" width="6.75390625" style="2" bestFit="1" customWidth="1"/>
    <col min="19" max="19" width="5.75390625" style="2" bestFit="1" customWidth="1"/>
    <col min="20" max="16384" width="6.875" style="3" customWidth="1"/>
  </cols>
  <sheetData>
    <row r="1" spans="1:14" s="66" customFormat="1" ht="17.25">
      <c r="A1" s="2126" t="s">
        <v>0</v>
      </c>
      <c r="B1" s="2126"/>
      <c r="C1" s="2126"/>
      <c r="D1" s="2126"/>
      <c r="E1" s="2126"/>
      <c r="F1" s="2126"/>
      <c r="G1" s="2126"/>
      <c r="M1" s="868"/>
      <c r="N1" s="868"/>
    </row>
    <row r="2" spans="1:14" s="66" customFormat="1" ht="18.75" customHeight="1">
      <c r="A2" s="2127" t="s">
        <v>257</v>
      </c>
      <c r="B2" s="2127"/>
      <c r="C2" s="2127"/>
      <c r="D2" s="2127"/>
      <c r="E2" s="2127"/>
      <c r="F2" s="2127"/>
      <c r="M2" s="868"/>
      <c r="N2" s="868"/>
    </row>
    <row r="3" spans="1:19" s="869" customFormat="1" ht="18.75" customHeight="1">
      <c r="A3" s="2128" t="s">
        <v>385</v>
      </c>
      <c r="B3" s="2128"/>
      <c r="C3" s="2128"/>
      <c r="D3" s="2128"/>
      <c r="E3" s="2128"/>
      <c r="F3" s="2128"/>
      <c r="G3" s="2128"/>
      <c r="H3" s="2128"/>
      <c r="I3" s="2128"/>
      <c r="J3" s="681"/>
      <c r="K3" s="681"/>
      <c r="L3" s="681"/>
      <c r="M3" s="681"/>
      <c r="N3" s="681"/>
      <c r="O3" s="681"/>
      <c r="P3" s="681"/>
      <c r="S3" s="681"/>
    </row>
    <row r="4" spans="1:19" s="869" customFormat="1" ht="15" thickBot="1">
      <c r="A4" s="681"/>
      <c r="B4" s="681"/>
      <c r="C4" s="681"/>
      <c r="D4" s="870"/>
      <c r="E4" s="681"/>
      <c r="F4" s="681"/>
      <c r="G4" s="681"/>
      <c r="H4" s="681"/>
      <c r="I4" s="681"/>
      <c r="J4" s="681"/>
      <c r="K4" s="681"/>
      <c r="L4" s="681"/>
      <c r="M4" s="681"/>
      <c r="N4" s="681"/>
      <c r="O4" s="681"/>
      <c r="P4" s="681"/>
      <c r="Q4" s="2129" t="str">
        <f ca="1">INDIRECT("'-43-'!M4")</f>
        <v>（令和元年度）</v>
      </c>
      <c r="R4" s="2130"/>
      <c r="S4" s="2130"/>
    </row>
    <row r="5" spans="1:19" s="10" customFormat="1" ht="24" customHeight="1">
      <c r="A5" s="2120" t="s">
        <v>23</v>
      </c>
      <c r="B5" s="2120" t="s">
        <v>24</v>
      </c>
      <c r="C5" s="2135" t="s">
        <v>282</v>
      </c>
      <c r="D5" s="2136"/>
      <c r="E5" s="2114" t="s">
        <v>1</v>
      </c>
      <c r="F5" s="2115"/>
      <c r="G5" s="2115"/>
      <c r="H5" s="2115"/>
      <c r="I5" s="2115"/>
      <c r="J5" s="2115"/>
      <c r="K5" s="2115"/>
      <c r="L5" s="2116"/>
      <c r="M5" s="2114" t="s">
        <v>389</v>
      </c>
      <c r="N5" s="2114"/>
      <c r="O5" s="2115"/>
      <c r="P5" s="2115"/>
      <c r="Q5" s="2115"/>
      <c r="R5" s="2115"/>
      <c r="S5" s="2116"/>
    </row>
    <row r="6" spans="1:19" s="10" customFormat="1" ht="24" customHeight="1">
      <c r="A6" s="2121"/>
      <c r="B6" s="2121"/>
      <c r="C6" s="2133" t="s">
        <v>2</v>
      </c>
      <c r="D6" s="2110" t="s">
        <v>3</v>
      </c>
      <c r="E6" s="2112" t="s">
        <v>4</v>
      </c>
      <c r="F6" s="2112"/>
      <c r="G6" s="2112"/>
      <c r="H6" s="2113"/>
      <c r="I6" s="2124" t="s">
        <v>5</v>
      </c>
      <c r="J6" s="2112"/>
      <c r="K6" s="2112"/>
      <c r="L6" s="2125"/>
      <c r="M6" s="2123" t="s">
        <v>315</v>
      </c>
      <c r="N6" s="2118" t="s">
        <v>212</v>
      </c>
      <c r="O6" s="2118" t="s">
        <v>7</v>
      </c>
      <c r="P6" s="2118" t="s">
        <v>8</v>
      </c>
      <c r="Q6" s="2118" t="s">
        <v>9</v>
      </c>
      <c r="R6" s="2108" t="s">
        <v>281</v>
      </c>
      <c r="S6" s="2131" t="s">
        <v>3</v>
      </c>
    </row>
    <row r="7" spans="1:19" s="876" customFormat="1" ht="32.25" thickBot="1">
      <c r="A7" s="2122"/>
      <c r="B7" s="2122"/>
      <c r="C7" s="2134"/>
      <c r="D7" s="2111"/>
      <c r="E7" s="871" t="s">
        <v>203</v>
      </c>
      <c r="F7" s="872" t="s">
        <v>204</v>
      </c>
      <c r="G7" s="873" t="s">
        <v>11</v>
      </c>
      <c r="H7" s="874" t="s">
        <v>3</v>
      </c>
      <c r="I7" s="871" t="s">
        <v>203</v>
      </c>
      <c r="J7" s="872" t="s">
        <v>204</v>
      </c>
      <c r="K7" s="873" t="s">
        <v>11</v>
      </c>
      <c r="L7" s="875" t="s">
        <v>3</v>
      </c>
      <c r="M7" s="2069"/>
      <c r="N7" s="2119"/>
      <c r="O7" s="2072"/>
      <c r="P7" s="2072"/>
      <c r="Q7" s="2072"/>
      <c r="R7" s="2109"/>
      <c r="S7" s="2132"/>
    </row>
    <row r="8" spans="1:19" s="10" customFormat="1" ht="24" customHeight="1">
      <c r="A8" s="877" t="s">
        <v>12</v>
      </c>
      <c r="B8" s="878">
        <f>'-54-'!C6</f>
        <v>252</v>
      </c>
      <c r="C8" s="879">
        <f>'-54-'!D6</f>
        <v>249</v>
      </c>
      <c r="D8" s="880">
        <f>'-54-'!E6</f>
        <v>98.80952380952381</v>
      </c>
      <c r="E8" s="881">
        <f>'-54-'!F6</f>
        <v>13</v>
      </c>
      <c r="F8" s="600">
        <v>20</v>
      </c>
      <c r="G8" s="882">
        <f>SUM(E8:F8)</f>
        <v>33</v>
      </c>
      <c r="H8" s="883">
        <f>G8/C8*100</f>
        <v>13.253012048192772</v>
      </c>
      <c r="I8" s="600">
        <f>'-54-'!H6</f>
        <v>9</v>
      </c>
      <c r="J8" s="600">
        <v>25</v>
      </c>
      <c r="K8" s="882">
        <f>SUM(I8:J8)</f>
        <v>34</v>
      </c>
      <c r="L8" s="884">
        <f>K8/C8*100</f>
        <v>13.654618473895583</v>
      </c>
      <c r="M8" s="881">
        <f>'-54-'!J6</f>
        <v>12</v>
      </c>
      <c r="N8" s="881">
        <f>'-54-'!K6</f>
        <v>21</v>
      </c>
      <c r="O8" s="881">
        <f>'-54-'!L6</f>
        <v>23</v>
      </c>
      <c r="P8" s="881">
        <f>'-54-'!M6</f>
        <v>5</v>
      </c>
      <c r="Q8" s="881">
        <f>'-54-'!N6</f>
        <v>16</v>
      </c>
      <c r="R8" s="882">
        <f>SUM(M8:Q8)</f>
        <v>77</v>
      </c>
      <c r="S8" s="885">
        <f>R8/C8*100</f>
        <v>30.923694779116467</v>
      </c>
    </row>
    <row r="9" spans="1:19" s="10" customFormat="1" ht="24" customHeight="1">
      <c r="A9" s="886" t="s">
        <v>13</v>
      </c>
      <c r="B9" s="878">
        <f>'-54-'!C11</f>
        <v>486</v>
      </c>
      <c r="C9" s="879">
        <f>'-54-'!D11</f>
        <v>484</v>
      </c>
      <c r="D9" s="880">
        <f>'-54-'!E11</f>
        <v>99.58847736625515</v>
      </c>
      <c r="E9" s="887">
        <f>'-54-'!F11</f>
        <v>18</v>
      </c>
      <c r="F9" s="599">
        <v>37</v>
      </c>
      <c r="G9" s="882">
        <f aca="true" t="shared" si="0" ref="G9:G20">SUM(E9:F9)</f>
        <v>55</v>
      </c>
      <c r="H9" s="883">
        <f aca="true" t="shared" si="1" ref="H9:H20">G9/C9*100</f>
        <v>11.363636363636363</v>
      </c>
      <c r="I9" s="599">
        <f>'-54-'!H11</f>
        <v>24</v>
      </c>
      <c r="J9" s="599">
        <v>61</v>
      </c>
      <c r="K9" s="882">
        <f aca="true" t="shared" si="2" ref="K9:K20">SUM(I9:J9)</f>
        <v>85</v>
      </c>
      <c r="L9" s="884">
        <f aca="true" t="shared" si="3" ref="L9:L20">K9/C9*100</f>
        <v>17.56198347107438</v>
      </c>
      <c r="M9" s="887">
        <f>'-54-'!J11</f>
        <v>16</v>
      </c>
      <c r="N9" s="599">
        <f>'-54-'!K11</f>
        <v>22</v>
      </c>
      <c r="O9" s="599">
        <f>'-54-'!L11</f>
        <v>19</v>
      </c>
      <c r="P9" s="599">
        <f>'-54-'!M11</f>
        <v>7</v>
      </c>
      <c r="Q9" s="599">
        <f>'-54-'!N11</f>
        <v>2</v>
      </c>
      <c r="R9" s="882">
        <f aca="true" t="shared" si="4" ref="R9:R20">SUM(M9:Q9)</f>
        <v>66</v>
      </c>
      <c r="S9" s="885">
        <f aca="true" t="shared" si="5" ref="S9:S19">R9/C9*100</f>
        <v>13.636363636363635</v>
      </c>
    </row>
    <row r="10" spans="1:19" s="10" customFormat="1" ht="24" customHeight="1">
      <c r="A10" s="886" t="s">
        <v>14</v>
      </c>
      <c r="B10" s="878">
        <f>'-54-'!C16</f>
        <v>441</v>
      </c>
      <c r="C10" s="879">
        <f>'-54-'!D16</f>
        <v>436</v>
      </c>
      <c r="D10" s="880">
        <f>'-54-'!E16</f>
        <v>98.86621315192744</v>
      </c>
      <c r="E10" s="887">
        <f>'-54-'!F16</f>
        <v>22</v>
      </c>
      <c r="F10" s="599">
        <v>44</v>
      </c>
      <c r="G10" s="882">
        <f t="shared" si="0"/>
        <v>66</v>
      </c>
      <c r="H10" s="883">
        <f t="shared" si="1"/>
        <v>15.137614678899084</v>
      </c>
      <c r="I10" s="599">
        <f>'-54-'!H16</f>
        <v>17</v>
      </c>
      <c r="J10" s="599">
        <v>41</v>
      </c>
      <c r="K10" s="882">
        <f t="shared" si="2"/>
        <v>58</v>
      </c>
      <c r="L10" s="884">
        <f t="shared" si="3"/>
        <v>13.302752293577983</v>
      </c>
      <c r="M10" s="887">
        <f>'-54-'!J16</f>
        <v>1</v>
      </c>
      <c r="N10" s="599">
        <f>'-54-'!K16</f>
        <v>36</v>
      </c>
      <c r="O10" s="599">
        <f>'-54-'!L16</f>
        <v>54</v>
      </c>
      <c r="P10" s="599">
        <f>'-54-'!M16</f>
        <v>6</v>
      </c>
      <c r="Q10" s="599">
        <f>'-54-'!N16</f>
        <v>11</v>
      </c>
      <c r="R10" s="882">
        <f t="shared" si="4"/>
        <v>108</v>
      </c>
      <c r="S10" s="885">
        <f t="shared" si="5"/>
        <v>24.770642201834864</v>
      </c>
    </row>
    <row r="11" spans="1:19" s="10" customFormat="1" ht="24" customHeight="1">
      <c r="A11" s="886" t="s">
        <v>25</v>
      </c>
      <c r="B11" s="878">
        <f>'-54-'!C19</f>
        <v>873</v>
      </c>
      <c r="C11" s="879">
        <f>'-54-'!D19</f>
        <v>859</v>
      </c>
      <c r="D11" s="880">
        <f>'-54-'!E19</f>
        <v>98.3963344788087</v>
      </c>
      <c r="E11" s="887">
        <f>'-54-'!F19</f>
        <v>22</v>
      </c>
      <c r="F11" s="599">
        <v>58</v>
      </c>
      <c r="G11" s="882">
        <f t="shared" si="0"/>
        <v>80</v>
      </c>
      <c r="H11" s="883">
        <f t="shared" si="1"/>
        <v>9.31315483119907</v>
      </c>
      <c r="I11" s="599">
        <f>'-54-'!H19</f>
        <v>20</v>
      </c>
      <c r="J11" s="599">
        <v>70</v>
      </c>
      <c r="K11" s="882">
        <f t="shared" si="2"/>
        <v>90</v>
      </c>
      <c r="L11" s="884">
        <f t="shared" si="3"/>
        <v>10.477299185098952</v>
      </c>
      <c r="M11" s="887">
        <f>'-54-'!J19</f>
        <v>2</v>
      </c>
      <c r="N11" s="599">
        <f>'-54-'!K19</f>
        <v>53</v>
      </c>
      <c r="O11" s="599">
        <f>'-54-'!L19</f>
        <v>72</v>
      </c>
      <c r="P11" s="599">
        <f>'-54-'!M19</f>
        <v>32</v>
      </c>
      <c r="Q11" s="599">
        <f>'-54-'!N19</f>
        <v>1</v>
      </c>
      <c r="R11" s="882">
        <f t="shared" si="4"/>
        <v>160</v>
      </c>
      <c r="S11" s="885">
        <f t="shared" si="5"/>
        <v>18.62630966239814</v>
      </c>
    </row>
    <row r="12" spans="1:19" s="10" customFormat="1" ht="24" customHeight="1">
      <c r="A12" s="886" t="s">
        <v>15</v>
      </c>
      <c r="B12" s="888">
        <f>'-54-'!C23</f>
        <v>575</v>
      </c>
      <c r="C12" s="889">
        <f>'-54-'!D23</f>
        <v>568</v>
      </c>
      <c r="D12" s="880">
        <f>'-54-'!E23</f>
        <v>98.78260869565217</v>
      </c>
      <c r="E12" s="887">
        <f>'-54-'!F23</f>
        <v>25</v>
      </c>
      <c r="F12" s="599">
        <v>60</v>
      </c>
      <c r="G12" s="882">
        <f t="shared" si="0"/>
        <v>85</v>
      </c>
      <c r="H12" s="883">
        <f t="shared" si="1"/>
        <v>14.964788732394366</v>
      </c>
      <c r="I12" s="599">
        <f>'-54-'!H23</f>
        <v>28</v>
      </c>
      <c r="J12" s="599">
        <v>59</v>
      </c>
      <c r="K12" s="882">
        <f t="shared" si="2"/>
        <v>87</v>
      </c>
      <c r="L12" s="884">
        <f t="shared" si="3"/>
        <v>15.316901408450704</v>
      </c>
      <c r="M12" s="887">
        <f>'-54-'!J23</f>
        <v>20</v>
      </c>
      <c r="N12" s="599">
        <f>'-54-'!K23</f>
        <v>44</v>
      </c>
      <c r="O12" s="599">
        <f>'-54-'!L23</f>
        <v>29</v>
      </c>
      <c r="P12" s="599">
        <f>'-54-'!M23</f>
        <v>13</v>
      </c>
      <c r="Q12" s="599">
        <f>'-54-'!N23</f>
        <v>11</v>
      </c>
      <c r="R12" s="882">
        <f t="shared" si="4"/>
        <v>117</v>
      </c>
      <c r="S12" s="885">
        <f t="shared" si="5"/>
        <v>20.598591549295776</v>
      </c>
    </row>
    <row r="13" spans="1:19" s="10" customFormat="1" ht="24" customHeight="1">
      <c r="A13" s="886" t="s">
        <v>16</v>
      </c>
      <c r="B13" s="888">
        <f>'-54-'!C25</f>
        <v>162</v>
      </c>
      <c r="C13" s="889">
        <f>'-54-'!D25</f>
        <v>162</v>
      </c>
      <c r="D13" s="880">
        <f>'-54-'!E25</f>
        <v>100</v>
      </c>
      <c r="E13" s="887">
        <f>'-54-'!F25</f>
        <v>3</v>
      </c>
      <c r="F13" s="599">
        <v>12</v>
      </c>
      <c r="G13" s="882">
        <f t="shared" si="0"/>
        <v>15</v>
      </c>
      <c r="H13" s="883">
        <f t="shared" si="1"/>
        <v>9.25925925925926</v>
      </c>
      <c r="I13" s="599">
        <f>'-54-'!H25</f>
        <v>5</v>
      </c>
      <c r="J13" s="599">
        <v>13</v>
      </c>
      <c r="K13" s="882">
        <f t="shared" si="2"/>
        <v>18</v>
      </c>
      <c r="L13" s="884">
        <f t="shared" si="3"/>
        <v>11.11111111111111</v>
      </c>
      <c r="M13" s="887">
        <f>'-54-'!J25</f>
        <v>0</v>
      </c>
      <c r="N13" s="599">
        <f>'-54-'!K25</f>
        <v>11</v>
      </c>
      <c r="O13" s="599">
        <f>'-54-'!L25</f>
        <v>45</v>
      </c>
      <c r="P13" s="599">
        <f>'-54-'!M25</f>
        <v>8</v>
      </c>
      <c r="Q13" s="599">
        <f>'-54-'!N25</f>
        <v>9</v>
      </c>
      <c r="R13" s="882">
        <f>SUM(M13:Q13)</f>
        <v>73</v>
      </c>
      <c r="S13" s="885">
        <f>R13/C13*100</f>
        <v>45.06172839506173</v>
      </c>
    </row>
    <row r="14" spans="1:20" s="10" customFormat="1" ht="24" customHeight="1">
      <c r="A14" s="886" t="s">
        <v>26</v>
      </c>
      <c r="B14" s="888">
        <f>'-54-'!C29</f>
        <v>1644</v>
      </c>
      <c r="C14" s="889">
        <f>'-54-'!D29</f>
        <v>1611</v>
      </c>
      <c r="D14" s="880">
        <f>'-54-'!E29</f>
        <v>97.99270072992701</v>
      </c>
      <c r="E14" s="887">
        <f>'-54-'!F29</f>
        <v>72</v>
      </c>
      <c r="F14" s="599">
        <v>196</v>
      </c>
      <c r="G14" s="882">
        <f t="shared" si="0"/>
        <v>268</v>
      </c>
      <c r="H14" s="883">
        <f t="shared" si="1"/>
        <v>16.635630043451272</v>
      </c>
      <c r="I14" s="599">
        <f>'-54-'!H29</f>
        <v>110</v>
      </c>
      <c r="J14" s="599">
        <v>200</v>
      </c>
      <c r="K14" s="882">
        <f t="shared" si="2"/>
        <v>310</v>
      </c>
      <c r="L14" s="884">
        <f t="shared" si="3"/>
        <v>19.24270639354438</v>
      </c>
      <c r="M14" s="887">
        <f>'-54-'!J29</f>
        <v>19</v>
      </c>
      <c r="N14" s="599">
        <f>'-54-'!K29</f>
        <v>89</v>
      </c>
      <c r="O14" s="599">
        <f>'-54-'!L29</f>
        <v>117</v>
      </c>
      <c r="P14" s="599">
        <f>'-54-'!M29</f>
        <v>191</v>
      </c>
      <c r="Q14" s="599">
        <f>'-54-'!N29</f>
        <v>11</v>
      </c>
      <c r="R14" s="882">
        <f t="shared" si="4"/>
        <v>427</v>
      </c>
      <c r="S14" s="885">
        <f t="shared" si="5"/>
        <v>26.505276225946616</v>
      </c>
      <c r="T14" s="48"/>
    </row>
    <row r="15" spans="1:19" s="10" customFormat="1" ht="24" customHeight="1">
      <c r="A15" s="886" t="s">
        <v>17</v>
      </c>
      <c r="B15" s="888">
        <f>'-54-'!C33</f>
        <v>450</v>
      </c>
      <c r="C15" s="889">
        <f>'-54-'!D33</f>
        <v>406</v>
      </c>
      <c r="D15" s="890">
        <f>'-54-'!E33</f>
        <v>90.22222222222223</v>
      </c>
      <c r="E15" s="887">
        <f>'-54-'!F33</f>
        <v>24</v>
      </c>
      <c r="F15" s="599">
        <v>49</v>
      </c>
      <c r="G15" s="882">
        <f t="shared" si="0"/>
        <v>73</v>
      </c>
      <c r="H15" s="883">
        <f t="shared" si="1"/>
        <v>17.980295566502463</v>
      </c>
      <c r="I15" s="599">
        <f>'-54-'!H33</f>
        <v>38</v>
      </c>
      <c r="J15" s="599">
        <v>56</v>
      </c>
      <c r="K15" s="882">
        <f t="shared" si="2"/>
        <v>94</v>
      </c>
      <c r="L15" s="891">
        <f t="shared" si="3"/>
        <v>23.15270935960591</v>
      </c>
      <c r="M15" s="887">
        <f>'-54-'!J33</f>
        <v>2</v>
      </c>
      <c r="N15" s="599">
        <f>'-54-'!K33</f>
        <v>6</v>
      </c>
      <c r="O15" s="599">
        <f>'-54-'!L33</f>
        <v>20</v>
      </c>
      <c r="P15" s="599">
        <f>'-54-'!M33</f>
        <v>3</v>
      </c>
      <c r="Q15" s="599">
        <f>'-54-'!N33</f>
        <v>6</v>
      </c>
      <c r="R15" s="882">
        <f t="shared" si="4"/>
        <v>37</v>
      </c>
      <c r="S15" s="885">
        <f t="shared" si="5"/>
        <v>9.113300492610838</v>
      </c>
    </row>
    <row r="16" spans="1:19" s="10" customFormat="1" ht="24" customHeight="1">
      <c r="A16" s="886" t="s">
        <v>18</v>
      </c>
      <c r="B16" s="888">
        <f>'-54-'!C40</f>
        <v>1232</v>
      </c>
      <c r="C16" s="889">
        <f>'-54-'!D40</f>
        <v>1159</v>
      </c>
      <c r="D16" s="880">
        <f>'-54-'!E40</f>
        <v>94.07467532467533</v>
      </c>
      <c r="E16" s="887">
        <f>'-54-'!F40</f>
        <v>108</v>
      </c>
      <c r="F16" s="892">
        <v>110</v>
      </c>
      <c r="G16" s="882">
        <f t="shared" si="0"/>
        <v>218</v>
      </c>
      <c r="H16" s="883">
        <f t="shared" si="1"/>
        <v>18.809318377911993</v>
      </c>
      <c r="I16" s="599">
        <f>'-54-'!H40</f>
        <v>126</v>
      </c>
      <c r="J16" s="599">
        <v>138</v>
      </c>
      <c r="K16" s="882">
        <f t="shared" si="2"/>
        <v>264</v>
      </c>
      <c r="L16" s="884">
        <f t="shared" si="3"/>
        <v>22.77825711820535</v>
      </c>
      <c r="M16" s="887">
        <f>'-54-'!J40</f>
        <v>17</v>
      </c>
      <c r="N16" s="599">
        <f>'-54-'!K40</f>
        <v>67</v>
      </c>
      <c r="O16" s="599">
        <f>'-54-'!L40</f>
        <v>44</v>
      </c>
      <c r="P16" s="599">
        <f>'-54-'!M40</f>
        <v>29</v>
      </c>
      <c r="Q16" s="599">
        <f>'-54-'!N40</f>
        <v>15</v>
      </c>
      <c r="R16" s="882">
        <f t="shared" si="4"/>
        <v>172</v>
      </c>
      <c r="S16" s="893">
        <f t="shared" si="5"/>
        <v>14.840379637618636</v>
      </c>
    </row>
    <row r="17" spans="1:19" s="10" customFormat="1" ht="24" customHeight="1">
      <c r="A17" s="886" t="s">
        <v>19</v>
      </c>
      <c r="B17" s="888">
        <f>'-54-'!C44</f>
        <v>200</v>
      </c>
      <c r="C17" s="889">
        <f>'-54-'!D44</f>
        <v>196</v>
      </c>
      <c r="D17" s="890">
        <f>'-54-'!E44</f>
        <v>98</v>
      </c>
      <c r="E17" s="887">
        <f>'-54-'!F44</f>
        <v>5</v>
      </c>
      <c r="F17" s="599">
        <v>15</v>
      </c>
      <c r="G17" s="882">
        <f t="shared" si="0"/>
        <v>20</v>
      </c>
      <c r="H17" s="883">
        <f t="shared" si="1"/>
        <v>10.204081632653061</v>
      </c>
      <c r="I17" s="599">
        <f>'-54-'!H44</f>
        <v>5</v>
      </c>
      <c r="J17" s="599">
        <v>18</v>
      </c>
      <c r="K17" s="882">
        <f t="shared" si="2"/>
        <v>23</v>
      </c>
      <c r="L17" s="884">
        <f t="shared" si="3"/>
        <v>11.73469387755102</v>
      </c>
      <c r="M17" s="887">
        <f>'-54-'!J44</f>
        <v>25</v>
      </c>
      <c r="N17" s="599">
        <f>'-54-'!K44</f>
        <v>12</v>
      </c>
      <c r="O17" s="599">
        <f>'-54-'!L44</f>
        <v>14</v>
      </c>
      <c r="P17" s="599">
        <f>'-54-'!M44</f>
        <v>9</v>
      </c>
      <c r="Q17" s="599">
        <f>'-54-'!N44</f>
        <v>9</v>
      </c>
      <c r="R17" s="882">
        <f t="shared" si="4"/>
        <v>69</v>
      </c>
      <c r="S17" s="893">
        <f t="shared" si="5"/>
        <v>35.204081632653065</v>
      </c>
    </row>
    <row r="18" spans="1:19" s="10" customFormat="1" ht="24" customHeight="1">
      <c r="A18" s="886" t="s">
        <v>20</v>
      </c>
      <c r="B18" s="888">
        <f>'-54-'!C46</f>
        <v>73</v>
      </c>
      <c r="C18" s="889">
        <f>'-54-'!D46</f>
        <v>71</v>
      </c>
      <c r="D18" s="880">
        <f>'-54-'!E46</f>
        <v>97.26027397260275</v>
      </c>
      <c r="E18" s="887">
        <f>'-54-'!F46</f>
        <v>2</v>
      </c>
      <c r="F18" s="599">
        <v>3</v>
      </c>
      <c r="G18" s="882">
        <f t="shared" si="0"/>
        <v>5</v>
      </c>
      <c r="H18" s="883">
        <f t="shared" si="1"/>
        <v>7.042253521126761</v>
      </c>
      <c r="I18" s="599">
        <f>'-54-'!H46</f>
        <v>2</v>
      </c>
      <c r="J18" s="599">
        <v>4</v>
      </c>
      <c r="K18" s="882">
        <f t="shared" si="2"/>
        <v>6</v>
      </c>
      <c r="L18" s="884">
        <f t="shared" si="3"/>
        <v>8.450704225352112</v>
      </c>
      <c r="M18" s="887">
        <f>'-54-'!J46</f>
        <v>11</v>
      </c>
      <c r="N18" s="599">
        <f>'-54-'!K46</f>
        <v>8</v>
      </c>
      <c r="O18" s="599">
        <f>'-54-'!L46</f>
        <v>7</v>
      </c>
      <c r="P18" s="599">
        <f>'-54-'!M46</f>
        <v>1</v>
      </c>
      <c r="Q18" s="599">
        <f>'-54-'!N46</f>
        <v>0</v>
      </c>
      <c r="R18" s="882">
        <f>SUM(M18:Q18)</f>
        <v>27</v>
      </c>
      <c r="S18" s="885">
        <f t="shared" si="5"/>
        <v>38.028169014084504</v>
      </c>
    </row>
    <row r="19" spans="1:19" s="10" customFormat="1" ht="24" customHeight="1">
      <c r="A19" s="886" t="s">
        <v>21</v>
      </c>
      <c r="B19" s="888">
        <f>'-54-'!C53</f>
        <v>472</v>
      </c>
      <c r="C19" s="889">
        <f>'-54-'!D53</f>
        <v>453</v>
      </c>
      <c r="D19" s="880">
        <f>'-54-'!E53</f>
        <v>95.97457627118644</v>
      </c>
      <c r="E19" s="887">
        <f>'-54-'!F53</f>
        <v>19</v>
      </c>
      <c r="F19" s="599">
        <v>31</v>
      </c>
      <c r="G19" s="882">
        <f t="shared" si="0"/>
        <v>50</v>
      </c>
      <c r="H19" s="883">
        <f t="shared" si="1"/>
        <v>11.037527593818984</v>
      </c>
      <c r="I19" s="599">
        <f>'-54-'!H53</f>
        <v>22</v>
      </c>
      <c r="J19" s="599">
        <v>36</v>
      </c>
      <c r="K19" s="882">
        <f t="shared" si="2"/>
        <v>58</v>
      </c>
      <c r="L19" s="891">
        <f t="shared" si="3"/>
        <v>12.803532008830022</v>
      </c>
      <c r="M19" s="887">
        <f>'-54-'!J53</f>
        <v>25</v>
      </c>
      <c r="N19" s="599">
        <f>'-54-'!K53</f>
        <v>16</v>
      </c>
      <c r="O19" s="599">
        <f>'-54-'!L53</f>
        <v>56</v>
      </c>
      <c r="P19" s="599">
        <f>'-54-'!M53</f>
        <v>9</v>
      </c>
      <c r="Q19" s="599">
        <f>'-54-'!N53</f>
        <v>1</v>
      </c>
      <c r="R19" s="882">
        <f t="shared" si="4"/>
        <v>107</v>
      </c>
      <c r="S19" s="885">
        <f t="shared" si="5"/>
        <v>23.62030905077263</v>
      </c>
    </row>
    <row r="20" spans="1:19" s="10" customFormat="1" ht="24" customHeight="1" thickBot="1">
      <c r="A20" s="894" t="s">
        <v>22</v>
      </c>
      <c r="B20" s="895">
        <f>'-54-'!C60</f>
        <v>293</v>
      </c>
      <c r="C20" s="896">
        <f>'-54-'!D60</f>
        <v>287</v>
      </c>
      <c r="D20" s="897">
        <f>'-54-'!E60</f>
        <v>97.95221843003414</v>
      </c>
      <c r="E20" s="898">
        <f>'-54-'!F60</f>
        <v>6</v>
      </c>
      <c r="F20" s="601">
        <v>20</v>
      </c>
      <c r="G20" s="899">
        <f t="shared" si="0"/>
        <v>26</v>
      </c>
      <c r="H20" s="900">
        <f t="shared" si="1"/>
        <v>9.059233449477352</v>
      </c>
      <c r="I20" s="898">
        <f>'-54-'!H60</f>
        <v>10</v>
      </c>
      <c r="J20" s="601">
        <v>10</v>
      </c>
      <c r="K20" s="899">
        <f t="shared" si="2"/>
        <v>20</v>
      </c>
      <c r="L20" s="901">
        <f t="shared" si="3"/>
        <v>6.968641114982578</v>
      </c>
      <c r="M20" s="898">
        <f>'-54-'!J60</f>
        <v>16</v>
      </c>
      <c r="N20" s="601">
        <f>'-54-'!K60</f>
        <v>15</v>
      </c>
      <c r="O20" s="601">
        <f>'-54-'!L60</f>
        <v>42</v>
      </c>
      <c r="P20" s="601">
        <f>'-54-'!M60</f>
        <v>3</v>
      </c>
      <c r="Q20" s="601">
        <f>'-54-'!N60</f>
        <v>9</v>
      </c>
      <c r="R20" s="899">
        <f t="shared" si="4"/>
        <v>85</v>
      </c>
      <c r="S20" s="902">
        <f>R20/C20*100</f>
        <v>29.61672473867596</v>
      </c>
    </row>
    <row r="21" spans="1:19" s="911" customFormat="1" ht="24" customHeight="1" thickBot="1">
      <c r="A21" s="903" t="s">
        <v>10</v>
      </c>
      <c r="B21" s="904">
        <f>SUM(B8:B20)</f>
        <v>7153</v>
      </c>
      <c r="C21" s="905">
        <f>SUM(C8:C20)</f>
        <v>6941</v>
      </c>
      <c r="D21" s="906">
        <f>C21/B21*100</f>
        <v>97.03620858381099</v>
      </c>
      <c r="E21" s="905">
        <f>SUM(E8:E20)</f>
        <v>339</v>
      </c>
      <c r="F21" s="907">
        <f>SUM(F8:F20)</f>
        <v>655</v>
      </c>
      <c r="G21" s="907">
        <f>SUM(E21,F21)</f>
        <v>994</v>
      </c>
      <c r="H21" s="908">
        <f>G21/C21*100</f>
        <v>14.320703068722086</v>
      </c>
      <c r="I21" s="905">
        <f>SUM(I8:I20)</f>
        <v>416</v>
      </c>
      <c r="J21" s="907">
        <f>SUM(J8:J20)</f>
        <v>731</v>
      </c>
      <c r="K21" s="907">
        <f>SUM(I21,J21)</f>
        <v>1147</v>
      </c>
      <c r="L21" s="909">
        <f>K21/C21*100</f>
        <v>16.524996398213514</v>
      </c>
      <c r="M21" s="905">
        <f aca="true" t="shared" si="6" ref="M21:R21">SUM(M8:M20)</f>
        <v>166</v>
      </c>
      <c r="N21" s="907">
        <f t="shared" si="6"/>
        <v>400</v>
      </c>
      <c r="O21" s="907">
        <f t="shared" si="6"/>
        <v>542</v>
      </c>
      <c r="P21" s="907">
        <f t="shared" si="6"/>
        <v>316</v>
      </c>
      <c r="Q21" s="907">
        <f t="shared" si="6"/>
        <v>101</v>
      </c>
      <c r="R21" s="907">
        <f t="shared" si="6"/>
        <v>1525</v>
      </c>
      <c r="S21" s="910">
        <f>R21/C21*100</f>
        <v>21.970897565192335</v>
      </c>
    </row>
    <row r="22" spans="1:19" s="918" customFormat="1" ht="24" customHeight="1" thickBot="1">
      <c r="A22" s="912" t="s">
        <v>119</v>
      </c>
      <c r="B22" s="913">
        <v>4712</v>
      </c>
      <c r="C22" s="914">
        <v>4755</v>
      </c>
      <c r="D22" s="915">
        <f>C22/B22*100</f>
        <v>100.9125636672326</v>
      </c>
      <c r="E22" s="916"/>
      <c r="F22" s="916"/>
      <c r="G22" s="916"/>
      <c r="H22" s="917"/>
      <c r="I22" s="916"/>
      <c r="J22" s="916"/>
      <c r="K22" s="916"/>
      <c r="L22" s="917"/>
      <c r="M22" s="916"/>
      <c r="N22" s="916"/>
      <c r="O22" s="916"/>
      <c r="P22" s="916"/>
      <c r="Q22" s="916"/>
      <c r="R22" s="916"/>
      <c r="S22" s="917"/>
    </row>
    <row r="23" spans="1:19" s="918" customFormat="1" ht="24" customHeight="1" thickBot="1">
      <c r="A23" s="903" t="s">
        <v>10</v>
      </c>
      <c r="B23" s="919">
        <f>SUM(B21:B22)</f>
        <v>11865</v>
      </c>
      <c r="C23" s="920">
        <f>SUM(C21:C22)</f>
        <v>11696</v>
      </c>
      <c r="D23" s="906">
        <f>C23/B23*100</f>
        <v>98.5756426464391</v>
      </c>
      <c r="E23" s="916"/>
      <c r="F23" s="916"/>
      <c r="G23" s="916"/>
      <c r="H23" s="917"/>
      <c r="I23" s="916"/>
      <c r="J23" s="916"/>
      <c r="K23" s="916"/>
      <c r="L23" s="917"/>
      <c r="M23" s="916"/>
      <c r="N23" s="916"/>
      <c r="O23" s="916"/>
      <c r="P23" s="916"/>
      <c r="Q23" s="916"/>
      <c r="R23" s="916"/>
      <c r="S23" s="917"/>
    </row>
    <row r="24" spans="1:19" s="66" customFormat="1" ht="11.25">
      <c r="A24" s="2117" t="s">
        <v>317</v>
      </c>
      <c r="B24" s="2117"/>
      <c r="C24" s="2117"/>
      <c r="D24" s="2117"/>
      <c r="E24" s="2117"/>
      <c r="F24" s="2117"/>
      <c r="G24" s="2117"/>
      <c r="H24" s="2117"/>
      <c r="I24" s="2117"/>
      <c r="J24" s="2117"/>
      <c r="K24" s="2117"/>
      <c r="L24" s="2117"/>
      <c r="M24" s="2117"/>
      <c r="N24" s="2117"/>
      <c r="O24" s="2117"/>
      <c r="P24" s="2117"/>
      <c r="Q24" s="2117"/>
      <c r="R24" s="2117"/>
      <c r="S24" s="2117"/>
    </row>
    <row r="25" spans="1:19" ht="14.25">
      <c r="A25" s="869"/>
      <c r="B25" s="869"/>
      <c r="C25" s="869"/>
      <c r="D25" s="921"/>
      <c r="E25" s="869"/>
      <c r="F25" s="869"/>
      <c r="G25" s="869"/>
      <c r="H25" s="869"/>
      <c r="I25" s="869"/>
      <c r="J25" s="869"/>
      <c r="K25" s="869"/>
      <c r="L25" s="869"/>
      <c r="M25" s="869"/>
      <c r="N25" s="869"/>
      <c r="O25" s="869"/>
      <c r="P25" s="869"/>
      <c r="Q25" s="869"/>
      <c r="R25" s="869"/>
      <c r="S25" s="869"/>
    </row>
    <row r="26" spans="1:19" ht="14.25">
      <c r="A26" s="869"/>
      <c r="B26" s="869"/>
      <c r="C26" s="869"/>
      <c r="D26" s="921"/>
      <c r="E26" s="869"/>
      <c r="F26" s="869"/>
      <c r="G26" s="869"/>
      <c r="H26" s="869"/>
      <c r="I26" s="869"/>
      <c r="J26" s="869"/>
      <c r="K26" s="869"/>
      <c r="L26" s="869"/>
      <c r="M26" s="869"/>
      <c r="N26" s="869"/>
      <c r="O26" s="869"/>
      <c r="P26" s="869"/>
      <c r="Q26" s="869"/>
      <c r="R26" s="869"/>
      <c r="S26" s="869"/>
    </row>
    <row r="27" spans="1:19" ht="14.25">
      <c r="A27" s="869"/>
      <c r="B27" s="869"/>
      <c r="C27" s="869"/>
      <c r="D27" s="921"/>
      <c r="E27" s="869"/>
      <c r="F27" s="869"/>
      <c r="G27" s="869"/>
      <c r="H27" s="869"/>
      <c r="I27" s="869"/>
      <c r="J27" s="869"/>
      <c r="K27" s="869"/>
      <c r="L27" s="869"/>
      <c r="M27" s="869"/>
      <c r="N27" s="869"/>
      <c r="O27" s="869"/>
      <c r="P27" s="869"/>
      <c r="Q27" s="869"/>
      <c r="R27" s="869"/>
      <c r="S27" s="869"/>
    </row>
    <row r="28" spans="1:19" ht="14.25">
      <c r="A28" s="869"/>
      <c r="B28" s="869"/>
      <c r="C28" s="869"/>
      <c r="D28" s="921"/>
      <c r="E28" s="869"/>
      <c r="F28" s="869"/>
      <c r="G28" s="869"/>
      <c r="H28" s="869"/>
      <c r="I28" s="869"/>
      <c r="J28" s="869"/>
      <c r="K28" s="869"/>
      <c r="L28" s="869"/>
      <c r="M28" s="869"/>
      <c r="N28" s="869"/>
      <c r="O28" s="869"/>
      <c r="P28" s="869"/>
      <c r="Q28" s="869"/>
      <c r="R28" s="869"/>
      <c r="S28" s="869"/>
    </row>
    <row r="29" spans="1:19" ht="14.25">
      <c r="A29" s="869"/>
      <c r="B29" s="3"/>
      <c r="C29" s="3"/>
      <c r="D29" s="9"/>
      <c r="E29" s="3"/>
      <c r="F29" s="3"/>
      <c r="G29" s="3"/>
      <c r="H29" s="3"/>
      <c r="I29" s="3"/>
      <c r="J29" s="3"/>
      <c r="K29" s="3"/>
      <c r="L29" s="3"/>
      <c r="M29" s="3"/>
      <c r="N29" s="3"/>
      <c r="O29" s="3"/>
      <c r="P29" s="3"/>
      <c r="Q29" s="3"/>
      <c r="R29" s="3"/>
      <c r="S29" s="3"/>
    </row>
    <row r="30" spans="1:19" ht="14.25">
      <c r="A30" s="869"/>
      <c r="B30" s="3"/>
      <c r="C30" s="3"/>
      <c r="D30" s="9"/>
      <c r="E30" s="3"/>
      <c r="F30" s="3"/>
      <c r="G30" s="3"/>
      <c r="H30" s="3"/>
      <c r="I30" s="3"/>
      <c r="J30" s="3"/>
      <c r="K30" s="3"/>
      <c r="L30" s="3"/>
      <c r="M30" s="3"/>
      <c r="N30" s="3"/>
      <c r="O30" s="3"/>
      <c r="P30" s="3"/>
      <c r="Q30" s="3"/>
      <c r="R30" s="3"/>
      <c r="S30" s="3"/>
    </row>
    <row r="31" spans="1:19" ht="14.25">
      <c r="A31" s="869"/>
      <c r="B31" s="3"/>
      <c r="C31" s="3"/>
      <c r="D31" s="9"/>
      <c r="E31" s="3"/>
      <c r="F31" s="3"/>
      <c r="G31" s="3"/>
      <c r="H31" s="3"/>
      <c r="I31" s="3"/>
      <c r="J31" s="3"/>
      <c r="K31" s="3"/>
      <c r="L31" s="3"/>
      <c r="M31" s="3"/>
      <c r="N31" s="3"/>
      <c r="O31" s="3"/>
      <c r="P31" s="3"/>
      <c r="Q31" s="3"/>
      <c r="R31" s="3"/>
      <c r="S31" s="3"/>
    </row>
    <row r="32" spans="1:19" ht="14.25">
      <c r="A32" s="869"/>
      <c r="B32" s="3"/>
      <c r="C32" s="3"/>
      <c r="D32" s="9"/>
      <c r="E32" s="3"/>
      <c r="F32" s="3"/>
      <c r="G32" s="3"/>
      <c r="H32" s="3"/>
      <c r="I32" s="3"/>
      <c r="J32" s="3"/>
      <c r="K32" s="3"/>
      <c r="L32" s="3"/>
      <c r="M32" s="3"/>
      <c r="N32" s="3"/>
      <c r="O32" s="3"/>
      <c r="P32" s="3"/>
      <c r="Q32" s="3"/>
      <c r="R32" s="3"/>
      <c r="S32" s="3"/>
    </row>
    <row r="33" spans="1:19" ht="14.25">
      <c r="A33" s="869"/>
      <c r="B33" s="3"/>
      <c r="C33" s="3"/>
      <c r="D33" s="9"/>
      <c r="E33" s="3"/>
      <c r="F33" s="3"/>
      <c r="G33" s="3"/>
      <c r="H33" s="3"/>
      <c r="I33" s="3"/>
      <c r="J33" s="3"/>
      <c r="K33" s="3"/>
      <c r="L33" s="3"/>
      <c r="M33" s="3"/>
      <c r="N33" s="3"/>
      <c r="O33" s="3"/>
      <c r="P33" s="3"/>
      <c r="Q33" s="3"/>
      <c r="R33" s="3"/>
      <c r="S33" s="3"/>
    </row>
    <row r="34" spans="1:19" ht="14.25">
      <c r="A34" s="869"/>
      <c r="B34" s="3"/>
      <c r="C34" s="3"/>
      <c r="D34" s="9"/>
      <c r="E34" s="3"/>
      <c r="F34" s="3"/>
      <c r="G34" s="3"/>
      <c r="H34" s="3"/>
      <c r="I34" s="3"/>
      <c r="J34" s="3"/>
      <c r="K34" s="3"/>
      <c r="L34" s="3"/>
      <c r="M34" s="3"/>
      <c r="N34" s="3"/>
      <c r="O34" s="3"/>
      <c r="P34" s="3"/>
      <c r="Q34" s="3"/>
      <c r="R34" s="3"/>
      <c r="S34" s="3"/>
    </row>
    <row r="35" spans="1:19" ht="14.25">
      <c r="A35" s="869"/>
      <c r="B35" s="3"/>
      <c r="C35" s="3"/>
      <c r="D35" s="9"/>
      <c r="E35" s="3"/>
      <c r="F35" s="3"/>
      <c r="G35" s="3"/>
      <c r="H35" s="3"/>
      <c r="I35" s="3"/>
      <c r="J35" s="3"/>
      <c r="K35" s="3"/>
      <c r="L35" s="3"/>
      <c r="M35" s="3"/>
      <c r="N35" s="3"/>
      <c r="O35" s="3"/>
      <c r="P35" s="3"/>
      <c r="Q35" s="3"/>
      <c r="R35" s="3"/>
      <c r="S35" s="3"/>
    </row>
    <row r="36" spans="1:19" ht="14.25">
      <c r="A36" s="869"/>
      <c r="B36" s="3"/>
      <c r="C36" s="3"/>
      <c r="D36" s="9"/>
      <c r="E36" s="3"/>
      <c r="F36" s="3"/>
      <c r="G36" s="3"/>
      <c r="H36" s="3"/>
      <c r="I36" s="3"/>
      <c r="J36" s="3"/>
      <c r="K36" s="3"/>
      <c r="L36" s="3"/>
      <c r="M36" s="3"/>
      <c r="N36" s="3"/>
      <c r="O36" s="3"/>
      <c r="P36" s="3"/>
      <c r="Q36" s="3"/>
      <c r="R36" s="3"/>
      <c r="S36" s="3"/>
    </row>
    <row r="37" spans="1:19" ht="14.25">
      <c r="A37" s="869"/>
      <c r="B37" s="3"/>
      <c r="C37" s="3"/>
      <c r="D37" s="9"/>
      <c r="E37" s="3"/>
      <c r="F37" s="3"/>
      <c r="G37" s="3"/>
      <c r="H37" s="3"/>
      <c r="I37" s="3"/>
      <c r="J37" s="3"/>
      <c r="K37" s="3"/>
      <c r="L37" s="3"/>
      <c r="M37" s="3"/>
      <c r="N37" s="3"/>
      <c r="O37" s="3"/>
      <c r="P37" s="3"/>
      <c r="Q37" s="3"/>
      <c r="R37" s="3"/>
      <c r="S37" s="3"/>
    </row>
    <row r="38" spans="1:19" ht="14.25">
      <c r="A38" s="869"/>
      <c r="B38" s="3"/>
      <c r="C38" s="3"/>
      <c r="D38" s="9"/>
      <c r="E38" s="3"/>
      <c r="F38" s="3"/>
      <c r="G38" s="3"/>
      <c r="H38" s="3"/>
      <c r="I38" s="3"/>
      <c r="J38" s="3"/>
      <c r="K38" s="3"/>
      <c r="L38" s="3"/>
      <c r="M38" s="3"/>
      <c r="N38" s="3"/>
      <c r="O38" s="3"/>
      <c r="P38" s="3"/>
      <c r="Q38" s="3"/>
      <c r="R38" s="3"/>
      <c r="S38" s="3"/>
    </row>
    <row r="39" spans="1:19" ht="14.25">
      <c r="A39" s="869"/>
      <c r="B39" s="3"/>
      <c r="C39" s="3"/>
      <c r="D39" s="9"/>
      <c r="E39" s="3"/>
      <c r="F39" s="3"/>
      <c r="G39" s="3"/>
      <c r="H39" s="3"/>
      <c r="I39" s="3"/>
      <c r="J39" s="3"/>
      <c r="K39" s="3"/>
      <c r="L39" s="3"/>
      <c r="M39" s="3"/>
      <c r="N39" s="3"/>
      <c r="O39" s="3"/>
      <c r="P39" s="3"/>
      <c r="Q39" s="3"/>
      <c r="R39" s="3"/>
      <c r="S39" s="3"/>
    </row>
    <row r="40" spans="1:19" ht="14.25">
      <c r="A40" s="869"/>
      <c r="B40" s="3"/>
      <c r="C40" s="3"/>
      <c r="D40" s="9"/>
      <c r="E40" s="3"/>
      <c r="F40" s="3"/>
      <c r="G40" s="3"/>
      <c r="H40" s="3"/>
      <c r="I40" s="3"/>
      <c r="J40" s="3"/>
      <c r="K40" s="3"/>
      <c r="L40" s="3"/>
      <c r="M40" s="3"/>
      <c r="N40" s="3"/>
      <c r="O40" s="3"/>
      <c r="P40" s="3"/>
      <c r="Q40" s="3"/>
      <c r="R40" s="3"/>
      <c r="S40" s="3"/>
    </row>
    <row r="41" spans="1:19" ht="14.25">
      <c r="A41" s="869"/>
      <c r="B41" s="3"/>
      <c r="C41" s="3"/>
      <c r="D41" s="9"/>
      <c r="E41" s="3"/>
      <c r="F41" s="3"/>
      <c r="G41" s="3"/>
      <c r="H41" s="3"/>
      <c r="I41" s="3"/>
      <c r="J41" s="3"/>
      <c r="K41" s="3"/>
      <c r="L41" s="3"/>
      <c r="M41" s="3"/>
      <c r="N41" s="3"/>
      <c r="O41" s="3"/>
      <c r="P41" s="3"/>
      <c r="Q41" s="3"/>
      <c r="R41" s="3"/>
      <c r="S41" s="3"/>
    </row>
    <row r="42" spans="1:19" ht="14.25">
      <c r="A42" s="869"/>
      <c r="B42" s="3"/>
      <c r="C42" s="3"/>
      <c r="D42" s="9"/>
      <c r="E42" s="3"/>
      <c r="F42" s="3"/>
      <c r="G42" s="3"/>
      <c r="H42" s="3"/>
      <c r="I42" s="3"/>
      <c r="J42" s="3"/>
      <c r="K42" s="3"/>
      <c r="L42" s="3"/>
      <c r="M42" s="3"/>
      <c r="N42" s="3"/>
      <c r="O42" s="3"/>
      <c r="P42" s="3"/>
      <c r="Q42" s="3"/>
      <c r="R42" s="3"/>
      <c r="S42" s="3"/>
    </row>
    <row r="43" spans="1:19" ht="14.25">
      <c r="A43" s="869"/>
      <c r="B43" s="3"/>
      <c r="C43" s="3"/>
      <c r="D43" s="9"/>
      <c r="E43" s="3"/>
      <c r="F43" s="3"/>
      <c r="G43" s="3"/>
      <c r="H43" s="3"/>
      <c r="I43" s="3"/>
      <c r="J43" s="3"/>
      <c r="K43" s="3"/>
      <c r="L43" s="3"/>
      <c r="M43" s="3"/>
      <c r="N43" s="3"/>
      <c r="O43" s="3"/>
      <c r="P43" s="3"/>
      <c r="Q43" s="3"/>
      <c r="R43" s="3"/>
      <c r="S43" s="3"/>
    </row>
    <row r="44" spans="1:19" ht="14.25">
      <c r="A44" s="869"/>
      <c r="B44" s="3"/>
      <c r="C44" s="3"/>
      <c r="D44" s="9"/>
      <c r="E44" s="3"/>
      <c r="F44" s="3"/>
      <c r="G44" s="3"/>
      <c r="H44" s="3"/>
      <c r="I44" s="3"/>
      <c r="J44" s="3"/>
      <c r="K44" s="3"/>
      <c r="L44" s="3"/>
      <c r="M44" s="3"/>
      <c r="N44" s="3"/>
      <c r="O44" s="3"/>
      <c r="P44" s="3"/>
      <c r="Q44" s="3"/>
      <c r="R44" s="3"/>
      <c r="S44" s="3"/>
    </row>
    <row r="45" spans="1:19" ht="14.25">
      <c r="A45" s="869"/>
      <c r="B45" s="3"/>
      <c r="C45" s="3"/>
      <c r="D45" s="9"/>
      <c r="E45" s="3"/>
      <c r="F45" s="3"/>
      <c r="G45" s="3"/>
      <c r="H45" s="3"/>
      <c r="I45" s="3"/>
      <c r="J45" s="3"/>
      <c r="K45" s="3"/>
      <c r="L45" s="3"/>
      <c r="M45" s="3"/>
      <c r="N45" s="3"/>
      <c r="O45" s="3"/>
      <c r="P45" s="3"/>
      <c r="Q45" s="3"/>
      <c r="R45" s="3"/>
      <c r="S45" s="3"/>
    </row>
    <row r="46" spans="1:19" ht="14.25">
      <c r="A46" s="869"/>
      <c r="B46" s="3"/>
      <c r="C46" s="3"/>
      <c r="D46" s="9"/>
      <c r="E46" s="3"/>
      <c r="F46" s="3"/>
      <c r="G46" s="3"/>
      <c r="H46" s="3"/>
      <c r="I46" s="3"/>
      <c r="J46" s="3"/>
      <c r="K46" s="3"/>
      <c r="L46" s="3"/>
      <c r="M46" s="3"/>
      <c r="N46" s="3"/>
      <c r="O46" s="3"/>
      <c r="P46" s="3"/>
      <c r="Q46" s="3"/>
      <c r="R46" s="3"/>
      <c r="S46" s="3"/>
    </row>
    <row r="47" spans="1:19" ht="14.25">
      <c r="A47" s="869"/>
      <c r="B47" s="3"/>
      <c r="C47" s="3"/>
      <c r="D47" s="9"/>
      <c r="E47" s="3"/>
      <c r="F47" s="3"/>
      <c r="G47" s="3"/>
      <c r="H47" s="3"/>
      <c r="I47" s="3"/>
      <c r="J47" s="3"/>
      <c r="K47" s="3"/>
      <c r="L47" s="3"/>
      <c r="M47" s="3"/>
      <c r="N47" s="3"/>
      <c r="O47" s="3"/>
      <c r="P47" s="3"/>
      <c r="Q47" s="3"/>
      <c r="R47" s="3"/>
      <c r="S47" s="3"/>
    </row>
    <row r="48" spans="1:19" ht="14.25">
      <c r="A48" s="869"/>
      <c r="B48" s="3"/>
      <c r="C48" s="3"/>
      <c r="D48" s="9"/>
      <c r="E48" s="3"/>
      <c r="F48" s="3"/>
      <c r="G48" s="3"/>
      <c r="H48" s="3"/>
      <c r="I48" s="3"/>
      <c r="J48" s="3"/>
      <c r="K48" s="3"/>
      <c r="L48" s="3"/>
      <c r="M48" s="3"/>
      <c r="N48" s="3"/>
      <c r="O48" s="3"/>
      <c r="P48" s="3"/>
      <c r="Q48" s="3"/>
      <c r="R48" s="3"/>
      <c r="S48" s="3"/>
    </row>
    <row r="49" spans="1:19" ht="14.25">
      <c r="A49" s="869"/>
      <c r="B49" s="3"/>
      <c r="C49" s="3"/>
      <c r="D49" s="9"/>
      <c r="E49" s="3"/>
      <c r="F49" s="3"/>
      <c r="G49" s="3"/>
      <c r="H49" s="3"/>
      <c r="I49" s="3"/>
      <c r="J49" s="3"/>
      <c r="K49" s="3"/>
      <c r="L49" s="3"/>
      <c r="M49" s="3"/>
      <c r="N49" s="3"/>
      <c r="O49" s="3"/>
      <c r="P49" s="3"/>
      <c r="Q49" s="3"/>
      <c r="R49" s="3"/>
      <c r="S49" s="3"/>
    </row>
    <row r="50" spans="1:19" ht="14.25">
      <c r="A50" s="869"/>
      <c r="B50" s="3"/>
      <c r="C50" s="3"/>
      <c r="D50" s="9"/>
      <c r="E50" s="3"/>
      <c r="F50" s="3"/>
      <c r="G50" s="3"/>
      <c r="H50" s="3"/>
      <c r="I50" s="3"/>
      <c r="J50" s="3"/>
      <c r="K50" s="3"/>
      <c r="L50" s="3"/>
      <c r="M50" s="3"/>
      <c r="N50" s="3"/>
      <c r="O50" s="3"/>
      <c r="P50" s="3"/>
      <c r="Q50" s="3"/>
      <c r="R50" s="3"/>
      <c r="S50" s="3"/>
    </row>
    <row r="51" spans="1:19" ht="14.25">
      <c r="A51" s="869"/>
      <c r="B51" s="3"/>
      <c r="C51" s="3"/>
      <c r="D51" s="9"/>
      <c r="E51" s="3"/>
      <c r="F51" s="3"/>
      <c r="G51" s="3"/>
      <c r="H51" s="3"/>
      <c r="I51" s="3"/>
      <c r="J51" s="3"/>
      <c r="K51" s="3"/>
      <c r="L51" s="3"/>
      <c r="M51" s="3"/>
      <c r="N51" s="3"/>
      <c r="O51" s="3"/>
      <c r="P51" s="3"/>
      <c r="Q51" s="3"/>
      <c r="R51" s="3"/>
      <c r="S51" s="3"/>
    </row>
    <row r="52" spans="1:19" ht="14.25">
      <c r="A52" s="869"/>
      <c r="B52" s="3"/>
      <c r="C52" s="3"/>
      <c r="D52" s="9"/>
      <c r="E52" s="3"/>
      <c r="F52" s="3"/>
      <c r="G52" s="3"/>
      <c r="H52" s="3"/>
      <c r="I52" s="3"/>
      <c r="J52" s="3"/>
      <c r="K52" s="3"/>
      <c r="L52" s="3"/>
      <c r="M52" s="3"/>
      <c r="N52" s="3"/>
      <c r="O52" s="3"/>
      <c r="P52" s="3"/>
      <c r="Q52" s="3"/>
      <c r="R52" s="3"/>
      <c r="S52" s="3"/>
    </row>
    <row r="53" spans="1:19" ht="14.25">
      <c r="A53" s="869"/>
      <c r="B53" s="3"/>
      <c r="C53" s="3"/>
      <c r="D53" s="9"/>
      <c r="E53" s="3"/>
      <c r="F53" s="3"/>
      <c r="G53" s="3"/>
      <c r="H53" s="3"/>
      <c r="I53" s="3"/>
      <c r="J53" s="3"/>
      <c r="K53" s="3"/>
      <c r="L53" s="3"/>
      <c r="M53" s="3"/>
      <c r="N53" s="3"/>
      <c r="O53" s="3"/>
      <c r="P53" s="3"/>
      <c r="Q53" s="3"/>
      <c r="R53" s="3"/>
      <c r="S53" s="3"/>
    </row>
  </sheetData>
  <sheetProtection/>
  <protectedRanges>
    <protectedRange sqref="B22:C22 B8:C20 E8:F20 I8:J20 Q4:S4 M8:Q20" name="範囲1"/>
  </protectedRanges>
  <mergeCells count="21">
    <mergeCell ref="C5:D5"/>
    <mergeCell ref="I6:L6"/>
    <mergeCell ref="M5:S5"/>
    <mergeCell ref="Q6:Q7"/>
    <mergeCell ref="P6:P7"/>
    <mergeCell ref="A1:G1"/>
    <mergeCell ref="A2:F2"/>
    <mergeCell ref="A3:I3"/>
    <mergeCell ref="Q4:S4"/>
    <mergeCell ref="S6:S7"/>
    <mergeCell ref="C6:C7"/>
    <mergeCell ref="R6:R7"/>
    <mergeCell ref="D6:D7"/>
    <mergeCell ref="E6:H6"/>
    <mergeCell ref="E5:L5"/>
    <mergeCell ref="A24:S24"/>
    <mergeCell ref="O6:O7"/>
    <mergeCell ref="N6:N7"/>
    <mergeCell ref="A5:A7"/>
    <mergeCell ref="B5:B7"/>
    <mergeCell ref="M6:M7"/>
  </mergeCells>
  <printOptions horizontalCentered="1"/>
  <pageMargins left="0.5905511811023623" right="0.5905511811023623" top="0.5905511811023623" bottom="0.5905511811023623" header="0.3937007874015748" footer="0.3937007874015748"/>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1"/>
  </sheetPr>
  <dimension ref="A1:BB38"/>
  <sheetViews>
    <sheetView view="pageBreakPreview"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B18" sqref="B18:B19"/>
    </sheetView>
  </sheetViews>
  <sheetFormatPr defaultColWidth="6.50390625" defaultRowHeight="13.5"/>
  <cols>
    <col min="1" max="2" width="7.50390625" style="8" bestFit="1" customWidth="1"/>
    <col min="3" max="24" width="4.875" style="8" customWidth="1"/>
    <col min="25" max="25" width="5.875" style="8" customWidth="1"/>
    <col min="26" max="26" width="6.00390625" style="8" customWidth="1"/>
    <col min="27" max="27" width="6.125" style="8" customWidth="1"/>
    <col min="28" max="29" width="4.875" style="8" customWidth="1"/>
    <col min="30" max="30" width="1.875" style="8" customWidth="1"/>
    <col min="31" max="16384" width="6.50390625" style="8" customWidth="1"/>
  </cols>
  <sheetData>
    <row r="1" spans="2:19" s="11" customFormat="1" ht="13.5" customHeight="1">
      <c r="B1" s="12"/>
      <c r="S1" s="12"/>
    </row>
    <row r="2" spans="1:54" s="3" customFormat="1" ht="21" customHeight="1">
      <c r="A2" s="2153" t="s">
        <v>191</v>
      </c>
      <c r="B2" s="2153"/>
      <c r="C2" s="2153"/>
      <c r="D2" s="2153"/>
      <c r="E2" s="2153"/>
      <c r="F2" s="2153"/>
      <c r="G2" s="2153"/>
      <c r="H2" s="2153"/>
      <c r="I2" s="2153"/>
      <c r="J2" s="2153"/>
      <c r="K2" s="2153"/>
      <c r="L2" s="2153"/>
      <c r="M2" s="2153"/>
      <c r="N2" s="2153"/>
      <c r="O2" s="2153"/>
      <c r="P2" s="47"/>
      <c r="Q2" s="47"/>
      <c r="R2" s="47"/>
      <c r="S2" s="47"/>
      <c r="T2" s="47"/>
      <c r="U2" s="47"/>
      <c r="V2" s="47"/>
      <c r="W2" s="4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s="3" customFormat="1" ht="15" customHeight="1" thickBot="1">
      <c r="A3" s="2159" t="s">
        <v>232</v>
      </c>
      <c r="B3" s="2159"/>
      <c r="C3" s="47"/>
      <c r="D3" s="47"/>
      <c r="E3" s="47"/>
      <c r="F3" s="47"/>
      <c r="G3" s="47"/>
      <c r="H3" s="47"/>
      <c r="I3" s="47"/>
      <c r="J3" s="47"/>
      <c r="K3" s="47"/>
      <c r="L3" s="47"/>
      <c r="M3" s="47"/>
      <c r="N3" s="47"/>
      <c r="O3" s="47"/>
      <c r="P3" s="47"/>
      <c r="Q3" s="47"/>
      <c r="R3" s="47"/>
      <c r="S3" s="47"/>
      <c r="T3" s="47"/>
      <c r="U3" s="47"/>
      <c r="V3" s="47"/>
      <c r="W3" s="47"/>
      <c r="Y3" s="2160" t="str">
        <f ca="1">INDIRECT("'-43-'!M4")</f>
        <v>（令和元年度）</v>
      </c>
      <c r="Z3" s="2161"/>
      <c r="AA3" s="2161"/>
      <c r="AB3" s="2161"/>
      <c r="AC3" s="2161"/>
      <c r="AD3" s="7"/>
      <c r="AE3" s="7"/>
      <c r="AF3" s="7"/>
      <c r="AG3" s="7"/>
      <c r="AH3" s="7"/>
      <c r="AI3" s="7"/>
      <c r="AJ3" s="7"/>
      <c r="AK3" s="7"/>
      <c r="AL3" s="7"/>
      <c r="AM3" s="7"/>
      <c r="AN3" s="7"/>
      <c r="AO3" s="7"/>
      <c r="AP3" s="7"/>
      <c r="AQ3" s="7"/>
      <c r="AR3" s="7"/>
      <c r="AS3" s="7"/>
      <c r="AT3" s="7"/>
      <c r="AU3" s="7"/>
      <c r="AV3" s="7"/>
      <c r="AW3" s="7"/>
      <c r="AX3" s="7"/>
      <c r="AY3" s="7"/>
      <c r="AZ3" s="7"/>
      <c r="BA3" s="7"/>
      <c r="BB3" s="7"/>
    </row>
    <row r="4" spans="1:54" s="3" customFormat="1" ht="13.5" customHeight="1">
      <c r="A4" s="2164" t="s">
        <v>205</v>
      </c>
      <c r="B4" s="2167" t="s">
        <v>158</v>
      </c>
      <c r="C4" s="2142" t="s">
        <v>231</v>
      </c>
      <c r="D4" s="2142"/>
      <c r="E4" s="2142"/>
      <c r="F4" s="2142"/>
      <c r="G4" s="2142"/>
      <c r="H4" s="2142"/>
      <c r="I4" s="2142"/>
      <c r="J4" s="2142"/>
      <c r="K4" s="2142"/>
      <c r="L4" s="2142"/>
      <c r="M4" s="2142"/>
      <c r="N4" s="2142"/>
      <c r="O4" s="2142"/>
      <c r="P4" s="2142"/>
      <c r="Q4" s="2142"/>
      <c r="R4" s="2142"/>
      <c r="S4" s="2142"/>
      <c r="T4" s="2142"/>
      <c r="U4" s="2142"/>
      <c r="V4" s="2142"/>
      <c r="W4" s="2142"/>
      <c r="X4" s="2142"/>
      <c r="Y4" s="2142"/>
      <c r="Z4" s="2142"/>
      <c r="AA4" s="2142"/>
      <c r="AB4" s="2142"/>
      <c r="AC4" s="2143"/>
      <c r="AD4" s="7"/>
      <c r="AE4" s="7"/>
      <c r="AF4" s="7"/>
      <c r="AG4" s="7"/>
      <c r="AH4" s="7"/>
      <c r="AI4" s="7"/>
      <c r="AJ4" s="7"/>
      <c r="AK4" s="7"/>
      <c r="AL4" s="7"/>
      <c r="AM4" s="7"/>
      <c r="AN4" s="7"/>
      <c r="AO4" s="7"/>
      <c r="AP4" s="7"/>
      <c r="AQ4" s="7"/>
      <c r="AR4" s="7"/>
      <c r="AS4" s="7"/>
      <c r="AT4" s="7"/>
      <c r="AU4" s="7"/>
      <c r="AV4" s="7"/>
      <c r="AW4" s="7"/>
      <c r="AX4" s="7"/>
      <c r="AY4" s="7"/>
      <c r="AZ4" s="7"/>
      <c r="BA4" s="7"/>
      <c r="BB4" s="7"/>
    </row>
    <row r="5" spans="1:54" s="3" customFormat="1" ht="13.5" customHeight="1">
      <c r="A5" s="2165"/>
      <c r="B5" s="2168"/>
      <c r="C5" s="2144"/>
      <c r="D5" s="2144"/>
      <c r="E5" s="2144"/>
      <c r="F5" s="2144"/>
      <c r="G5" s="2144"/>
      <c r="H5" s="2144"/>
      <c r="I5" s="2144"/>
      <c r="J5" s="2144"/>
      <c r="K5" s="2144"/>
      <c r="L5" s="2144"/>
      <c r="M5" s="2144"/>
      <c r="N5" s="2144"/>
      <c r="O5" s="2144"/>
      <c r="P5" s="2144"/>
      <c r="Q5" s="2144"/>
      <c r="R5" s="2144"/>
      <c r="S5" s="2144"/>
      <c r="T5" s="2144"/>
      <c r="U5" s="2144"/>
      <c r="V5" s="2144"/>
      <c r="W5" s="2144"/>
      <c r="X5" s="2144"/>
      <c r="Y5" s="2144"/>
      <c r="Z5" s="2144"/>
      <c r="AA5" s="2144"/>
      <c r="AB5" s="2144"/>
      <c r="AC5" s="2145"/>
      <c r="AD5" s="7"/>
      <c r="AE5" s="7"/>
      <c r="AF5" s="7"/>
      <c r="AG5" s="7"/>
      <c r="AH5" s="7"/>
      <c r="AI5" s="7"/>
      <c r="AJ5" s="7"/>
      <c r="AK5" s="7"/>
      <c r="AL5" s="7"/>
      <c r="AM5" s="7"/>
      <c r="AN5" s="7"/>
      <c r="AO5" s="7"/>
      <c r="AP5" s="7"/>
      <c r="AQ5" s="7"/>
      <c r="AR5" s="7"/>
      <c r="AS5" s="7"/>
      <c r="AT5" s="7"/>
      <c r="AU5" s="7"/>
      <c r="AV5" s="7"/>
      <c r="AW5" s="7"/>
      <c r="AX5" s="7"/>
      <c r="AY5" s="7"/>
      <c r="AZ5" s="7"/>
      <c r="BA5" s="7"/>
      <c r="BB5" s="7"/>
    </row>
    <row r="6" spans="1:54" s="3" customFormat="1" ht="18" customHeight="1">
      <c r="A6" s="2165"/>
      <c r="B6" s="2168"/>
      <c r="C6" s="2146" t="s">
        <v>230</v>
      </c>
      <c r="D6" s="2147"/>
      <c r="E6" s="2147"/>
      <c r="F6" s="2147"/>
      <c r="G6" s="2147"/>
      <c r="H6" s="2147"/>
      <c r="I6" s="2147"/>
      <c r="J6" s="2147"/>
      <c r="K6" s="2147"/>
      <c r="L6" s="2147"/>
      <c r="M6" s="2147"/>
      <c r="N6" s="2147"/>
      <c r="O6" s="2147"/>
      <c r="P6" s="2147"/>
      <c r="Q6" s="2147"/>
      <c r="R6" s="2147"/>
      <c r="S6" s="2147"/>
      <c r="T6" s="2147"/>
      <c r="U6" s="2147"/>
      <c r="V6" s="2147"/>
      <c r="W6" s="2147"/>
      <c r="X6" s="2147"/>
      <c r="Y6" s="2148"/>
      <c r="Z6" s="2137" t="s">
        <v>351</v>
      </c>
      <c r="AA6" s="2138"/>
      <c r="AB6" s="2138"/>
      <c r="AC6" s="2139"/>
      <c r="AD6" s="7"/>
      <c r="AE6" s="7"/>
      <c r="AF6" s="7"/>
      <c r="AG6" s="7"/>
      <c r="AH6" s="7"/>
      <c r="AI6" s="7"/>
      <c r="AJ6" s="7"/>
      <c r="AK6" s="7"/>
      <c r="AL6" s="7"/>
      <c r="AM6" s="7"/>
      <c r="AN6" s="7"/>
      <c r="AO6" s="7"/>
      <c r="AP6" s="7"/>
      <c r="AQ6" s="7"/>
      <c r="AR6" s="7"/>
      <c r="AS6" s="7"/>
      <c r="AT6" s="7"/>
      <c r="AU6" s="7"/>
      <c r="AV6" s="7"/>
      <c r="AW6" s="7"/>
      <c r="AX6" s="7"/>
      <c r="AY6" s="7"/>
      <c r="AZ6" s="7"/>
      <c r="BA6" s="7"/>
      <c r="BB6" s="7"/>
    </row>
    <row r="7" spans="1:54" s="11" customFormat="1" ht="86.25" customHeight="1" thickBot="1">
      <c r="A7" s="2166"/>
      <c r="B7" s="2169"/>
      <c r="C7" s="344" t="s">
        <v>34</v>
      </c>
      <c r="D7" s="345" t="s">
        <v>390</v>
      </c>
      <c r="E7" s="345" t="s">
        <v>265</v>
      </c>
      <c r="F7" s="345" t="s">
        <v>27</v>
      </c>
      <c r="G7" s="346" t="s">
        <v>28</v>
      </c>
      <c r="H7" s="346" t="s">
        <v>266</v>
      </c>
      <c r="I7" s="346" t="s">
        <v>35</v>
      </c>
      <c r="J7" s="346" t="s">
        <v>267</v>
      </c>
      <c r="K7" s="346" t="s">
        <v>29</v>
      </c>
      <c r="L7" s="346" t="s">
        <v>30</v>
      </c>
      <c r="M7" s="346" t="s">
        <v>36</v>
      </c>
      <c r="N7" s="346" t="s">
        <v>288</v>
      </c>
      <c r="O7" s="346" t="s">
        <v>37</v>
      </c>
      <c r="P7" s="346" t="s">
        <v>38</v>
      </c>
      <c r="Q7" s="346" t="s">
        <v>31</v>
      </c>
      <c r="R7" s="346" t="s">
        <v>39</v>
      </c>
      <c r="S7" s="345" t="s">
        <v>40</v>
      </c>
      <c r="T7" s="345" t="s">
        <v>41</v>
      </c>
      <c r="U7" s="345" t="s">
        <v>42</v>
      </c>
      <c r="V7" s="345" t="s">
        <v>32</v>
      </c>
      <c r="W7" s="347" t="s">
        <v>391</v>
      </c>
      <c r="X7" s="348" t="s">
        <v>43</v>
      </c>
      <c r="Y7" s="349" t="s">
        <v>392</v>
      </c>
      <c r="Z7" s="350" t="s">
        <v>448</v>
      </c>
      <c r="AA7" s="351" t="s">
        <v>393</v>
      </c>
      <c r="AB7" s="352" t="s">
        <v>394</v>
      </c>
      <c r="AC7" s="353" t="s">
        <v>349</v>
      </c>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s="11" customFormat="1" ht="14.25" customHeight="1">
      <c r="A8" s="2152" t="s">
        <v>12</v>
      </c>
      <c r="B8" s="2149">
        <f>VLOOKUP(A8,'-51-'!$A$8:$C$20,3,FALSE)</f>
        <v>249</v>
      </c>
      <c r="C8" s="245">
        <v>2</v>
      </c>
      <c r="D8" s="246">
        <v>1</v>
      </c>
      <c r="E8" s="246">
        <v>0</v>
      </c>
      <c r="F8" s="247">
        <v>18</v>
      </c>
      <c r="G8" s="248">
        <v>0</v>
      </c>
      <c r="H8" s="248">
        <v>3</v>
      </c>
      <c r="I8" s="247">
        <v>2</v>
      </c>
      <c r="J8" s="247">
        <v>2</v>
      </c>
      <c r="K8" s="247">
        <v>0</v>
      </c>
      <c r="L8" s="247">
        <v>1</v>
      </c>
      <c r="M8" s="247">
        <v>2</v>
      </c>
      <c r="N8" s="247">
        <v>9</v>
      </c>
      <c r="O8" s="247">
        <v>1</v>
      </c>
      <c r="P8" s="247">
        <v>1</v>
      </c>
      <c r="Q8" s="247">
        <v>8</v>
      </c>
      <c r="R8" s="247">
        <v>8</v>
      </c>
      <c r="S8" s="247">
        <v>3</v>
      </c>
      <c r="T8" s="247">
        <v>0</v>
      </c>
      <c r="U8" s="247">
        <v>0</v>
      </c>
      <c r="V8" s="247">
        <v>0</v>
      </c>
      <c r="W8" s="247">
        <v>7</v>
      </c>
      <c r="X8" s="247">
        <v>5</v>
      </c>
      <c r="Y8" s="249">
        <v>73</v>
      </c>
      <c r="Z8" s="247">
        <v>56</v>
      </c>
      <c r="AA8" s="247">
        <v>37</v>
      </c>
      <c r="AB8" s="605">
        <v>28</v>
      </c>
      <c r="AC8" s="606">
        <v>20</v>
      </c>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s="11" customFormat="1" ht="14.25" customHeight="1">
      <c r="A9" s="2141"/>
      <c r="B9" s="2150"/>
      <c r="C9" s="384">
        <v>2</v>
      </c>
      <c r="D9" s="385">
        <v>0</v>
      </c>
      <c r="E9" s="385">
        <v>0</v>
      </c>
      <c r="F9" s="385">
        <v>0</v>
      </c>
      <c r="G9" s="385">
        <v>0</v>
      </c>
      <c r="H9" s="385">
        <v>0</v>
      </c>
      <c r="I9" s="385">
        <v>5</v>
      </c>
      <c r="J9" s="385">
        <v>0</v>
      </c>
      <c r="K9" s="385">
        <v>0</v>
      </c>
      <c r="L9" s="385">
        <v>0</v>
      </c>
      <c r="M9" s="385">
        <v>0</v>
      </c>
      <c r="N9" s="385">
        <v>1</v>
      </c>
      <c r="O9" s="385">
        <v>0</v>
      </c>
      <c r="P9" s="385">
        <v>1</v>
      </c>
      <c r="Q9" s="385">
        <v>12</v>
      </c>
      <c r="R9" s="385">
        <v>3</v>
      </c>
      <c r="S9" s="385">
        <v>0</v>
      </c>
      <c r="T9" s="385">
        <v>0</v>
      </c>
      <c r="U9" s="385">
        <v>0</v>
      </c>
      <c r="V9" s="385">
        <v>0</v>
      </c>
      <c r="W9" s="385">
        <v>0</v>
      </c>
      <c r="X9" s="385">
        <v>2</v>
      </c>
      <c r="Y9" s="386">
        <v>26</v>
      </c>
      <c r="Z9" s="607">
        <v>21</v>
      </c>
      <c r="AA9" s="607">
        <v>0</v>
      </c>
      <c r="AB9" s="385">
        <v>0</v>
      </c>
      <c r="AC9" s="608">
        <v>0</v>
      </c>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s="11" customFormat="1" ht="14.25" customHeight="1">
      <c r="A10" s="2140" t="s">
        <v>13</v>
      </c>
      <c r="B10" s="2151">
        <f>VLOOKUP(A10,'-51-'!$A$8:$C$20,3,FALSE)</f>
        <v>484</v>
      </c>
      <c r="C10" s="250">
        <v>10</v>
      </c>
      <c r="D10" s="251">
        <v>4</v>
      </c>
      <c r="E10" s="251">
        <v>0</v>
      </c>
      <c r="F10" s="252">
        <v>0</v>
      </c>
      <c r="G10" s="253">
        <v>0</v>
      </c>
      <c r="H10" s="253">
        <v>0</v>
      </c>
      <c r="I10" s="252">
        <v>0</v>
      </c>
      <c r="J10" s="252">
        <v>4</v>
      </c>
      <c r="K10" s="252">
        <v>0</v>
      </c>
      <c r="L10" s="252">
        <v>4</v>
      </c>
      <c r="M10" s="252">
        <v>4</v>
      </c>
      <c r="N10" s="252">
        <v>2</v>
      </c>
      <c r="O10" s="252">
        <v>0</v>
      </c>
      <c r="P10" s="252">
        <v>2</v>
      </c>
      <c r="Q10" s="252">
        <v>14</v>
      </c>
      <c r="R10" s="252">
        <v>8</v>
      </c>
      <c r="S10" s="252">
        <v>3</v>
      </c>
      <c r="T10" s="252">
        <v>0</v>
      </c>
      <c r="U10" s="252">
        <v>1</v>
      </c>
      <c r="V10" s="252">
        <v>3</v>
      </c>
      <c r="W10" s="254">
        <v>1</v>
      </c>
      <c r="X10" s="254">
        <v>8</v>
      </c>
      <c r="Y10" s="255">
        <v>68</v>
      </c>
      <c r="Z10" s="254">
        <v>83</v>
      </c>
      <c r="AA10" s="254">
        <v>74</v>
      </c>
      <c r="AB10" s="254">
        <v>122</v>
      </c>
      <c r="AC10" s="609">
        <v>23</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s="11" customFormat="1" ht="14.25" customHeight="1">
      <c r="A11" s="2141"/>
      <c r="B11" s="2150"/>
      <c r="C11" s="384">
        <v>1</v>
      </c>
      <c r="D11" s="385">
        <v>0</v>
      </c>
      <c r="E11" s="385">
        <v>0</v>
      </c>
      <c r="F11" s="385">
        <v>0</v>
      </c>
      <c r="G11" s="385">
        <v>1</v>
      </c>
      <c r="H11" s="385">
        <v>0</v>
      </c>
      <c r="I11" s="385">
        <v>0</v>
      </c>
      <c r="J11" s="385">
        <v>0</v>
      </c>
      <c r="K11" s="385">
        <v>0</v>
      </c>
      <c r="L11" s="385">
        <v>1</v>
      </c>
      <c r="M11" s="385">
        <v>0</v>
      </c>
      <c r="N11" s="385">
        <v>0</v>
      </c>
      <c r="O11" s="385">
        <v>0</v>
      </c>
      <c r="P11" s="385">
        <v>0</v>
      </c>
      <c r="Q11" s="385">
        <v>2</v>
      </c>
      <c r="R11" s="385">
        <v>1</v>
      </c>
      <c r="S11" s="385">
        <v>1</v>
      </c>
      <c r="T11" s="385">
        <v>1</v>
      </c>
      <c r="U11" s="385">
        <v>0</v>
      </c>
      <c r="V11" s="385">
        <v>0</v>
      </c>
      <c r="W11" s="387">
        <v>1</v>
      </c>
      <c r="X11" s="387">
        <v>0</v>
      </c>
      <c r="Y11" s="388">
        <v>9</v>
      </c>
      <c r="Z11" s="610">
        <v>8</v>
      </c>
      <c r="AA11" s="610">
        <v>5</v>
      </c>
      <c r="AB11" s="387">
        <v>0</v>
      </c>
      <c r="AC11" s="611">
        <v>0</v>
      </c>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s="11" customFormat="1" ht="14.25" customHeight="1">
      <c r="A12" s="2140" t="s">
        <v>14</v>
      </c>
      <c r="B12" s="2151">
        <f>VLOOKUP(A12,'-51-'!$A$8:$C$20,3,FALSE)</f>
        <v>436</v>
      </c>
      <c r="C12" s="250">
        <v>12</v>
      </c>
      <c r="D12" s="251">
        <v>5</v>
      </c>
      <c r="E12" s="251">
        <v>1</v>
      </c>
      <c r="F12" s="252">
        <v>5</v>
      </c>
      <c r="G12" s="253">
        <v>0</v>
      </c>
      <c r="H12" s="253">
        <v>0</v>
      </c>
      <c r="I12" s="252">
        <v>5</v>
      </c>
      <c r="J12" s="252">
        <v>4</v>
      </c>
      <c r="K12" s="252">
        <v>2</v>
      </c>
      <c r="L12" s="252">
        <v>2</v>
      </c>
      <c r="M12" s="252">
        <v>6</v>
      </c>
      <c r="N12" s="252">
        <v>6</v>
      </c>
      <c r="O12" s="252">
        <v>0</v>
      </c>
      <c r="P12" s="252">
        <v>0</v>
      </c>
      <c r="Q12" s="252">
        <v>21</v>
      </c>
      <c r="R12" s="252">
        <v>21</v>
      </c>
      <c r="S12" s="252">
        <v>11</v>
      </c>
      <c r="T12" s="252">
        <v>1</v>
      </c>
      <c r="U12" s="252">
        <v>2</v>
      </c>
      <c r="V12" s="252">
        <v>1</v>
      </c>
      <c r="W12" s="252">
        <v>2</v>
      </c>
      <c r="X12" s="252">
        <v>9</v>
      </c>
      <c r="Y12" s="922">
        <v>116</v>
      </c>
      <c r="Z12" s="252">
        <v>117</v>
      </c>
      <c r="AA12" s="252">
        <v>27</v>
      </c>
      <c r="AB12" s="252">
        <v>187</v>
      </c>
      <c r="AC12" s="612">
        <v>44</v>
      </c>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s="11" customFormat="1" ht="14.25" customHeight="1">
      <c r="A13" s="2141"/>
      <c r="B13" s="2150"/>
      <c r="C13" s="384">
        <v>3</v>
      </c>
      <c r="D13" s="385">
        <v>0</v>
      </c>
      <c r="E13" s="385">
        <v>2</v>
      </c>
      <c r="F13" s="385">
        <v>0</v>
      </c>
      <c r="G13" s="385">
        <v>0</v>
      </c>
      <c r="H13" s="385">
        <v>0</v>
      </c>
      <c r="I13" s="385">
        <v>2</v>
      </c>
      <c r="J13" s="385">
        <v>2</v>
      </c>
      <c r="K13" s="385">
        <v>0</v>
      </c>
      <c r="L13" s="385">
        <v>0</v>
      </c>
      <c r="M13" s="385">
        <v>0</v>
      </c>
      <c r="N13" s="385">
        <v>1</v>
      </c>
      <c r="O13" s="385">
        <v>0</v>
      </c>
      <c r="P13" s="385">
        <v>1</v>
      </c>
      <c r="Q13" s="385">
        <v>5</v>
      </c>
      <c r="R13" s="385">
        <v>0</v>
      </c>
      <c r="S13" s="385">
        <v>2</v>
      </c>
      <c r="T13" s="385">
        <v>0</v>
      </c>
      <c r="U13" s="385">
        <v>0</v>
      </c>
      <c r="V13" s="385">
        <v>1</v>
      </c>
      <c r="W13" s="385">
        <v>0</v>
      </c>
      <c r="X13" s="385">
        <v>0</v>
      </c>
      <c r="Y13" s="386">
        <v>19</v>
      </c>
      <c r="Z13" s="607">
        <v>18</v>
      </c>
      <c r="AA13" s="607">
        <v>0</v>
      </c>
      <c r="AB13" s="385">
        <v>0</v>
      </c>
      <c r="AC13" s="608">
        <v>0</v>
      </c>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s="11" customFormat="1" ht="14.25" customHeight="1">
      <c r="A14" s="2140" t="s">
        <v>44</v>
      </c>
      <c r="B14" s="2151">
        <f>VLOOKUP(A14,'-51-'!$A$8:$C$20,3,FALSE)</f>
        <v>859</v>
      </c>
      <c r="C14" s="250">
        <v>30</v>
      </c>
      <c r="D14" s="251">
        <v>17</v>
      </c>
      <c r="E14" s="251">
        <v>3</v>
      </c>
      <c r="F14" s="252">
        <v>22</v>
      </c>
      <c r="G14" s="253">
        <v>0</v>
      </c>
      <c r="H14" s="253">
        <v>1</v>
      </c>
      <c r="I14" s="252">
        <v>6</v>
      </c>
      <c r="J14" s="252">
        <v>3</v>
      </c>
      <c r="K14" s="252">
        <v>1</v>
      </c>
      <c r="L14" s="252">
        <v>3</v>
      </c>
      <c r="M14" s="252">
        <v>10</v>
      </c>
      <c r="N14" s="252">
        <v>8</v>
      </c>
      <c r="O14" s="252">
        <v>0</v>
      </c>
      <c r="P14" s="252">
        <v>2</v>
      </c>
      <c r="Q14" s="252">
        <v>7</v>
      </c>
      <c r="R14" s="252">
        <v>9</v>
      </c>
      <c r="S14" s="252">
        <v>6</v>
      </c>
      <c r="T14" s="252">
        <v>1</v>
      </c>
      <c r="U14" s="252">
        <v>8</v>
      </c>
      <c r="V14" s="252">
        <v>8</v>
      </c>
      <c r="W14" s="252">
        <v>4</v>
      </c>
      <c r="X14" s="252">
        <v>10</v>
      </c>
      <c r="Y14" s="255">
        <v>159</v>
      </c>
      <c r="Z14" s="252">
        <v>161</v>
      </c>
      <c r="AA14" s="252">
        <v>51</v>
      </c>
      <c r="AB14" s="252">
        <v>58</v>
      </c>
      <c r="AC14" s="612">
        <v>13</v>
      </c>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s="11" customFormat="1" ht="14.25" customHeight="1">
      <c r="A15" s="2141"/>
      <c r="B15" s="2150"/>
      <c r="C15" s="384">
        <v>0</v>
      </c>
      <c r="D15" s="385">
        <v>0</v>
      </c>
      <c r="E15" s="385">
        <v>3</v>
      </c>
      <c r="F15" s="385">
        <v>0</v>
      </c>
      <c r="G15" s="385">
        <v>0</v>
      </c>
      <c r="H15" s="385">
        <v>0</v>
      </c>
      <c r="I15" s="385">
        <v>7</v>
      </c>
      <c r="J15" s="385">
        <v>1</v>
      </c>
      <c r="K15" s="385">
        <v>0</v>
      </c>
      <c r="L15" s="385">
        <v>1</v>
      </c>
      <c r="M15" s="385">
        <v>0</v>
      </c>
      <c r="N15" s="385">
        <v>2</v>
      </c>
      <c r="O15" s="385">
        <v>0</v>
      </c>
      <c r="P15" s="385">
        <v>0</v>
      </c>
      <c r="Q15" s="385">
        <v>0</v>
      </c>
      <c r="R15" s="385">
        <v>5</v>
      </c>
      <c r="S15" s="385">
        <v>6</v>
      </c>
      <c r="T15" s="385">
        <v>6</v>
      </c>
      <c r="U15" s="385">
        <v>3</v>
      </c>
      <c r="V15" s="385">
        <v>0</v>
      </c>
      <c r="W15" s="385">
        <v>0</v>
      </c>
      <c r="X15" s="385">
        <v>0</v>
      </c>
      <c r="Y15" s="389">
        <v>34</v>
      </c>
      <c r="Z15" s="607">
        <v>34</v>
      </c>
      <c r="AA15" s="607">
        <v>0</v>
      </c>
      <c r="AB15" s="385">
        <v>0</v>
      </c>
      <c r="AC15" s="608">
        <v>0</v>
      </c>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s="11" customFormat="1" ht="14.25" customHeight="1">
      <c r="A16" s="2140" t="s">
        <v>15</v>
      </c>
      <c r="B16" s="2151">
        <f>VLOOKUP(A16,'-51-'!$A$8:$C$20,3,FALSE)</f>
        <v>568</v>
      </c>
      <c r="C16" s="250">
        <v>8</v>
      </c>
      <c r="D16" s="251">
        <v>2</v>
      </c>
      <c r="E16" s="251">
        <v>2</v>
      </c>
      <c r="F16" s="252">
        <v>15</v>
      </c>
      <c r="G16" s="253">
        <v>0</v>
      </c>
      <c r="H16" s="253">
        <v>0</v>
      </c>
      <c r="I16" s="252">
        <v>1</v>
      </c>
      <c r="J16" s="252">
        <v>0</v>
      </c>
      <c r="K16" s="252">
        <v>3</v>
      </c>
      <c r="L16" s="252">
        <v>4</v>
      </c>
      <c r="M16" s="252">
        <v>10</v>
      </c>
      <c r="N16" s="252">
        <v>4</v>
      </c>
      <c r="O16" s="252">
        <v>5</v>
      </c>
      <c r="P16" s="252">
        <v>4</v>
      </c>
      <c r="Q16" s="252">
        <v>23</v>
      </c>
      <c r="R16" s="252">
        <v>15</v>
      </c>
      <c r="S16" s="252">
        <v>9</v>
      </c>
      <c r="T16" s="252">
        <v>1</v>
      </c>
      <c r="U16" s="252">
        <v>1</v>
      </c>
      <c r="V16" s="252">
        <v>2</v>
      </c>
      <c r="W16" s="252">
        <v>2</v>
      </c>
      <c r="X16" s="252">
        <v>1</v>
      </c>
      <c r="Y16" s="255">
        <v>112</v>
      </c>
      <c r="Z16" s="252">
        <v>86</v>
      </c>
      <c r="AA16" s="252">
        <v>49</v>
      </c>
      <c r="AB16" s="252">
        <v>18</v>
      </c>
      <c r="AC16" s="612">
        <v>0</v>
      </c>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s="11" customFormat="1" ht="14.25" customHeight="1">
      <c r="A17" s="2141"/>
      <c r="B17" s="2150"/>
      <c r="C17" s="384">
        <v>0</v>
      </c>
      <c r="D17" s="385">
        <v>0</v>
      </c>
      <c r="E17" s="385">
        <v>0</v>
      </c>
      <c r="F17" s="385">
        <v>1</v>
      </c>
      <c r="G17" s="385">
        <v>0</v>
      </c>
      <c r="H17" s="385">
        <v>0</v>
      </c>
      <c r="I17" s="385">
        <v>0</v>
      </c>
      <c r="J17" s="385">
        <v>0</v>
      </c>
      <c r="K17" s="385">
        <v>0</v>
      </c>
      <c r="L17" s="385">
        <v>0</v>
      </c>
      <c r="M17" s="385">
        <v>1</v>
      </c>
      <c r="N17" s="385">
        <v>0</v>
      </c>
      <c r="O17" s="385">
        <v>0</v>
      </c>
      <c r="P17" s="385">
        <v>3</v>
      </c>
      <c r="Q17" s="385">
        <v>6</v>
      </c>
      <c r="R17" s="385">
        <v>1</v>
      </c>
      <c r="S17" s="385">
        <v>0</v>
      </c>
      <c r="T17" s="385">
        <v>12</v>
      </c>
      <c r="U17" s="385">
        <v>0</v>
      </c>
      <c r="V17" s="385">
        <v>0</v>
      </c>
      <c r="W17" s="385">
        <v>0</v>
      </c>
      <c r="X17" s="385">
        <v>0</v>
      </c>
      <c r="Y17" s="389">
        <v>24</v>
      </c>
      <c r="Z17" s="607">
        <v>10</v>
      </c>
      <c r="AA17" s="607">
        <v>2</v>
      </c>
      <c r="AB17" s="385">
        <v>0</v>
      </c>
      <c r="AC17" s="608">
        <v>0</v>
      </c>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s="11" customFormat="1" ht="14.25" customHeight="1">
      <c r="A18" s="2140" t="s">
        <v>16</v>
      </c>
      <c r="B18" s="2151">
        <f>VLOOKUP(A18,'-51-'!$A$8:$C$20,3,FALSE)</f>
        <v>162</v>
      </c>
      <c r="C18" s="250">
        <v>3</v>
      </c>
      <c r="D18" s="251">
        <v>3</v>
      </c>
      <c r="E18" s="251">
        <v>3</v>
      </c>
      <c r="F18" s="252">
        <v>19</v>
      </c>
      <c r="G18" s="253">
        <v>0</v>
      </c>
      <c r="H18" s="253">
        <v>0</v>
      </c>
      <c r="I18" s="252">
        <v>0</v>
      </c>
      <c r="J18" s="252">
        <v>11</v>
      </c>
      <c r="K18" s="252">
        <v>1</v>
      </c>
      <c r="L18" s="252">
        <v>0</v>
      </c>
      <c r="M18" s="252">
        <v>2</v>
      </c>
      <c r="N18" s="252">
        <v>1</v>
      </c>
      <c r="O18" s="252">
        <v>1</v>
      </c>
      <c r="P18" s="252">
        <v>1</v>
      </c>
      <c r="Q18" s="252">
        <v>11</v>
      </c>
      <c r="R18" s="252">
        <v>8</v>
      </c>
      <c r="S18" s="252">
        <v>0</v>
      </c>
      <c r="T18" s="252">
        <v>0</v>
      </c>
      <c r="U18" s="252">
        <v>3</v>
      </c>
      <c r="V18" s="252">
        <v>3</v>
      </c>
      <c r="W18" s="252">
        <v>0</v>
      </c>
      <c r="X18" s="252">
        <v>3</v>
      </c>
      <c r="Y18" s="255">
        <v>73</v>
      </c>
      <c r="Z18" s="252">
        <v>47</v>
      </c>
      <c r="AA18" s="252">
        <v>15</v>
      </c>
      <c r="AB18" s="252">
        <v>110</v>
      </c>
      <c r="AC18" s="612">
        <v>22</v>
      </c>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s="11" customFormat="1" ht="14.25" customHeight="1">
      <c r="A19" s="2141"/>
      <c r="B19" s="2150"/>
      <c r="C19" s="384">
        <v>0</v>
      </c>
      <c r="D19" s="385">
        <v>2</v>
      </c>
      <c r="E19" s="385">
        <v>1</v>
      </c>
      <c r="F19" s="385">
        <v>4</v>
      </c>
      <c r="G19" s="385">
        <v>0</v>
      </c>
      <c r="H19" s="385">
        <v>0</v>
      </c>
      <c r="I19" s="385">
        <v>0</v>
      </c>
      <c r="J19" s="385">
        <v>5</v>
      </c>
      <c r="K19" s="385">
        <v>0</v>
      </c>
      <c r="L19" s="385">
        <v>0</v>
      </c>
      <c r="M19" s="385">
        <v>1</v>
      </c>
      <c r="N19" s="385">
        <v>0</v>
      </c>
      <c r="O19" s="385">
        <v>0</v>
      </c>
      <c r="P19" s="385">
        <v>0</v>
      </c>
      <c r="Q19" s="385">
        <v>2</v>
      </c>
      <c r="R19" s="385">
        <v>1</v>
      </c>
      <c r="S19" s="385">
        <v>0</v>
      </c>
      <c r="T19" s="385">
        <v>1</v>
      </c>
      <c r="U19" s="385">
        <v>2</v>
      </c>
      <c r="V19" s="385">
        <v>3</v>
      </c>
      <c r="W19" s="385">
        <v>0</v>
      </c>
      <c r="X19" s="385">
        <v>1</v>
      </c>
      <c r="Y19" s="389">
        <v>23</v>
      </c>
      <c r="Z19" s="607">
        <v>16</v>
      </c>
      <c r="AA19" s="607">
        <v>0</v>
      </c>
      <c r="AB19" s="385">
        <v>0</v>
      </c>
      <c r="AC19" s="608">
        <v>0</v>
      </c>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s="11" customFormat="1" ht="14.25" customHeight="1">
      <c r="A20" s="2140" t="s">
        <v>26</v>
      </c>
      <c r="B20" s="2151">
        <f>VLOOKUP(A20,'-51-'!$A$8:$C$20,3,FALSE)</f>
        <v>1611</v>
      </c>
      <c r="C20" s="250">
        <v>23</v>
      </c>
      <c r="D20" s="251">
        <v>0</v>
      </c>
      <c r="E20" s="251">
        <v>3</v>
      </c>
      <c r="F20" s="252">
        <v>36</v>
      </c>
      <c r="G20" s="253">
        <v>2</v>
      </c>
      <c r="H20" s="253">
        <v>1</v>
      </c>
      <c r="I20" s="252">
        <v>9</v>
      </c>
      <c r="J20" s="252">
        <v>6</v>
      </c>
      <c r="K20" s="252">
        <v>4</v>
      </c>
      <c r="L20" s="252">
        <v>14</v>
      </c>
      <c r="M20" s="252">
        <v>12</v>
      </c>
      <c r="N20" s="252">
        <v>36</v>
      </c>
      <c r="O20" s="252">
        <v>7</v>
      </c>
      <c r="P20" s="252">
        <v>3</v>
      </c>
      <c r="Q20" s="252">
        <v>74</v>
      </c>
      <c r="R20" s="252">
        <v>37</v>
      </c>
      <c r="S20" s="252">
        <v>23</v>
      </c>
      <c r="T20" s="252">
        <v>11</v>
      </c>
      <c r="U20" s="252">
        <v>6</v>
      </c>
      <c r="V20" s="252">
        <v>9</v>
      </c>
      <c r="W20" s="252">
        <v>6</v>
      </c>
      <c r="X20" s="252">
        <v>5</v>
      </c>
      <c r="Y20" s="255">
        <v>327</v>
      </c>
      <c r="Z20" s="252">
        <v>139</v>
      </c>
      <c r="AA20" s="252">
        <v>62</v>
      </c>
      <c r="AB20" s="252">
        <v>32</v>
      </c>
      <c r="AC20" s="612">
        <v>3</v>
      </c>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s="11" customFormat="1" ht="14.25" customHeight="1">
      <c r="A21" s="2141"/>
      <c r="B21" s="2150"/>
      <c r="C21" s="384">
        <v>1</v>
      </c>
      <c r="D21" s="385">
        <v>0</v>
      </c>
      <c r="E21" s="385">
        <v>0</v>
      </c>
      <c r="F21" s="385">
        <v>1</v>
      </c>
      <c r="G21" s="385">
        <v>2</v>
      </c>
      <c r="H21" s="385">
        <v>1</v>
      </c>
      <c r="I21" s="385">
        <v>5</v>
      </c>
      <c r="J21" s="385">
        <v>1</v>
      </c>
      <c r="K21" s="385">
        <v>3</v>
      </c>
      <c r="L21" s="385">
        <v>8</v>
      </c>
      <c r="M21" s="385">
        <v>2</v>
      </c>
      <c r="N21" s="385">
        <v>2</v>
      </c>
      <c r="O21" s="385">
        <v>0</v>
      </c>
      <c r="P21" s="385">
        <v>0</v>
      </c>
      <c r="Q21" s="385">
        <v>8</v>
      </c>
      <c r="R21" s="385">
        <v>5</v>
      </c>
      <c r="S21" s="385">
        <v>4</v>
      </c>
      <c r="T21" s="385">
        <v>173</v>
      </c>
      <c r="U21" s="385">
        <v>2</v>
      </c>
      <c r="V21" s="385">
        <v>2</v>
      </c>
      <c r="W21" s="385">
        <v>0</v>
      </c>
      <c r="X21" s="385">
        <v>1</v>
      </c>
      <c r="Y21" s="390">
        <v>221</v>
      </c>
      <c r="Z21" s="607">
        <v>15</v>
      </c>
      <c r="AA21" s="607">
        <v>0</v>
      </c>
      <c r="AB21" s="385">
        <v>0</v>
      </c>
      <c r="AC21" s="608">
        <v>0</v>
      </c>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s="11" customFormat="1" ht="14.25" customHeight="1">
      <c r="A22" s="2140" t="s">
        <v>17</v>
      </c>
      <c r="B22" s="2151">
        <f>VLOOKUP(A22,'-51-'!$A$8:$C$20,3,FALSE)</f>
        <v>406</v>
      </c>
      <c r="C22" s="250">
        <v>7</v>
      </c>
      <c r="D22" s="251">
        <v>4</v>
      </c>
      <c r="E22" s="251">
        <v>2</v>
      </c>
      <c r="F22" s="252">
        <v>1</v>
      </c>
      <c r="G22" s="253">
        <v>0</v>
      </c>
      <c r="H22" s="253">
        <v>2</v>
      </c>
      <c r="I22" s="252">
        <v>1</v>
      </c>
      <c r="J22" s="252">
        <v>0</v>
      </c>
      <c r="K22" s="252">
        <v>2</v>
      </c>
      <c r="L22" s="252">
        <v>2</v>
      </c>
      <c r="M22" s="252">
        <v>0</v>
      </c>
      <c r="N22" s="252">
        <v>3</v>
      </c>
      <c r="O22" s="252">
        <v>1</v>
      </c>
      <c r="P22" s="252">
        <v>2</v>
      </c>
      <c r="Q22" s="252">
        <v>4</v>
      </c>
      <c r="R22" s="252">
        <v>2</v>
      </c>
      <c r="S22" s="252">
        <v>2</v>
      </c>
      <c r="T22" s="252">
        <v>4</v>
      </c>
      <c r="U22" s="252">
        <v>0</v>
      </c>
      <c r="V22" s="252">
        <v>4</v>
      </c>
      <c r="W22" s="252">
        <v>2</v>
      </c>
      <c r="X22" s="252">
        <v>0</v>
      </c>
      <c r="Y22" s="256">
        <v>45</v>
      </c>
      <c r="Z22" s="252">
        <v>4</v>
      </c>
      <c r="AA22" s="252">
        <v>0</v>
      </c>
      <c r="AB22" s="252">
        <v>8</v>
      </c>
      <c r="AC22" s="612">
        <v>3</v>
      </c>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s="11" customFormat="1" ht="14.25" customHeight="1">
      <c r="A23" s="2141"/>
      <c r="B23" s="2150"/>
      <c r="C23" s="384">
        <v>1</v>
      </c>
      <c r="D23" s="385">
        <v>0</v>
      </c>
      <c r="E23" s="385">
        <v>1</v>
      </c>
      <c r="F23" s="385">
        <v>0</v>
      </c>
      <c r="G23" s="385">
        <v>0</v>
      </c>
      <c r="H23" s="385">
        <v>0</v>
      </c>
      <c r="I23" s="385">
        <v>1</v>
      </c>
      <c r="J23" s="385">
        <v>0</v>
      </c>
      <c r="K23" s="385">
        <v>1</v>
      </c>
      <c r="L23" s="385">
        <v>0</v>
      </c>
      <c r="M23" s="385">
        <v>0</v>
      </c>
      <c r="N23" s="385">
        <v>0</v>
      </c>
      <c r="O23" s="385">
        <v>0</v>
      </c>
      <c r="P23" s="385">
        <v>0</v>
      </c>
      <c r="Q23" s="385">
        <v>2</v>
      </c>
      <c r="R23" s="385">
        <v>0</v>
      </c>
      <c r="S23" s="385">
        <v>0</v>
      </c>
      <c r="T23" s="385">
        <v>4</v>
      </c>
      <c r="U23" s="385">
        <v>1</v>
      </c>
      <c r="V23" s="385">
        <v>0</v>
      </c>
      <c r="W23" s="385">
        <v>0</v>
      </c>
      <c r="X23" s="385">
        <v>0</v>
      </c>
      <c r="Y23" s="389">
        <v>11</v>
      </c>
      <c r="Z23" s="607">
        <v>0</v>
      </c>
      <c r="AA23" s="607">
        <v>0</v>
      </c>
      <c r="AB23" s="385">
        <v>0</v>
      </c>
      <c r="AC23" s="608">
        <v>0</v>
      </c>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s="11" customFormat="1" ht="14.25" customHeight="1">
      <c r="A24" s="2140" t="s">
        <v>18</v>
      </c>
      <c r="B24" s="2151">
        <f>VLOOKUP(A24,'-51-'!$A$8:$C$20,3,FALSE)</f>
        <v>1159</v>
      </c>
      <c r="C24" s="250">
        <v>11</v>
      </c>
      <c r="D24" s="251">
        <v>4</v>
      </c>
      <c r="E24" s="251">
        <v>1</v>
      </c>
      <c r="F24" s="252">
        <v>8</v>
      </c>
      <c r="G24" s="253">
        <v>0</v>
      </c>
      <c r="H24" s="253">
        <v>3</v>
      </c>
      <c r="I24" s="252">
        <v>3</v>
      </c>
      <c r="J24" s="252">
        <v>1</v>
      </c>
      <c r="K24" s="252">
        <v>1</v>
      </c>
      <c r="L24" s="252">
        <v>10</v>
      </c>
      <c r="M24" s="252">
        <v>7</v>
      </c>
      <c r="N24" s="252">
        <v>9</v>
      </c>
      <c r="O24" s="252">
        <v>2</v>
      </c>
      <c r="P24" s="252">
        <v>8</v>
      </c>
      <c r="Q24" s="252">
        <v>45</v>
      </c>
      <c r="R24" s="252">
        <v>9</v>
      </c>
      <c r="S24" s="252">
        <v>9</v>
      </c>
      <c r="T24" s="252">
        <v>1</v>
      </c>
      <c r="U24" s="252">
        <v>4</v>
      </c>
      <c r="V24" s="252">
        <v>0</v>
      </c>
      <c r="W24" s="252">
        <v>2</v>
      </c>
      <c r="X24" s="252">
        <v>5</v>
      </c>
      <c r="Y24" s="255">
        <v>143</v>
      </c>
      <c r="Z24" s="252">
        <v>138</v>
      </c>
      <c r="AA24" s="252">
        <v>25</v>
      </c>
      <c r="AB24" s="252">
        <v>39</v>
      </c>
      <c r="AC24" s="612">
        <v>3</v>
      </c>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s="11" customFormat="1" ht="14.25" customHeight="1">
      <c r="A25" s="2141"/>
      <c r="B25" s="2150"/>
      <c r="C25" s="384">
        <v>4</v>
      </c>
      <c r="D25" s="385">
        <v>0</v>
      </c>
      <c r="E25" s="385">
        <v>0</v>
      </c>
      <c r="F25" s="385">
        <v>7</v>
      </c>
      <c r="G25" s="385">
        <v>0</v>
      </c>
      <c r="H25" s="385">
        <v>0</v>
      </c>
      <c r="I25" s="385">
        <v>1</v>
      </c>
      <c r="J25" s="385">
        <v>0</v>
      </c>
      <c r="K25" s="385">
        <v>0</v>
      </c>
      <c r="L25" s="385">
        <v>2</v>
      </c>
      <c r="M25" s="385">
        <v>3</v>
      </c>
      <c r="N25" s="385">
        <v>0</v>
      </c>
      <c r="O25" s="385">
        <v>0</v>
      </c>
      <c r="P25" s="385">
        <v>1</v>
      </c>
      <c r="Q25" s="385">
        <v>11</v>
      </c>
      <c r="R25" s="385">
        <v>1</v>
      </c>
      <c r="S25" s="385">
        <v>2</v>
      </c>
      <c r="T25" s="385">
        <v>10</v>
      </c>
      <c r="U25" s="385">
        <v>2</v>
      </c>
      <c r="V25" s="385">
        <v>0</v>
      </c>
      <c r="W25" s="385">
        <v>0</v>
      </c>
      <c r="X25" s="385">
        <v>2</v>
      </c>
      <c r="Y25" s="389">
        <v>46</v>
      </c>
      <c r="Z25" s="607">
        <v>44</v>
      </c>
      <c r="AA25" s="607">
        <v>0</v>
      </c>
      <c r="AB25" s="385">
        <v>0</v>
      </c>
      <c r="AC25" s="608">
        <v>0</v>
      </c>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s="11" customFormat="1" ht="14.25" customHeight="1">
      <c r="A26" s="2140" t="s">
        <v>19</v>
      </c>
      <c r="B26" s="2151">
        <f>VLOOKUP(A26,'-51-'!$A$8:$C$20,3,FALSE)</f>
        <v>196</v>
      </c>
      <c r="C26" s="250">
        <v>4</v>
      </c>
      <c r="D26" s="251">
        <v>3</v>
      </c>
      <c r="E26" s="251">
        <v>0</v>
      </c>
      <c r="F26" s="252">
        <v>7</v>
      </c>
      <c r="G26" s="253">
        <v>0</v>
      </c>
      <c r="H26" s="253">
        <v>0</v>
      </c>
      <c r="I26" s="252">
        <v>0</v>
      </c>
      <c r="J26" s="252">
        <v>2</v>
      </c>
      <c r="K26" s="252">
        <v>0</v>
      </c>
      <c r="L26" s="252">
        <v>0</v>
      </c>
      <c r="M26" s="252">
        <v>1</v>
      </c>
      <c r="N26" s="252">
        <v>4</v>
      </c>
      <c r="O26" s="252">
        <v>0</v>
      </c>
      <c r="P26" s="252">
        <v>6</v>
      </c>
      <c r="Q26" s="252">
        <v>24</v>
      </c>
      <c r="R26" s="252">
        <v>6</v>
      </c>
      <c r="S26" s="252">
        <v>0</v>
      </c>
      <c r="T26" s="252">
        <v>0</v>
      </c>
      <c r="U26" s="252">
        <v>0</v>
      </c>
      <c r="V26" s="252">
        <v>0</v>
      </c>
      <c r="W26" s="252">
        <v>0</v>
      </c>
      <c r="X26" s="252">
        <v>1</v>
      </c>
      <c r="Y26" s="255">
        <v>58</v>
      </c>
      <c r="Z26" s="252">
        <v>1</v>
      </c>
      <c r="AA26" s="252">
        <v>15</v>
      </c>
      <c r="AB26" s="252">
        <v>2</v>
      </c>
      <c r="AC26" s="612">
        <v>0</v>
      </c>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s="11" customFormat="1" ht="14.25" customHeight="1">
      <c r="A27" s="2141"/>
      <c r="B27" s="2150"/>
      <c r="C27" s="384">
        <v>0</v>
      </c>
      <c r="D27" s="385">
        <v>0</v>
      </c>
      <c r="E27" s="385">
        <v>0</v>
      </c>
      <c r="F27" s="385">
        <v>0</v>
      </c>
      <c r="G27" s="385">
        <v>0</v>
      </c>
      <c r="H27" s="385">
        <v>0</v>
      </c>
      <c r="I27" s="385">
        <v>0</v>
      </c>
      <c r="J27" s="385">
        <v>0</v>
      </c>
      <c r="K27" s="385">
        <v>0</v>
      </c>
      <c r="L27" s="385">
        <v>0</v>
      </c>
      <c r="M27" s="385">
        <v>1</v>
      </c>
      <c r="N27" s="385">
        <v>0</v>
      </c>
      <c r="O27" s="385">
        <v>0</v>
      </c>
      <c r="P27" s="385">
        <v>1</v>
      </c>
      <c r="Q27" s="385">
        <v>7</v>
      </c>
      <c r="R27" s="385">
        <v>2</v>
      </c>
      <c r="S27" s="385">
        <v>0</v>
      </c>
      <c r="T27" s="385">
        <v>8</v>
      </c>
      <c r="U27" s="385">
        <v>0</v>
      </c>
      <c r="V27" s="385">
        <v>1</v>
      </c>
      <c r="W27" s="385">
        <v>0</v>
      </c>
      <c r="X27" s="385">
        <v>0</v>
      </c>
      <c r="Y27" s="389">
        <v>20</v>
      </c>
      <c r="Z27" s="607">
        <v>0</v>
      </c>
      <c r="AA27" s="607">
        <v>0</v>
      </c>
      <c r="AB27" s="385">
        <v>0</v>
      </c>
      <c r="AC27" s="608">
        <v>0</v>
      </c>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s="11" customFormat="1" ht="14.25" customHeight="1">
      <c r="A28" s="2140" t="s">
        <v>20</v>
      </c>
      <c r="B28" s="2151">
        <f>VLOOKUP(A28,'-51-'!$A$8:$C$20,3,FALSE)</f>
        <v>71</v>
      </c>
      <c r="C28" s="250">
        <v>3</v>
      </c>
      <c r="D28" s="251">
        <v>0</v>
      </c>
      <c r="E28" s="251">
        <v>0</v>
      </c>
      <c r="F28" s="252">
        <v>6</v>
      </c>
      <c r="G28" s="253">
        <v>0</v>
      </c>
      <c r="H28" s="253">
        <v>0</v>
      </c>
      <c r="I28" s="252">
        <v>2</v>
      </c>
      <c r="J28" s="252">
        <v>0</v>
      </c>
      <c r="K28" s="252">
        <v>0</v>
      </c>
      <c r="L28" s="252">
        <v>0</v>
      </c>
      <c r="M28" s="252">
        <v>0</v>
      </c>
      <c r="N28" s="252">
        <v>1</v>
      </c>
      <c r="O28" s="252">
        <v>0</v>
      </c>
      <c r="P28" s="252">
        <v>1</v>
      </c>
      <c r="Q28" s="252">
        <v>5</v>
      </c>
      <c r="R28" s="252">
        <v>6</v>
      </c>
      <c r="S28" s="252">
        <v>0</v>
      </c>
      <c r="T28" s="252">
        <v>0</v>
      </c>
      <c r="U28" s="252">
        <v>5</v>
      </c>
      <c r="V28" s="252">
        <v>0</v>
      </c>
      <c r="W28" s="252">
        <v>0</v>
      </c>
      <c r="X28" s="252">
        <v>0</v>
      </c>
      <c r="Y28" s="255">
        <v>29</v>
      </c>
      <c r="Z28" s="252">
        <v>0</v>
      </c>
      <c r="AA28" s="252">
        <v>4</v>
      </c>
      <c r="AB28" s="252">
        <v>5</v>
      </c>
      <c r="AC28" s="612">
        <v>14</v>
      </c>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s="11" customFormat="1" ht="14.25" customHeight="1">
      <c r="A29" s="2141"/>
      <c r="B29" s="2150"/>
      <c r="C29" s="384">
        <v>0</v>
      </c>
      <c r="D29" s="385">
        <v>0</v>
      </c>
      <c r="E29" s="385">
        <v>0</v>
      </c>
      <c r="F29" s="385">
        <v>0</v>
      </c>
      <c r="G29" s="385">
        <v>0</v>
      </c>
      <c r="H29" s="385">
        <v>0</v>
      </c>
      <c r="I29" s="385">
        <v>0</v>
      </c>
      <c r="J29" s="385">
        <v>0</v>
      </c>
      <c r="K29" s="385">
        <v>0</v>
      </c>
      <c r="L29" s="385">
        <v>0</v>
      </c>
      <c r="M29" s="385">
        <v>0</v>
      </c>
      <c r="N29" s="385">
        <v>0</v>
      </c>
      <c r="O29" s="385">
        <v>0</v>
      </c>
      <c r="P29" s="385">
        <v>0</v>
      </c>
      <c r="Q29" s="385">
        <v>0</v>
      </c>
      <c r="R29" s="385">
        <v>1</v>
      </c>
      <c r="S29" s="385">
        <v>0</v>
      </c>
      <c r="T29" s="385">
        <v>0</v>
      </c>
      <c r="U29" s="385">
        <v>0</v>
      </c>
      <c r="V29" s="385">
        <v>0</v>
      </c>
      <c r="W29" s="385">
        <v>0</v>
      </c>
      <c r="X29" s="385">
        <v>0</v>
      </c>
      <c r="Y29" s="389">
        <v>1</v>
      </c>
      <c r="Z29" s="607">
        <v>0</v>
      </c>
      <c r="AA29" s="607">
        <v>0</v>
      </c>
      <c r="AB29" s="385">
        <v>0</v>
      </c>
      <c r="AC29" s="608">
        <v>0</v>
      </c>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s="11" customFormat="1" ht="14.25" customHeight="1">
      <c r="A30" s="2140" t="s">
        <v>21</v>
      </c>
      <c r="B30" s="2151">
        <f>VLOOKUP(A30,'-51-'!$A$8:$C$20,3,FALSE)</f>
        <v>453</v>
      </c>
      <c r="C30" s="250">
        <v>6</v>
      </c>
      <c r="D30" s="251">
        <v>2</v>
      </c>
      <c r="E30" s="251">
        <v>4</v>
      </c>
      <c r="F30" s="252">
        <v>42</v>
      </c>
      <c r="G30" s="253">
        <v>1</v>
      </c>
      <c r="H30" s="253">
        <v>1</v>
      </c>
      <c r="I30" s="252">
        <v>3</v>
      </c>
      <c r="J30" s="252">
        <v>5</v>
      </c>
      <c r="K30" s="252">
        <v>1</v>
      </c>
      <c r="L30" s="252">
        <v>2</v>
      </c>
      <c r="M30" s="252">
        <v>5</v>
      </c>
      <c r="N30" s="252">
        <v>3</v>
      </c>
      <c r="O30" s="252">
        <v>2</v>
      </c>
      <c r="P30" s="252">
        <v>5</v>
      </c>
      <c r="Q30" s="252">
        <v>14</v>
      </c>
      <c r="R30" s="252">
        <v>6</v>
      </c>
      <c r="S30" s="252">
        <v>3</v>
      </c>
      <c r="T30" s="252">
        <v>0</v>
      </c>
      <c r="U30" s="252">
        <v>4</v>
      </c>
      <c r="V30" s="252">
        <v>4</v>
      </c>
      <c r="W30" s="252">
        <v>1</v>
      </c>
      <c r="X30" s="252">
        <v>2</v>
      </c>
      <c r="Y30" s="255">
        <v>116</v>
      </c>
      <c r="Z30" s="252">
        <v>158</v>
      </c>
      <c r="AA30" s="252">
        <v>10</v>
      </c>
      <c r="AB30" s="252">
        <v>10</v>
      </c>
      <c r="AC30" s="612">
        <v>1</v>
      </c>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s="11" customFormat="1" ht="14.25" customHeight="1">
      <c r="A31" s="2141"/>
      <c r="B31" s="2150"/>
      <c r="C31" s="384">
        <v>1</v>
      </c>
      <c r="D31" s="385">
        <v>0</v>
      </c>
      <c r="E31" s="385">
        <v>0</v>
      </c>
      <c r="F31" s="385">
        <v>2</v>
      </c>
      <c r="G31" s="385">
        <v>0</v>
      </c>
      <c r="H31" s="385">
        <v>0</v>
      </c>
      <c r="I31" s="385">
        <v>1</v>
      </c>
      <c r="J31" s="385">
        <v>0</v>
      </c>
      <c r="K31" s="385">
        <v>0</v>
      </c>
      <c r="L31" s="385">
        <v>0</v>
      </c>
      <c r="M31" s="385">
        <v>0</v>
      </c>
      <c r="N31" s="385">
        <v>0</v>
      </c>
      <c r="O31" s="385">
        <v>0</v>
      </c>
      <c r="P31" s="385">
        <v>1</v>
      </c>
      <c r="Q31" s="385">
        <v>0</v>
      </c>
      <c r="R31" s="385">
        <v>0</v>
      </c>
      <c r="S31" s="385">
        <v>2</v>
      </c>
      <c r="T31" s="385">
        <v>3</v>
      </c>
      <c r="U31" s="385">
        <v>0</v>
      </c>
      <c r="V31" s="385">
        <v>0</v>
      </c>
      <c r="W31" s="385">
        <v>0</v>
      </c>
      <c r="X31" s="385">
        <v>0</v>
      </c>
      <c r="Y31" s="389">
        <v>10</v>
      </c>
      <c r="Z31" s="607">
        <v>10</v>
      </c>
      <c r="AA31" s="607">
        <v>0</v>
      </c>
      <c r="AB31" s="385">
        <v>0</v>
      </c>
      <c r="AC31" s="608">
        <v>0</v>
      </c>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s="11" customFormat="1" ht="14.25" customHeight="1">
      <c r="A32" s="2140" t="s">
        <v>22</v>
      </c>
      <c r="B32" s="2151">
        <f>VLOOKUP(A32,'-51-'!$A$8:$C$20,3,FALSE)</f>
        <v>287</v>
      </c>
      <c r="C32" s="250">
        <v>13</v>
      </c>
      <c r="D32" s="251">
        <v>0</v>
      </c>
      <c r="E32" s="251">
        <v>0</v>
      </c>
      <c r="F32" s="252">
        <v>17</v>
      </c>
      <c r="G32" s="253">
        <v>0</v>
      </c>
      <c r="H32" s="253">
        <v>0</v>
      </c>
      <c r="I32" s="252">
        <v>4</v>
      </c>
      <c r="J32" s="252">
        <v>2</v>
      </c>
      <c r="K32" s="252">
        <v>3</v>
      </c>
      <c r="L32" s="252">
        <v>2</v>
      </c>
      <c r="M32" s="252">
        <v>3</v>
      </c>
      <c r="N32" s="252">
        <v>5</v>
      </c>
      <c r="O32" s="252">
        <v>0</v>
      </c>
      <c r="P32" s="252">
        <v>2</v>
      </c>
      <c r="Q32" s="252">
        <v>16</v>
      </c>
      <c r="R32" s="252">
        <v>4</v>
      </c>
      <c r="S32" s="252">
        <v>2</v>
      </c>
      <c r="T32" s="252">
        <v>7</v>
      </c>
      <c r="U32" s="252">
        <v>3</v>
      </c>
      <c r="V32" s="252">
        <v>0</v>
      </c>
      <c r="W32" s="252">
        <v>0</v>
      </c>
      <c r="X32" s="252">
        <v>2</v>
      </c>
      <c r="Y32" s="255">
        <v>85</v>
      </c>
      <c r="Z32" s="252">
        <v>86</v>
      </c>
      <c r="AA32" s="252">
        <v>21</v>
      </c>
      <c r="AB32" s="252">
        <v>32</v>
      </c>
      <c r="AC32" s="612">
        <v>0</v>
      </c>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s="11" customFormat="1" ht="14.25" customHeight="1" thickBot="1">
      <c r="A33" s="2170"/>
      <c r="B33" s="2156"/>
      <c r="C33" s="391">
        <v>0</v>
      </c>
      <c r="D33" s="392">
        <v>0</v>
      </c>
      <c r="E33" s="392">
        <v>0</v>
      </c>
      <c r="F33" s="392">
        <v>0</v>
      </c>
      <c r="G33" s="392">
        <v>0</v>
      </c>
      <c r="H33" s="392">
        <v>0</v>
      </c>
      <c r="I33" s="392">
        <v>1</v>
      </c>
      <c r="J33" s="392">
        <v>0</v>
      </c>
      <c r="K33" s="392">
        <v>0</v>
      </c>
      <c r="L33" s="392">
        <v>0</v>
      </c>
      <c r="M33" s="392">
        <v>0</v>
      </c>
      <c r="N33" s="392">
        <v>0</v>
      </c>
      <c r="O33" s="392">
        <v>0</v>
      </c>
      <c r="P33" s="392">
        <v>1</v>
      </c>
      <c r="Q33" s="392">
        <v>2</v>
      </c>
      <c r="R33" s="392">
        <v>0</v>
      </c>
      <c r="S33" s="392">
        <v>6</v>
      </c>
      <c r="T33" s="392">
        <v>2</v>
      </c>
      <c r="U33" s="392">
        <v>0</v>
      </c>
      <c r="V33" s="392">
        <v>0</v>
      </c>
      <c r="W33" s="392">
        <v>0</v>
      </c>
      <c r="X33" s="392">
        <v>0</v>
      </c>
      <c r="Y33" s="393">
        <v>12</v>
      </c>
      <c r="Z33" s="613">
        <v>11</v>
      </c>
      <c r="AA33" s="613">
        <v>0</v>
      </c>
      <c r="AB33" s="392">
        <v>0</v>
      </c>
      <c r="AC33" s="614">
        <v>0</v>
      </c>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s="11" customFormat="1" ht="14.25" customHeight="1">
      <c r="A34" s="2154" t="s">
        <v>10</v>
      </c>
      <c r="B34" s="2157">
        <f>SUM(B8:B33)</f>
        <v>6941</v>
      </c>
      <c r="C34" s="676">
        <f>SUM(C8,C10,C12,C14,C16,C18,C20,C22,C24,C26,C28,C30,C32,)</f>
        <v>132</v>
      </c>
      <c r="D34" s="677">
        <f aca="true" t="shared" si="0" ref="D34:X34">SUM(D8,D10,D12,D14,D16,D18,D20,D22,D24,D26,D28,D30,D32,)</f>
        <v>45</v>
      </c>
      <c r="E34" s="677">
        <f t="shared" si="0"/>
        <v>19</v>
      </c>
      <c r="F34" s="677">
        <f t="shared" si="0"/>
        <v>196</v>
      </c>
      <c r="G34" s="677">
        <f t="shared" si="0"/>
        <v>3</v>
      </c>
      <c r="H34" s="677">
        <f t="shared" si="0"/>
        <v>11</v>
      </c>
      <c r="I34" s="677">
        <f t="shared" si="0"/>
        <v>36</v>
      </c>
      <c r="J34" s="677">
        <f t="shared" si="0"/>
        <v>40</v>
      </c>
      <c r="K34" s="677">
        <f t="shared" si="0"/>
        <v>18</v>
      </c>
      <c r="L34" s="677">
        <f t="shared" si="0"/>
        <v>44</v>
      </c>
      <c r="M34" s="677">
        <f t="shared" si="0"/>
        <v>62</v>
      </c>
      <c r="N34" s="677">
        <f t="shared" si="0"/>
        <v>91</v>
      </c>
      <c r="O34" s="677">
        <f t="shared" si="0"/>
        <v>19</v>
      </c>
      <c r="P34" s="677">
        <f t="shared" si="0"/>
        <v>37</v>
      </c>
      <c r="Q34" s="677">
        <f t="shared" si="0"/>
        <v>266</v>
      </c>
      <c r="R34" s="677">
        <f t="shared" si="0"/>
        <v>139</v>
      </c>
      <c r="S34" s="677">
        <f t="shared" si="0"/>
        <v>71</v>
      </c>
      <c r="T34" s="677">
        <f t="shared" si="0"/>
        <v>26</v>
      </c>
      <c r="U34" s="677">
        <f t="shared" si="0"/>
        <v>37</v>
      </c>
      <c r="V34" s="677">
        <f t="shared" si="0"/>
        <v>34</v>
      </c>
      <c r="W34" s="677">
        <f t="shared" si="0"/>
        <v>27</v>
      </c>
      <c r="X34" s="677">
        <f t="shared" si="0"/>
        <v>51</v>
      </c>
      <c r="Y34" s="677">
        <f>SUM(Y8,Y10,Y12,Y14,Y16,Y18,Y20,Y22,Y24,Y26,Y28,Y30,Y32,)</f>
        <v>1404</v>
      </c>
      <c r="Z34" s="677">
        <f>SUM(Z8,Z10,Z12,Z14,Z16,Z18,Z20,Z22,Z24,Z26,Z28,Z30,Z32,)</f>
        <v>1076</v>
      </c>
      <c r="AA34" s="677">
        <f>SUM(AA8,AA10,AA12,AA14,AA16,AA18,AA20,AA22,AA24,AA26,AA28,AA30,AA32,)</f>
        <v>390</v>
      </c>
      <c r="AB34" s="677">
        <f>SUM(AB8,AB10,AB12,AB14,AB16,AB18,AB20,AB22,AB24,AB26,AB28,AB30,AB32,)</f>
        <v>651</v>
      </c>
      <c r="AC34" s="923">
        <f>SUM(AC8,AC10,AC12,AC14,AC16,AC18,AC20,AC22,AC24,AC26,AC28,AC30,AC32,)</f>
        <v>146</v>
      </c>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s="11" customFormat="1" ht="14.25" customHeight="1" thickBot="1">
      <c r="A35" s="2155"/>
      <c r="B35" s="2158"/>
      <c r="C35" s="678">
        <f>SUM(C9,C11,C13,C15,C17,C19,C21,C23,C25,C27,C29,C31,C33,)</f>
        <v>13</v>
      </c>
      <c r="D35" s="679">
        <f aca="true" t="shared" si="1" ref="D35:AC35">SUM(D9,D11,D13,D15,D17,D19,D21,D23,D25,D27,D29,D31,D33,)</f>
        <v>2</v>
      </c>
      <c r="E35" s="679">
        <f t="shared" si="1"/>
        <v>7</v>
      </c>
      <c r="F35" s="679">
        <f t="shared" si="1"/>
        <v>15</v>
      </c>
      <c r="G35" s="679">
        <f t="shared" si="1"/>
        <v>3</v>
      </c>
      <c r="H35" s="679">
        <f t="shared" si="1"/>
        <v>1</v>
      </c>
      <c r="I35" s="679">
        <f t="shared" si="1"/>
        <v>23</v>
      </c>
      <c r="J35" s="679">
        <f t="shared" si="1"/>
        <v>9</v>
      </c>
      <c r="K35" s="679">
        <f t="shared" si="1"/>
        <v>4</v>
      </c>
      <c r="L35" s="679">
        <f t="shared" si="1"/>
        <v>12</v>
      </c>
      <c r="M35" s="679">
        <f t="shared" si="1"/>
        <v>8</v>
      </c>
      <c r="N35" s="679">
        <f t="shared" si="1"/>
        <v>6</v>
      </c>
      <c r="O35" s="679">
        <f t="shared" si="1"/>
        <v>0</v>
      </c>
      <c r="P35" s="679">
        <f t="shared" si="1"/>
        <v>9</v>
      </c>
      <c r="Q35" s="679">
        <f t="shared" si="1"/>
        <v>57</v>
      </c>
      <c r="R35" s="679">
        <f t="shared" si="1"/>
        <v>20</v>
      </c>
      <c r="S35" s="679">
        <f t="shared" si="1"/>
        <v>23</v>
      </c>
      <c r="T35" s="679">
        <f t="shared" si="1"/>
        <v>220</v>
      </c>
      <c r="U35" s="679">
        <f t="shared" si="1"/>
        <v>10</v>
      </c>
      <c r="V35" s="679">
        <f t="shared" si="1"/>
        <v>7</v>
      </c>
      <c r="W35" s="679">
        <f t="shared" si="1"/>
        <v>1</v>
      </c>
      <c r="X35" s="679">
        <f t="shared" si="1"/>
        <v>6</v>
      </c>
      <c r="Y35" s="679">
        <f t="shared" si="1"/>
        <v>456</v>
      </c>
      <c r="Z35" s="679">
        <f t="shared" si="1"/>
        <v>187</v>
      </c>
      <c r="AA35" s="679">
        <f t="shared" si="1"/>
        <v>7</v>
      </c>
      <c r="AB35" s="679">
        <f>SUM(AB9,AB11,AB13,AB15,AB17,AB19,AB21,AB23,AB25,AB27,AB29,AB31,AB33,)</f>
        <v>0</v>
      </c>
      <c r="AC35" s="680">
        <f t="shared" si="1"/>
        <v>0</v>
      </c>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29" s="11" customFormat="1" ht="13.5">
      <c r="A36" s="13"/>
      <c r="B36" s="12"/>
      <c r="C36" s="2162" t="s">
        <v>229</v>
      </c>
      <c r="D36" s="2162"/>
      <c r="E36" s="2162"/>
      <c r="F36" s="2162"/>
      <c r="G36" s="2162"/>
      <c r="H36" s="2162"/>
      <c r="I36" s="2162"/>
      <c r="J36" s="2162"/>
      <c r="K36" s="2162"/>
      <c r="L36" s="2162"/>
      <c r="M36" s="2162"/>
      <c r="N36" s="2162"/>
      <c r="O36" s="2162"/>
      <c r="P36" s="2162"/>
      <c r="Q36" s="2162"/>
      <c r="R36" s="2162"/>
      <c r="S36" s="2162"/>
      <c r="T36" s="2162"/>
      <c r="U36" s="2162"/>
      <c r="V36" s="2162"/>
      <c r="W36" s="2162"/>
      <c r="X36" s="2162"/>
      <c r="Y36" s="2162"/>
      <c r="Z36" s="2162"/>
      <c r="AA36" s="2162"/>
      <c r="AB36" s="2162"/>
      <c r="AC36" s="2162"/>
    </row>
    <row r="37" spans="1:29" s="11" customFormat="1" ht="13.5">
      <c r="A37" s="13"/>
      <c r="B37" s="12"/>
      <c r="C37" s="2163" t="s">
        <v>33</v>
      </c>
      <c r="D37" s="2163"/>
      <c r="E37" s="2163"/>
      <c r="F37" s="2163"/>
      <c r="G37" s="2163"/>
      <c r="H37" s="2163"/>
      <c r="I37" s="2163"/>
      <c r="J37" s="2163"/>
      <c r="K37" s="2163"/>
      <c r="L37" s="2163"/>
      <c r="M37" s="2163"/>
      <c r="N37" s="2163"/>
      <c r="O37" s="2163"/>
      <c r="P37" s="2163"/>
      <c r="Q37" s="2163"/>
      <c r="R37" s="2163"/>
      <c r="S37" s="2163"/>
      <c r="T37" s="2163"/>
      <c r="U37" s="2163"/>
      <c r="V37" s="2163"/>
      <c r="W37" s="2163"/>
      <c r="X37" s="2163"/>
      <c r="Y37" s="2163"/>
      <c r="Z37" s="2163"/>
      <c r="AA37" s="2163"/>
      <c r="AB37" s="2163"/>
      <c r="AC37" s="2163"/>
    </row>
    <row r="38" spans="1:29" s="11" customFormat="1" ht="13.5" customHeight="1">
      <c r="A38" s="13"/>
      <c r="B38" s="12"/>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row>
  </sheetData>
  <sheetProtection/>
  <protectedRanges>
    <protectedRange sqref="B8:B33" name="範囲2"/>
    <protectedRange sqref="C8:X33 AB8:AC33" name="範囲1"/>
  </protectedRanges>
  <mergeCells count="38">
    <mergeCell ref="A3:B3"/>
    <mergeCell ref="Y3:AC3"/>
    <mergeCell ref="C36:AC36"/>
    <mergeCell ref="C37:AC37"/>
    <mergeCell ref="A4:A7"/>
    <mergeCell ref="B4:B7"/>
    <mergeCell ref="B28:B29"/>
    <mergeCell ref="A26:A27"/>
    <mergeCell ref="A28:A29"/>
    <mergeCell ref="A32:A33"/>
    <mergeCell ref="A30:A31"/>
    <mergeCell ref="A2:O2"/>
    <mergeCell ref="A34:A35"/>
    <mergeCell ref="B18:B19"/>
    <mergeCell ref="B30:B31"/>
    <mergeCell ref="B32:B33"/>
    <mergeCell ref="B34:B35"/>
    <mergeCell ref="B20:B21"/>
    <mergeCell ref="B22:B23"/>
    <mergeCell ref="B24:B25"/>
    <mergeCell ref="B14:B15"/>
    <mergeCell ref="B26:B27"/>
    <mergeCell ref="A18:A19"/>
    <mergeCell ref="A20:A21"/>
    <mergeCell ref="A22:A23"/>
    <mergeCell ref="A24:A25"/>
    <mergeCell ref="A16:A17"/>
    <mergeCell ref="B16:B17"/>
    <mergeCell ref="Z6:AC6"/>
    <mergeCell ref="A12:A13"/>
    <mergeCell ref="C4:AC5"/>
    <mergeCell ref="C6:Y6"/>
    <mergeCell ref="A14:A15"/>
    <mergeCell ref="B8:B9"/>
    <mergeCell ref="B10:B11"/>
    <mergeCell ref="A8:A9"/>
    <mergeCell ref="A10:A11"/>
    <mergeCell ref="B12:B13"/>
  </mergeCells>
  <printOptions horizontalCentered="1"/>
  <pageMargins left="0.5905511811023623" right="0.5511811023622047" top="0.5905511811023623" bottom="0.5905511811023623" header="0.3937007874015748" footer="0.3937007874015748"/>
  <pageSetup fitToHeight="2" horizontalDpi="600" verticalDpi="600" orientation="landscape" paperSize="9" scale="90" r:id="rId1"/>
  <rowBreaks count="1" manualBreakCount="1">
    <brk id="37" max="255" man="1"/>
  </rowBreaks>
</worksheet>
</file>

<file path=xl/worksheets/sheet12.xml><?xml version="1.0" encoding="utf-8"?>
<worksheet xmlns="http://schemas.openxmlformats.org/spreadsheetml/2006/main" xmlns:r="http://schemas.openxmlformats.org/officeDocument/2006/relationships">
  <sheetPr>
    <tabColor indexed="11"/>
  </sheetPr>
  <dimension ref="A1:BC37"/>
  <sheetViews>
    <sheetView view="pageBreakPreview" zoomScale="85" zoomScaleSheetLayoutView="85" zoomScalePageLayoutView="0" workbookViewId="0" topLeftCell="A1">
      <selection activeCell="AA25" sqref="AA25"/>
    </sheetView>
  </sheetViews>
  <sheetFormatPr defaultColWidth="6.50390625" defaultRowHeight="13.5"/>
  <cols>
    <col min="1" max="1" width="7.50390625" style="8" bestFit="1" customWidth="1"/>
    <col min="2" max="2" width="7.75390625" style="8" bestFit="1" customWidth="1"/>
    <col min="3" max="24" width="4.875" style="8" customWidth="1"/>
    <col min="25" max="25" width="5.125" style="8" customWidth="1"/>
    <col min="26" max="29" width="4.875" style="8" customWidth="1"/>
    <col min="30" max="30" width="6.50390625" style="8" customWidth="1"/>
    <col min="31" max="31" width="6.25390625" style="8" customWidth="1"/>
    <col min="32" max="16384" width="6.50390625" style="8" customWidth="1"/>
  </cols>
  <sheetData>
    <row r="1" spans="1:55" s="3" customFormat="1" ht="38.25" customHeight="1">
      <c r="A1" s="2153"/>
      <c r="B1" s="2153"/>
      <c r="C1" s="2153"/>
      <c r="D1" s="2153"/>
      <c r="E1" s="2153"/>
      <c r="F1" s="2153"/>
      <c r="G1" s="2153"/>
      <c r="H1" s="2153"/>
      <c r="I1" s="2153"/>
      <c r="J1" s="2153"/>
      <c r="K1" s="2153"/>
      <c r="L1" s="2153"/>
      <c r="M1" s="2153"/>
      <c r="N1" s="2153"/>
      <c r="O1" s="2153"/>
      <c r="P1" s="47"/>
      <c r="Q1" s="47"/>
      <c r="R1" s="47"/>
      <c r="S1" s="47"/>
      <c r="T1" s="47"/>
      <c r="U1" s="47"/>
      <c r="V1" s="47"/>
      <c r="W1" s="4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s="3" customFormat="1" ht="15" customHeight="1" thickBot="1">
      <c r="A2" s="2182" t="s">
        <v>233</v>
      </c>
      <c r="B2" s="2159"/>
      <c r="C2" s="47"/>
      <c r="D2" s="47"/>
      <c r="E2" s="47"/>
      <c r="F2" s="47"/>
      <c r="G2" s="47"/>
      <c r="H2" s="47"/>
      <c r="I2" s="47"/>
      <c r="J2" s="47"/>
      <c r="K2" s="47"/>
      <c r="L2" s="47"/>
      <c r="M2" s="47"/>
      <c r="N2" s="47"/>
      <c r="O2" s="47"/>
      <c r="P2" s="47"/>
      <c r="Q2" s="47"/>
      <c r="R2" s="47"/>
      <c r="S2" s="47"/>
      <c r="T2" s="47"/>
      <c r="U2" s="47"/>
      <c r="V2" s="47"/>
      <c r="W2" s="47"/>
      <c r="Y2" s="2160" t="str">
        <f ca="1">INDIRECT("'-43-'!M4")</f>
        <v>（令和元年度）</v>
      </c>
      <c r="Z2" s="2161"/>
      <c r="AA2" s="2161"/>
      <c r="AB2" s="2161"/>
      <c r="AC2" s="2161"/>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s="3" customFormat="1" ht="13.5" customHeight="1">
      <c r="A3" s="2178" t="s">
        <v>205</v>
      </c>
      <c r="B3" s="2181" t="s">
        <v>158</v>
      </c>
      <c r="C3" s="2142" t="s">
        <v>279</v>
      </c>
      <c r="D3" s="2142"/>
      <c r="E3" s="2142"/>
      <c r="F3" s="2142"/>
      <c r="G3" s="2142"/>
      <c r="H3" s="2142"/>
      <c r="I3" s="2142"/>
      <c r="J3" s="2142"/>
      <c r="K3" s="2142"/>
      <c r="L3" s="2142"/>
      <c r="M3" s="2142"/>
      <c r="N3" s="2142"/>
      <c r="O3" s="2142"/>
      <c r="P3" s="2142"/>
      <c r="Q3" s="2142"/>
      <c r="R3" s="2142"/>
      <c r="S3" s="2142"/>
      <c r="T3" s="2142"/>
      <c r="U3" s="2142"/>
      <c r="V3" s="2142"/>
      <c r="W3" s="2142"/>
      <c r="X3" s="2142"/>
      <c r="Y3" s="2142"/>
      <c r="Z3" s="2142"/>
      <c r="AA3" s="2142"/>
      <c r="AB3" s="2142"/>
      <c r="AC3" s="2143"/>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s="3" customFormat="1" ht="13.5" customHeight="1">
      <c r="A4" s="2179"/>
      <c r="B4" s="2179"/>
      <c r="C4" s="2144"/>
      <c r="D4" s="2144"/>
      <c r="E4" s="2144"/>
      <c r="F4" s="2144"/>
      <c r="G4" s="2144"/>
      <c r="H4" s="2144"/>
      <c r="I4" s="2144"/>
      <c r="J4" s="2144"/>
      <c r="K4" s="2144"/>
      <c r="L4" s="2144"/>
      <c r="M4" s="2144"/>
      <c r="N4" s="2144"/>
      <c r="O4" s="2144"/>
      <c r="P4" s="2144"/>
      <c r="Q4" s="2144"/>
      <c r="R4" s="2144"/>
      <c r="S4" s="2144"/>
      <c r="T4" s="2144"/>
      <c r="U4" s="2144"/>
      <c r="V4" s="2144"/>
      <c r="W4" s="2144"/>
      <c r="X4" s="2144"/>
      <c r="Y4" s="2144"/>
      <c r="Z4" s="2144"/>
      <c r="AA4" s="2144"/>
      <c r="AB4" s="2144"/>
      <c r="AC4" s="2145"/>
      <c r="AD4" s="7"/>
      <c r="AE4" s="7"/>
      <c r="AF4" s="7"/>
      <c r="AG4" s="7"/>
      <c r="AH4" s="7"/>
      <c r="AI4" s="7"/>
      <c r="AJ4" s="7"/>
      <c r="AK4" s="7"/>
      <c r="AL4" s="7"/>
      <c r="AM4" s="7"/>
      <c r="AN4" s="7"/>
      <c r="AO4" s="7"/>
      <c r="AP4" s="7"/>
      <c r="AQ4" s="7"/>
      <c r="AR4" s="7"/>
      <c r="AS4" s="7"/>
      <c r="AT4" s="7"/>
      <c r="AU4" s="7"/>
      <c r="AV4" s="7"/>
      <c r="AW4" s="7"/>
      <c r="AX4" s="7"/>
      <c r="AY4" s="7"/>
      <c r="AZ4" s="7"/>
      <c r="BA4" s="7"/>
      <c r="BB4" s="7"/>
      <c r="BC4" s="7"/>
    </row>
    <row r="5" spans="1:54" s="3" customFormat="1" ht="18" customHeight="1">
      <c r="A5" s="2179"/>
      <c r="B5" s="2179"/>
      <c r="C5" s="2146" t="s">
        <v>230</v>
      </c>
      <c r="D5" s="2147"/>
      <c r="E5" s="2147"/>
      <c r="F5" s="2147"/>
      <c r="G5" s="2147"/>
      <c r="H5" s="2147"/>
      <c r="I5" s="2147"/>
      <c r="J5" s="2147"/>
      <c r="K5" s="2147"/>
      <c r="L5" s="2147"/>
      <c r="M5" s="2147"/>
      <c r="N5" s="2147"/>
      <c r="O5" s="2147"/>
      <c r="P5" s="2147"/>
      <c r="Q5" s="2147"/>
      <c r="R5" s="2147"/>
      <c r="S5" s="2147"/>
      <c r="T5" s="2147"/>
      <c r="U5" s="2147"/>
      <c r="V5" s="2147"/>
      <c r="W5" s="2147"/>
      <c r="X5" s="2147"/>
      <c r="Y5" s="2148"/>
      <c r="Z5" s="2137" t="s">
        <v>351</v>
      </c>
      <c r="AA5" s="2138"/>
      <c r="AB5" s="2138"/>
      <c r="AC5" s="2139"/>
      <c r="AD5" s="7"/>
      <c r="AE5" s="7"/>
      <c r="AF5" s="7"/>
      <c r="AG5" s="7"/>
      <c r="AH5" s="7"/>
      <c r="AI5" s="7"/>
      <c r="AJ5" s="7"/>
      <c r="AK5" s="7"/>
      <c r="AL5" s="7"/>
      <c r="AM5" s="7"/>
      <c r="AN5" s="7"/>
      <c r="AO5" s="7"/>
      <c r="AP5" s="7"/>
      <c r="AQ5" s="7"/>
      <c r="AR5" s="7"/>
      <c r="AS5" s="7"/>
      <c r="AT5" s="7"/>
      <c r="AU5" s="7"/>
      <c r="AV5" s="7"/>
      <c r="AW5" s="7"/>
      <c r="AX5" s="7"/>
      <c r="AY5" s="7"/>
      <c r="AZ5" s="7"/>
      <c r="BA5" s="7"/>
      <c r="BB5" s="7"/>
    </row>
    <row r="6" spans="1:54" s="11" customFormat="1" ht="86.25" customHeight="1" thickBot="1">
      <c r="A6" s="2180"/>
      <c r="B6" s="2180"/>
      <c r="C6" s="344" t="s">
        <v>34</v>
      </c>
      <c r="D6" s="345" t="s">
        <v>390</v>
      </c>
      <c r="E6" s="345" t="s">
        <v>265</v>
      </c>
      <c r="F6" s="345" t="s">
        <v>27</v>
      </c>
      <c r="G6" s="346" t="s">
        <v>28</v>
      </c>
      <c r="H6" s="346" t="s">
        <v>266</v>
      </c>
      <c r="I6" s="346" t="s">
        <v>35</v>
      </c>
      <c r="J6" s="346" t="s">
        <v>267</v>
      </c>
      <c r="K6" s="346" t="s">
        <v>29</v>
      </c>
      <c r="L6" s="346" t="s">
        <v>30</v>
      </c>
      <c r="M6" s="346" t="s">
        <v>36</v>
      </c>
      <c r="N6" s="346" t="s">
        <v>288</v>
      </c>
      <c r="O6" s="346" t="s">
        <v>37</v>
      </c>
      <c r="P6" s="346" t="s">
        <v>38</v>
      </c>
      <c r="Q6" s="346" t="s">
        <v>31</v>
      </c>
      <c r="R6" s="346" t="s">
        <v>39</v>
      </c>
      <c r="S6" s="345" t="s">
        <v>40</v>
      </c>
      <c r="T6" s="345" t="s">
        <v>41</v>
      </c>
      <c r="U6" s="345" t="s">
        <v>42</v>
      </c>
      <c r="V6" s="345" t="s">
        <v>32</v>
      </c>
      <c r="W6" s="347" t="s">
        <v>391</v>
      </c>
      <c r="X6" s="348" t="s">
        <v>43</v>
      </c>
      <c r="Y6" s="349" t="s">
        <v>392</v>
      </c>
      <c r="Z6" s="350" t="s">
        <v>448</v>
      </c>
      <c r="AA6" s="351" t="s">
        <v>393</v>
      </c>
      <c r="AB6" s="352" t="s">
        <v>394</v>
      </c>
      <c r="AC6" s="353" t="s">
        <v>349</v>
      </c>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5" s="11" customFormat="1" ht="14.25" customHeight="1">
      <c r="A7" s="2171" t="s">
        <v>12</v>
      </c>
      <c r="B7" s="2149">
        <f>VLOOKUP(A7,'-51-'!$A$8:$C$20,3,FALSE)</f>
        <v>249</v>
      </c>
      <c r="C7" s="213">
        <f>ROUND('-52-'!C8/'-53-'!$B$7*100,1)</f>
        <v>0.8</v>
      </c>
      <c r="D7" s="215">
        <f>ROUND('-52-'!D8/'-53-'!$B$7*100,1)</f>
        <v>0.4</v>
      </c>
      <c r="E7" s="215">
        <f>ROUND('-52-'!E8/'-53-'!$B$7*100,1)</f>
        <v>0</v>
      </c>
      <c r="F7" s="215">
        <f>ROUND('-52-'!F8/'-53-'!$B$7*100,1)</f>
        <v>7.2</v>
      </c>
      <c r="G7" s="215">
        <f>ROUND('-52-'!G8/'-53-'!$B$7*100,1)</f>
        <v>0</v>
      </c>
      <c r="H7" s="215">
        <f>ROUND('-52-'!H8/'-53-'!$B$7*100,1)</f>
        <v>1.2</v>
      </c>
      <c r="I7" s="215">
        <f>ROUND('-52-'!I8/'-53-'!$B$7*100,1)</f>
        <v>0.8</v>
      </c>
      <c r="J7" s="215">
        <f>ROUND('-52-'!J8/'-53-'!$B$7*100,1)</f>
        <v>0.8</v>
      </c>
      <c r="K7" s="215">
        <f>ROUND('-52-'!K8/'-53-'!$B$7*100,1)</f>
        <v>0</v>
      </c>
      <c r="L7" s="215">
        <f>ROUND('-52-'!L8/'-53-'!$B$7*100,1)</f>
        <v>0.4</v>
      </c>
      <c r="M7" s="215">
        <f>ROUND('-52-'!M8/'-53-'!$B$7*100,1)</f>
        <v>0.8</v>
      </c>
      <c r="N7" s="215">
        <f>ROUND('-52-'!N8/'-53-'!$B$7*100,1)</f>
        <v>3.6</v>
      </c>
      <c r="O7" s="215">
        <f>ROUND('-52-'!O8/'-53-'!$B$7*100,1)</f>
        <v>0.4</v>
      </c>
      <c r="P7" s="215">
        <f>ROUND('-52-'!P8/'-53-'!$B$7*100,1)</f>
        <v>0.4</v>
      </c>
      <c r="Q7" s="215">
        <f>ROUND('-52-'!Q8/'-53-'!$B$7*100,1)</f>
        <v>3.2</v>
      </c>
      <c r="R7" s="215">
        <f>ROUND('-52-'!R8/'-53-'!$B$7*100,1)</f>
        <v>3.2</v>
      </c>
      <c r="S7" s="215">
        <f>ROUND('-52-'!S8/'-53-'!$B$7*100,1)</f>
        <v>1.2</v>
      </c>
      <c r="T7" s="215">
        <f>ROUND('-52-'!T8/'-53-'!$B$7*100,1)</f>
        <v>0</v>
      </c>
      <c r="U7" s="215">
        <f>ROUND('-52-'!U8/'-53-'!$B$7*100,1)</f>
        <v>0</v>
      </c>
      <c r="V7" s="215">
        <f>ROUND('-52-'!V8/'-53-'!$B$7*100,1)</f>
        <v>0</v>
      </c>
      <c r="W7" s="215">
        <f>ROUND('-52-'!W8/'-53-'!$B$7*100,1)</f>
        <v>2.8</v>
      </c>
      <c r="X7" s="215">
        <f>ROUND('-52-'!X8/'-53-'!$B$7*100,1)</f>
        <v>2</v>
      </c>
      <c r="Y7" s="277">
        <f>ROUND('-52-'!Y8/'-53-'!$B$7*100,1)</f>
        <v>29.3</v>
      </c>
      <c r="Z7" s="260">
        <f>ROUND('-52-'!Z8/'-53-'!$B$7*100,1)</f>
        <v>22.5</v>
      </c>
      <c r="AA7" s="260">
        <f>ROUND('-52-'!AA8/'-53-'!$B$7*100,1)</f>
        <v>14.9</v>
      </c>
      <c r="AB7" s="260">
        <f>ROUND('-52-'!AB8/'-53-'!$B$7*100,1)</f>
        <v>11.2</v>
      </c>
      <c r="AC7" s="219">
        <f>ROUND('-52-'!AC8/'-53-'!$B$7*100,1)</f>
        <v>8</v>
      </c>
      <c r="AF7" s="12"/>
      <c r="AG7" s="12"/>
      <c r="AH7" s="12"/>
      <c r="AI7" s="12"/>
      <c r="AJ7" s="12"/>
      <c r="AK7" s="12"/>
      <c r="AL7" s="12"/>
      <c r="AM7" s="12"/>
      <c r="AN7" s="12"/>
      <c r="AO7" s="12"/>
      <c r="AP7" s="12"/>
      <c r="AQ7" s="12"/>
      <c r="AR7" s="12"/>
      <c r="AS7" s="12"/>
      <c r="AT7" s="12"/>
      <c r="AU7" s="12"/>
      <c r="AV7" s="12"/>
      <c r="AW7" s="12"/>
      <c r="AX7" s="12"/>
      <c r="AY7" s="12"/>
      <c r="AZ7" s="12"/>
      <c r="BA7" s="12"/>
      <c r="BB7" s="12"/>
      <c r="BC7" s="12"/>
    </row>
    <row r="8" spans="1:55" s="11" customFormat="1" ht="14.25" customHeight="1">
      <c r="A8" s="2172"/>
      <c r="B8" s="2150"/>
      <c r="C8" s="395">
        <f>ROUND('-52-'!C9/'-53-'!$B$7*100,1)</f>
        <v>0.8</v>
      </c>
      <c r="D8" s="394">
        <f>ROUND('-52-'!D9/'-53-'!$B$7*100,1)</f>
        <v>0</v>
      </c>
      <c r="E8" s="394">
        <f>ROUND('-52-'!E9/'-53-'!$B$7*100,1)</f>
        <v>0</v>
      </c>
      <c r="F8" s="394">
        <f>ROUND('-52-'!F9/'-53-'!$B$7*100,1)</f>
        <v>0</v>
      </c>
      <c r="G8" s="394">
        <f>ROUND('-52-'!G9/'-53-'!$B$7*100,1)</f>
        <v>0</v>
      </c>
      <c r="H8" s="394">
        <f>ROUND('-52-'!H9/'-53-'!$B$7*100,1)</f>
        <v>0</v>
      </c>
      <c r="I8" s="394">
        <f>ROUND('-52-'!I9/'-53-'!$B$7*100,1)</f>
        <v>2</v>
      </c>
      <c r="J8" s="394">
        <f>ROUND('-52-'!J9/'-53-'!$B$7*100,1)</f>
        <v>0</v>
      </c>
      <c r="K8" s="394">
        <f>ROUND('-52-'!K9/'-53-'!$B$7*100,1)</f>
        <v>0</v>
      </c>
      <c r="L8" s="394">
        <f>ROUND('-52-'!L9/'-53-'!$B$7*100,1)</f>
        <v>0</v>
      </c>
      <c r="M8" s="394">
        <f>ROUND('-52-'!M9/'-53-'!$B$7*100,1)</f>
        <v>0</v>
      </c>
      <c r="N8" s="394">
        <f>ROUND('-52-'!N9/'-53-'!$B$7*100,1)</f>
        <v>0.4</v>
      </c>
      <c r="O8" s="394">
        <f>ROUND('-52-'!O9/'-53-'!$B$7*100,1)</f>
        <v>0</v>
      </c>
      <c r="P8" s="394">
        <f>ROUND('-52-'!P9/'-53-'!$B$7*100,1)</f>
        <v>0.4</v>
      </c>
      <c r="Q8" s="394">
        <f>ROUND('-52-'!Q9/'-53-'!$B$7*100,1)</f>
        <v>4.8</v>
      </c>
      <c r="R8" s="394">
        <f>ROUND('-52-'!R9/'-53-'!$B$7*100,1)</f>
        <v>1.2</v>
      </c>
      <c r="S8" s="394">
        <f>ROUND('-52-'!S9/'-53-'!$B$7*100,1)</f>
        <v>0</v>
      </c>
      <c r="T8" s="394">
        <f>ROUND('-52-'!T9/'-53-'!$B$7*100,1)</f>
        <v>0</v>
      </c>
      <c r="U8" s="394">
        <f>ROUND('-52-'!U9/'-53-'!$B$7*100,1)</f>
        <v>0</v>
      </c>
      <c r="V8" s="394">
        <f>ROUND('-52-'!V9/'-53-'!$B$7*100,1)</f>
        <v>0</v>
      </c>
      <c r="W8" s="394">
        <f>ROUND('-52-'!W9/'-53-'!$B$7*100,1)</f>
        <v>0</v>
      </c>
      <c r="X8" s="394">
        <f>ROUND('-52-'!X9/'-53-'!$B$7*100,1)</f>
        <v>0.8</v>
      </c>
      <c r="Y8" s="396">
        <f>ROUND('-52-'!Y9/'-53-'!$B$7*100,1)</f>
        <v>10.4</v>
      </c>
      <c r="Z8" s="397">
        <f>ROUND('-52-'!Z9/'-53-'!$B$7*100,1)</f>
        <v>8.4</v>
      </c>
      <c r="AA8" s="397">
        <f>ROUND('-52-'!AA9/'-53-'!$B$7*100,1)</f>
        <v>0</v>
      </c>
      <c r="AB8" s="397">
        <f>ROUND('-52-'!AB9/'-53-'!$B$7*100,1)</f>
        <v>0</v>
      </c>
      <c r="AC8" s="398">
        <f>ROUND('-52-'!AC9/'-53-'!$B$7*100,1)</f>
        <v>0</v>
      </c>
      <c r="AF8" s="12"/>
      <c r="AG8" s="12"/>
      <c r="AH8" s="12"/>
      <c r="AI8" s="12"/>
      <c r="AJ8" s="12"/>
      <c r="AK8" s="12"/>
      <c r="AL8" s="12"/>
      <c r="AM8" s="12"/>
      <c r="AN8" s="12"/>
      <c r="AO8" s="12"/>
      <c r="AP8" s="12"/>
      <c r="AQ8" s="12"/>
      <c r="AR8" s="12"/>
      <c r="AS8" s="12"/>
      <c r="AT8" s="12"/>
      <c r="AU8" s="12"/>
      <c r="AV8" s="12"/>
      <c r="AW8" s="12"/>
      <c r="AX8" s="12"/>
      <c r="AY8" s="12"/>
      <c r="AZ8" s="12"/>
      <c r="BA8" s="12"/>
      <c r="BB8" s="12"/>
      <c r="BC8" s="12"/>
    </row>
    <row r="9" spans="1:55" s="11" customFormat="1" ht="14.25" customHeight="1">
      <c r="A9" s="2171" t="s">
        <v>13</v>
      </c>
      <c r="B9" s="2151">
        <f>VLOOKUP(A9,'-51-'!$A$8:$C$20,3,FALSE)</f>
        <v>484</v>
      </c>
      <c r="C9" s="122">
        <f>ROUND('-52-'!C10/'-53-'!$B$9*100,1)</f>
        <v>2.1</v>
      </c>
      <c r="D9" s="216">
        <f>ROUND('-52-'!D10/'-53-'!$B$9*100,1)</f>
        <v>0.8</v>
      </c>
      <c r="E9" s="216">
        <f>ROUND('-52-'!E10/'-53-'!$B$9*100,1)</f>
        <v>0</v>
      </c>
      <c r="F9" s="216">
        <f>ROUND('-52-'!F10/'-53-'!$B$9*100,1)</f>
        <v>0</v>
      </c>
      <c r="G9" s="216">
        <f>ROUND('-52-'!G10/'-53-'!$B$9*100,1)</f>
        <v>0</v>
      </c>
      <c r="H9" s="216">
        <f>ROUND('-52-'!H10/'-53-'!$B$9*100,1)</f>
        <v>0</v>
      </c>
      <c r="I9" s="216">
        <f>ROUND('-52-'!I10/'-53-'!$B$9*100,1)</f>
        <v>0</v>
      </c>
      <c r="J9" s="216">
        <f>ROUND('-52-'!J10/'-53-'!$B$9*100,1)</f>
        <v>0.8</v>
      </c>
      <c r="K9" s="216">
        <f>ROUND('-52-'!K10/'-53-'!$B$9*100,1)</f>
        <v>0</v>
      </c>
      <c r="L9" s="216">
        <f>ROUND('-52-'!L10/'-53-'!$B$9*100,1)</f>
        <v>0.8</v>
      </c>
      <c r="M9" s="216">
        <f>ROUND('-52-'!M10/'-53-'!$B$9*100,1)</f>
        <v>0.8</v>
      </c>
      <c r="N9" s="216">
        <f>ROUND('-52-'!N10/'-53-'!$B$9*100,1)</f>
        <v>0.4</v>
      </c>
      <c r="O9" s="216">
        <f>ROUND('-52-'!O10/'-53-'!$B$9*100,1)</f>
        <v>0</v>
      </c>
      <c r="P9" s="216">
        <f>ROUND('-52-'!P10/'-53-'!$B$9*100,1)</f>
        <v>0.4</v>
      </c>
      <c r="Q9" s="216">
        <f>ROUND('-52-'!Q10/'-53-'!$B$9*100,1)</f>
        <v>2.9</v>
      </c>
      <c r="R9" s="216">
        <f>ROUND('-52-'!R10/'-53-'!$B$9*100,1)</f>
        <v>1.7</v>
      </c>
      <c r="S9" s="216">
        <f>ROUND('-52-'!S10/'-53-'!$B$9*100,1)</f>
        <v>0.6</v>
      </c>
      <c r="T9" s="216">
        <f>ROUND('-52-'!T10/'-53-'!$B$9*100,1)</f>
        <v>0</v>
      </c>
      <c r="U9" s="216">
        <f>ROUND('-52-'!U10/'-53-'!$B$9*100,1)</f>
        <v>0.2</v>
      </c>
      <c r="V9" s="216">
        <f>ROUND('-52-'!V10/'-53-'!$B$9*100,1)</f>
        <v>0.6</v>
      </c>
      <c r="W9" s="216">
        <f>ROUND('-52-'!W10/'-53-'!$B$9*100,1)</f>
        <v>0.2</v>
      </c>
      <c r="X9" s="216">
        <f>ROUND('-52-'!X10/'-53-'!$B$9*100,1)</f>
        <v>1.7</v>
      </c>
      <c r="Y9" s="278">
        <f>ROUND('-52-'!Y10/'-53-'!$B$9*100,1)</f>
        <v>14</v>
      </c>
      <c r="Z9" s="257">
        <f>ROUND('-52-'!Z10/'-53-'!$B$9*100,1)</f>
        <v>17.1</v>
      </c>
      <c r="AA9" s="257">
        <f>ROUND('-52-'!AA10/'-53-'!$B$9*100,1)</f>
        <v>15.3</v>
      </c>
      <c r="AB9" s="257">
        <f>ROUND('-52-'!AB10/'-53-'!$B$9*100,1)</f>
        <v>25.2</v>
      </c>
      <c r="AC9" s="220">
        <f>ROUND('-52-'!AC10/'-53-'!$B$9*100,1)</f>
        <v>4.8</v>
      </c>
      <c r="AF9" s="12"/>
      <c r="AG9" s="12"/>
      <c r="AH9" s="12"/>
      <c r="AI9" s="12"/>
      <c r="AJ9" s="12"/>
      <c r="AK9" s="12"/>
      <c r="AL9" s="12"/>
      <c r="AM9" s="12"/>
      <c r="AN9" s="12"/>
      <c r="AO9" s="12"/>
      <c r="AP9" s="12"/>
      <c r="AQ9" s="12"/>
      <c r="AR9" s="12"/>
      <c r="AS9" s="12"/>
      <c r="AT9" s="12"/>
      <c r="AU9" s="12"/>
      <c r="AV9" s="12"/>
      <c r="AW9" s="12"/>
      <c r="AX9" s="12"/>
      <c r="AY9" s="12"/>
      <c r="AZ9" s="12"/>
      <c r="BA9" s="12"/>
      <c r="BB9" s="12"/>
      <c r="BC9" s="12"/>
    </row>
    <row r="10" spans="1:55" s="11" customFormat="1" ht="14.25" customHeight="1">
      <c r="A10" s="2172"/>
      <c r="B10" s="2150"/>
      <c r="C10" s="395">
        <f>ROUND('-52-'!C11/'-53-'!$B$9*100,1)</f>
        <v>0.2</v>
      </c>
      <c r="D10" s="394">
        <f>ROUND('-52-'!D11/'-53-'!$B$9*100,1)</f>
        <v>0</v>
      </c>
      <c r="E10" s="394">
        <f>ROUND('-52-'!E11/'-53-'!$B$9*100,1)</f>
        <v>0</v>
      </c>
      <c r="F10" s="394">
        <f>ROUND('-52-'!F11/'-53-'!$B$9*100,1)</f>
        <v>0</v>
      </c>
      <c r="G10" s="394">
        <f>ROUND('-52-'!G11/'-53-'!$B$9*100,1)</f>
        <v>0.2</v>
      </c>
      <c r="H10" s="394">
        <f>ROUND('-52-'!H11/'-53-'!$B$9*100,1)</f>
        <v>0</v>
      </c>
      <c r="I10" s="394">
        <f>ROUND('-52-'!I11/'-53-'!$B$9*100,1)</f>
        <v>0</v>
      </c>
      <c r="J10" s="394">
        <f>ROUND('-52-'!J11/'-53-'!$B$9*100,1)</f>
        <v>0</v>
      </c>
      <c r="K10" s="394">
        <f>ROUND('-52-'!K11/'-53-'!$B$9*100,1)</f>
        <v>0</v>
      </c>
      <c r="L10" s="394">
        <f>ROUND('-52-'!L11/'-53-'!$B$9*100,1)</f>
        <v>0.2</v>
      </c>
      <c r="M10" s="394">
        <f>ROUND('-52-'!M11/'-53-'!$B$9*100,1)</f>
        <v>0</v>
      </c>
      <c r="N10" s="394">
        <f>ROUND('-52-'!N11/'-53-'!$B$9*100,1)</f>
        <v>0</v>
      </c>
      <c r="O10" s="394">
        <f>ROUND('-52-'!O11/'-53-'!$B$9*100,1)</f>
        <v>0</v>
      </c>
      <c r="P10" s="394">
        <f>ROUND('-52-'!P11/'-53-'!$B$9*100,1)</f>
        <v>0</v>
      </c>
      <c r="Q10" s="394">
        <f>ROUND('-52-'!Q11/'-53-'!$B$9*100,1)</f>
        <v>0.4</v>
      </c>
      <c r="R10" s="394">
        <f>ROUND('-52-'!R11/'-53-'!$B$9*100,1)</f>
        <v>0.2</v>
      </c>
      <c r="S10" s="394">
        <f>ROUND('-52-'!S11/'-53-'!$B$9*100,1)</f>
        <v>0.2</v>
      </c>
      <c r="T10" s="394">
        <f>ROUND('-52-'!T11/'-53-'!$B$9*100,1)</f>
        <v>0.2</v>
      </c>
      <c r="U10" s="394">
        <f>ROUND('-52-'!U11/'-53-'!$B$9*100,1)</f>
        <v>0</v>
      </c>
      <c r="V10" s="394">
        <f>ROUND('-52-'!V11/'-53-'!$B$9*100,1)</f>
        <v>0</v>
      </c>
      <c r="W10" s="394">
        <f>ROUND('-52-'!W11/'-53-'!$B$9*100,1)</f>
        <v>0.2</v>
      </c>
      <c r="X10" s="394">
        <f>ROUND('-52-'!X11/'-53-'!$B$9*100,1)</f>
        <v>0</v>
      </c>
      <c r="Y10" s="396">
        <f>ROUND('-52-'!Y11/'-53-'!$B$9*100,1)</f>
        <v>1.9</v>
      </c>
      <c r="Z10" s="397">
        <f>ROUND('-52-'!Z11/'-53-'!$B$9*100,1)</f>
        <v>1.7</v>
      </c>
      <c r="AA10" s="397">
        <f>ROUND('-52-'!AA11/'-53-'!$B$9*100,1)</f>
        <v>1</v>
      </c>
      <c r="AB10" s="397">
        <f>ROUND('-52-'!AB11/'-53-'!$B$9*100,1)</f>
        <v>0</v>
      </c>
      <c r="AC10" s="398">
        <f>ROUND('-52-'!AC11/'-53-'!$B$9*100,1)</f>
        <v>0</v>
      </c>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row>
    <row r="11" spans="1:55" s="11" customFormat="1" ht="14.25" customHeight="1">
      <c r="A11" s="2171" t="s">
        <v>14</v>
      </c>
      <c r="B11" s="2151">
        <f>VLOOKUP(A11,'-51-'!$A$8:$C$20,3,FALSE)</f>
        <v>436</v>
      </c>
      <c r="C11" s="122">
        <f>ROUND('-52-'!C12/'-53-'!$B$11*100,1)</f>
        <v>2.8</v>
      </c>
      <c r="D11" s="216">
        <f>ROUND('-52-'!D12/'-53-'!$B$11*100,1)</f>
        <v>1.1</v>
      </c>
      <c r="E11" s="216">
        <f>ROUND('-52-'!E12/'-53-'!$B$11*100,1)</f>
        <v>0.2</v>
      </c>
      <c r="F11" s="216">
        <f>ROUND('-52-'!F12/'-53-'!$B$11*100,1)</f>
        <v>1.1</v>
      </c>
      <c r="G11" s="216">
        <f>ROUND('-52-'!G12/'-53-'!$B$11*100,1)</f>
        <v>0</v>
      </c>
      <c r="H11" s="216">
        <f>ROUND('-52-'!H12/'-53-'!$B$11*100,1)</f>
        <v>0</v>
      </c>
      <c r="I11" s="216">
        <f>ROUND('-52-'!I12/'-53-'!$B$11*100,1)</f>
        <v>1.1</v>
      </c>
      <c r="J11" s="216">
        <f>ROUND('-52-'!J12/'-53-'!$B$11*100,1)</f>
        <v>0.9</v>
      </c>
      <c r="K11" s="216">
        <f>ROUND('-52-'!K12/'-53-'!$B$11*100,1)</f>
        <v>0.5</v>
      </c>
      <c r="L11" s="216">
        <f>ROUND('-52-'!L12/'-53-'!$B$11*100,1)</f>
        <v>0.5</v>
      </c>
      <c r="M11" s="216">
        <f>ROUND('-52-'!M12/'-53-'!$B$11*100,1)</f>
        <v>1.4</v>
      </c>
      <c r="N11" s="216">
        <f>ROUND('-52-'!N12/'-53-'!$B$11*100,1)</f>
        <v>1.4</v>
      </c>
      <c r="O11" s="216">
        <f>ROUND('-52-'!O12/'-53-'!$B$11*100,1)</f>
        <v>0</v>
      </c>
      <c r="P11" s="216">
        <f>ROUND('-52-'!P12/'-53-'!$B$11*100,1)</f>
        <v>0</v>
      </c>
      <c r="Q11" s="216">
        <f>ROUND('-52-'!Q12/'-53-'!$B$11*100,1)</f>
        <v>4.8</v>
      </c>
      <c r="R11" s="216">
        <f>ROUND('-52-'!R12/'-53-'!$B$11*100,1)</f>
        <v>4.8</v>
      </c>
      <c r="S11" s="216">
        <f>ROUND('-52-'!S12/'-53-'!$B$11*100,1)</f>
        <v>2.5</v>
      </c>
      <c r="T11" s="216">
        <f>ROUND('-52-'!T12/'-53-'!$B$11*100,1)</f>
        <v>0.2</v>
      </c>
      <c r="U11" s="216">
        <f>ROUND('-52-'!U12/'-53-'!$B$11*100,1)</f>
        <v>0.5</v>
      </c>
      <c r="V11" s="216">
        <f>ROUND('-52-'!V12/'-53-'!$B$11*100,1)</f>
        <v>0.2</v>
      </c>
      <c r="W11" s="216">
        <f>ROUND('-52-'!W12/'-53-'!$B$11*100,1)</f>
        <v>0.5</v>
      </c>
      <c r="X11" s="216">
        <f>ROUND('-52-'!X12/'-53-'!$B$11*100,1)</f>
        <v>2.1</v>
      </c>
      <c r="Y11" s="278">
        <f>ROUND('-52-'!Y12/'-53-'!$B$11*100,1)</f>
        <v>26.6</v>
      </c>
      <c r="Z11" s="257">
        <f>ROUND('-52-'!Z12/'-53-'!$B$11*100,1)</f>
        <v>26.8</v>
      </c>
      <c r="AA11" s="257">
        <f>ROUND('-52-'!AA12/'-53-'!$B$11*100,1)</f>
        <v>6.2</v>
      </c>
      <c r="AB11" s="257">
        <f>ROUND('-52-'!AB12/'-53-'!$B$11*100,1)</f>
        <v>42.9</v>
      </c>
      <c r="AC11" s="220">
        <f>ROUND('-52-'!AC12/'-53-'!$B$11*100,1)</f>
        <v>10.1</v>
      </c>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row>
    <row r="12" spans="1:55" s="11" customFormat="1" ht="14.25" customHeight="1">
      <c r="A12" s="2172"/>
      <c r="B12" s="2150"/>
      <c r="C12" s="395">
        <f>ROUND('-52-'!C13/'-53-'!$B$11*100,1)</f>
        <v>0.7</v>
      </c>
      <c r="D12" s="394">
        <f>ROUND('-52-'!D13/'-53-'!$B$11*100,1)</f>
        <v>0</v>
      </c>
      <c r="E12" s="394">
        <f>ROUND('-52-'!E13/'-53-'!$B$11*100,1)</f>
        <v>0.5</v>
      </c>
      <c r="F12" s="394">
        <f>ROUND('-52-'!F13/'-53-'!$B$11*100,1)</f>
        <v>0</v>
      </c>
      <c r="G12" s="394">
        <f>ROUND('-52-'!G13/'-53-'!$B$11*100,1)</f>
        <v>0</v>
      </c>
      <c r="H12" s="394">
        <f>ROUND('-52-'!H13/'-53-'!$B$11*100,1)</f>
        <v>0</v>
      </c>
      <c r="I12" s="394">
        <f>ROUND('-52-'!I13/'-53-'!$B$11*100,1)</f>
        <v>0.5</v>
      </c>
      <c r="J12" s="394">
        <f>ROUND('-52-'!J13/'-53-'!$B$11*100,1)</f>
        <v>0.5</v>
      </c>
      <c r="K12" s="394">
        <f>ROUND('-52-'!K13/'-53-'!$B$11*100,1)</f>
        <v>0</v>
      </c>
      <c r="L12" s="394">
        <f>ROUND('-52-'!L13/'-53-'!$B$11*100,1)</f>
        <v>0</v>
      </c>
      <c r="M12" s="394">
        <f>ROUND('-52-'!M13/'-53-'!$B$11*100,1)</f>
        <v>0</v>
      </c>
      <c r="N12" s="394">
        <f>ROUND('-52-'!N13/'-53-'!$B$11*100,1)</f>
        <v>0.2</v>
      </c>
      <c r="O12" s="394">
        <f>ROUND('-52-'!O13/'-53-'!$B$11*100,1)</f>
        <v>0</v>
      </c>
      <c r="P12" s="394">
        <f>ROUND('-52-'!P13/'-53-'!$B$11*100,1)</f>
        <v>0.2</v>
      </c>
      <c r="Q12" s="394">
        <f>ROUND('-52-'!Q13/'-53-'!$B$11*100,1)</f>
        <v>1.1</v>
      </c>
      <c r="R12" s="394">
        <f>ROUND('-52-'!R13/'-53-'!$B$11*100,1)</f>
        <v>0</v>
      </c>
      <c r="S12" s="394">
        <f>ROUND('-52-'!S13/'-53-'!$B$11*100,1)</f>
        <v>0.5</v>
      </c>
      <c r="T12" s="394">
        <f>ROUND('-52-'!T13/'-53-'!$B$11*100,1)</f>
        <v>0</v>
      </c>
      <c r="U12" s="394">
        <f>ROUND('-52-'!U13/'-53-'!$B$11*100,1)</f>
        <v>0</v>
      </c>
      <c r="V12" s="394">
        <f>ROUND('-52-'!V13/'-53-'!$B$11*100,1)</f>
        <v>0.2</v>
      </c>
      <c r="W12" s="394">
        <f>ROUND('-52-'!W13/'-53-'!$B$11*100,1)</f>
        <v>0</v>
      </c>
      <c r="X12" s="394">
        <f>ROUND('-52-'!X13/'-53-'!$B$11*100,1)</f>
        <v>0</v>
      </c>
      <c r="Y12" s="396">
        <f>ROUND('-52-'!Y13/'-53-'!$B$11*100,1)</f>
        <v>4.4</v>
      </c>
      <c r="Z12" s="397">
        <f>ROUND('-52-'!Z13/'-53-'!$B$11*100,1)</f>
        <v>4.1</v>
      </c>
      <c r="AA12" s="397">
        <f>ROUND('-52-'!AA13/'-53-'!$B$11*100,1)</f>
        <v>0</v>
      </c>
      <c r="AB12" s="397">
        <f>ROUND('-52-'!AB13/'-53-'!$B$11*100,1)</f>
        <v>0</v>
      </c>
      <c r="AC12" s="398">
        <f>ROUND('-52-'!AC13/'-53-'!$B$11*100,1)</f>
        <v>0</v>
      </c>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row>
    <row r="13" spans="1:55" s="11" customFormat="1" ht="14.25" customHeight="1">
      <c r="A13" s="2171" t="s">
        <v>44</v>
      </c>
      <c r="B13" s="2151">
        <f>VLOOKUP(A13,'-51-'!$A$8:$C$20,3,FALSE)</f>
        <v>859</v>
      </c>
      <c r="C13" s="122">
        <f>ROUND('-52-'!C14/'-53-'!$B$13*100,1)</f>
        <v>3.5</v>
      </c>
      <c r="D13" s="216">
        <f>ROUND('-52-'!D14/'-53-'!$B$13*100,1)</f>
        <v>2</v>
      </c>
      <c r="E13" s="216">
        <f>ROUND('-52-'!E14/'-53-'!$B$13*100,1)</f>
        <v>0.3</v>
      </c>
      <c r="F13" s="216">
        <f>ROUND('-52-'!F14/'-53-'!$B$13*100,1)</f>
        <v>2.6</v>
      </c>
      <c r="G13" s="216">
        <f>ROUND('-52-'!G14/'-53-'!$B$13*100,1)</f>
        <v>0</v>
      </c>
      <c r="H13" s="216">
        <f>ROUND('-52-'!H14/'-53-'!$B$13*100,1)</f>
        <v>0.1</v>
      </c>
      <c r="I13" s="216">
        <f>ROUND('-52-'!I14/'-53-'!$B$13*100,1)</f>
        <v>0.7</v>
      </c>
      <c r="J13" s="216">
        <f>ROUND('-52-'!J14/'-53-'!$B$13*100,1)</f>
        <v>0.3</v>
      </c>
      <c r="K13" s="216">
        <f>ROUND('-52-'!K14/'-53-'!$B$13*100,1)</f>
        <v>0.1</v>
      </c>
      <c r="L13" s="216">
        <f>ROUND('-52-'!L14/'-53-'!$B$13*100,1)</f>
        <v>0.3</v>
      </c>
      <c r="M13" s="216">
        <f>ROUND('-52-'!M14/'-53-'!$B$13*100,1)</f>
        <v>1.2</v>
      </c>
      <c r="N13" s="216">
        <f>ROUND('-52-'!N14/'-53-'!$B$13*100,1)</f>
        <v>0.9</v>
      </c>
      <c r="O13" s="216">
        <f>ROUND('-52-'!O14/'-53-'!$B$13*100,1)</f>
        <v>0</v>
      </c>
      <c r="P13" s="216">
        <f>ROUND('-52-'!P14/'-53-'!$B$13*100,1)</f>
        <v>0.2</v>
      </c>
      <c r="Q13" s="216">
        <f>ROUND('-52-'!Q14/'-53-'!$B$13*100,1)</f>
        <v>0.8</v>
      </c>
      <c r="R13" s="216">
        <f>ROUND('-52-'!R14/'-53-'!$B$13*100,1)</f>
        <v>1</v>
      </c>
      <c r="S13" s="216">
        <f>ROUND('-52-'!S14/'-53-'!$B$13*100,1)</f>
        <v>0.7</v>
      </c>
      <c r="T13" s="216">
        <f>ROUND('-52-'!T14/'-53-'!$B$13*100,1)</f>
        <v>0.1</v>
      </c>
      <c r="U13" s="216">
        <f>ROUND('-52-'!U14/'-53-'!$B$13*100,1)</f>
        <v>0.9</v>
      </c>
      <c r="V13" s="216">
        <f>ROUND('-52-'!V14/'-53-'!$B$13*100,1)</f>
        <v>0.9</v>
      </c>
      <c r="W13" s="216">
        <f>ROUND('-52-'!W14/'-53-'!$B$13*100,1)</f>
        <v>0.5</v>
      </c>
      <c r="X13" s="216">
        <f>ROUND('-52-'!X14/'-53-'!$B$13*100,1)</f>
        <v>1.2</v>
      </c>
      <c r="Y13" s="278">
        <f>ROUND('-52-'!Y14/'-53-'!$B$13*100,1)</f>
        <v>18.5</v>
      </c>
      <c r="Z13" s="257">
        <f>ROUND('-52-'!Z14/'-53-'!$B$13*100,1)</f>
        <v>18.7</v>
      </c>
      <c r="AA13" s="257">
        <f>ROUND('-52-'!AA14/'-53-'!$B$13*100,1)</f>
        <v>5.9</v>
      </c>
      <c r="AB13" s="257">
        <f>ROUND('-52-'!AB14/'-53-'!$B$13*100,1)</f>
        <v>6.8</v>
      </c>
      <c r="AC13" s="220">
        <f>ROUND('-52-'!AC14/'-53-'!$B$13*100,1)</f>
        <v>1.5</v>
      </c>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row>
    <row r="14" spans="1:55" s="11" customFormat="1" ht="14.25" customHeight="1">
      <c r="A14" s="2172"/>
      <c r="B14" s="2150"/>
      <c r="C14" s="395">
        <f>ROUND('-52-'!C15/'-53-'!$B$13*100,1)</f>
        <v>0</v>
      </c>
      <c r="D14" s="394">
        <f>ROUND('-52-'!D15/'-53-'!$B$13*100,1)</f>
        <v>0</v>
      </c>
      <c r="E14" s="394">
        <f>ROUND('-52-'!E15/'-53-'!$B$13*100,1)</f>
        <v>0.3</v>
      </c>
      <c r="F14" s="394">
        <f>ROUND('-52-'!F15/'-53-'!$B$13*100,1)</f>
        <v>0</v>
      </c>
      <c r="G14" s="394">
        <f>ROUND('-52-'!G15/'-53-'!$B$13*100,1)</f>
        <v>0</v>
      </c>
      <c r="H14" s="394">
        <f>ROUND('-52-'!H15/'-53-'!$B$13*100,1)</f>
        <v>0</v>
      </c>
      <c r="I14" s="394">
        <f>ROUND('-52-'!I15/'-53-'!$B$13*100,1)</f>
        <v>0.8</v>
      </c>
      <c r="J14" s="394">
        <f>ROUND('-52-'!J15/'-53-'!$B$13*100,1)</f>
        <v>0.1</v>
      </c>
      <c r="K14" s="394">
        <f>ROUND('-52-'!K15/'-53-'!$B$13*100,1)</f>
        <v>0</v>
      </c>
      <c r="L14" s="394">
        <f>ROUND('-52-'!L15/'-53-'!$B$13*100,1)</f>
        <v>0.1</v>
      </c>
      <c r="M14" s="394">
        <f>ROUND('-52-'!M15/'-53-'!$B$13*100,1)</f>
        <v>0</v>
      </c>
      <c r="N14" s="394">
        <f>ROUND('-52-'!N15/'-53-'!$B$13*100,1)</f>
        <v>0.2</v>
      </c>
      <c r="O14" s="394">
        <f>ROUND('-52-'!O15/'-53-'!$B$13*100,1)</f>
        <v>0</v>
      </c>
      <c r="P14" s="394">
        <f>ROUND('-52-'!P15/'-53-'!$B$13*100,1)</f>
        <v>0</v>
      </c>
      <c r="Q14" s="394">
        <f>ROUND('-52-'!Q15/'-53-'!$B$13*100,1)</f>
        <v>0</v>
      </c>
      <c r="R14" s="394">
        <f>ROUND('-52-'!R15/'-53-'!$B$13*100,1)</f>
        <v>0.6</v>
      </c>
      <c r="S14" s="394">
        <f>ROUND('-52-'!S15/'-53-'!$B$13*100,1)</f>
        <v>0.7</v>
      </c>
      <c r="T14" s="394">
        <f>ROUND('-52-'!T15/'-53-'!$B$13*100,1)</f>
        <v>0.7</v>
      </c>
      <c r="U14" s="394">
        <f>ROUND('-52-'!U15/'-53-'!$B$13*100,1)</f>
        <v>0.3</v>
      </c>
      <c r="V14" s="394">
        <f>ROUND('-52-'!V15/'-53-'!$B$13*100,1)</f>
        <v>0</v>
      </c>
      <c r="W14" s="394">
        <f>ROUND('-52-'!W15/'-53-'!$B$13*100,1)</f>
        <v>0</v>
      </c>
      <c r="X14" s="394">
        <f>ROUND('-52-'!X15/'-53-'!$B$13*100,1)</f>
        <v>0</v>
      </c>
      <c r="Y14" s="396">
        <f>ROUND('-52-'!Y15/'-53-'!$B$13*100,1)</f>
        <v>4</v>
      </c>
      <c r="Z14" s="397">
        <f>ROUND('-52-'!Z15/'-53-'!$B$13*100,1)</f>
        <v>4</v>
      </c>
      <c r="AA14" s="397">
        <f>ROUND('-52-'!AA15/'-53-'!$B$13*100,1)</f>
        <v>0</v>
      </c>
      <c r="AB14" s="397">
        <f>ROUND('-52-'!AB15/'-53-'!$B$13*100,1)</f>
        <v>0</v>
      </c>
      <c r="AC14" s="398">
        <f>ROUND('-52-'!AC15/'-53-'!$B$13*100,1)</f>
        <v>0</v>
      </c>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row>
    <row r="15" spans="1:55" s="11" customFormat="1" ht="14.25" customHeight="1">
      <c r="A15" s="2171" t="s">
        <v>15</v>
      </c>
      <c r="B15" s="2151">
        <f>VLOOKUP(A15,'-51-'!$A$8:$C$20,3,FALSE)</f>
        <v>568</v>
      </c>
      <c r="C15" s="122">
        <f>ROUND('-52-'!C16/'-53-'!$B$15*100,1)</f>
        <v>1.4</v>
      </c>
      <c r="D15" s="216">
        <f>ROUND('-52-'!D16/'-53-'!$B$15*100,1)</f>
        <v>0.4</v>
      </c>
      <c r="E15" s="216">
        <f>ROUND('-52-'!E16/'-53-'!$B$15*100,1)</f>
        <v>0.4</v>
      </c>
      <c r="F15" s="216">
        <f>ROUND('-52-'!F16/'-53-'!$B$15*100,1)</f>
        <v>2.6</v>
      </c>
      <c r="G15" s="216">
        <f>ROUND('-52-'!G16/'-53-'!$B$15*100,1)</f>
        <v>0</v>
      </c>
      <c r="H15" s="216">
        <f>ROUND('-52-'!H16/'-53-'!$B$15*100,1)</f>
        <v>0</v>
      </c>
      <c r="I15" s="216">
        <f>ROUND('-52-'!I16/'-53-'!$B$15*100,1)</f>
        <v>0.2</v>
      </c>
      <c r="J15" s="216">
        <f>ROUND('-52-'!J16/'-53-'!$B$15*100,1)</f>
        <v>0</v>
      </c>
      <c r="K15" s="216">
        <f>ROUND('-52-'!K16/'-53-'!$B$15*100,1)</f>
        <v>0.5</v>
      </c>
      <c r="L15" s="216">
        <f>ROUND('-52-'!L16/'-53-'!$B$15*100,1)</f>
        <v>0.7</v>
      </c>
      <c r="M15" s="216">
        <f>ROUND('-52-'!M16/'-53-'!$B$15*100,1)</f>
        <v>1.8</v>
      </c>
      <c r="N15" s="216">
        <f>ROUND('-52-'!N16/'-53-'!$B$15*100,1)</f>
        <v>0.7</v>
      </c>
      <c r="O15" s="216">
        <f>ROUND('-52-'!O16/'-53-'!$B$15*100,1)</f>
        <v>0.9</v>
      </c>
      <c r="P15" s="216">
        <f>ROUND('-52-'!P16/'-53-'!$B$15*100,1)</f>
        <v>0.7</v>
      </c>
      <c r="Q15" s="216">
        <f>ROUND('-52-'!Q16/'-53-'!$B$15*100,1)</f>
        <v>4</v>
      </c>
      <c r="R15" s="216">
        <f>ROUND('-52-'!R16/'-53-'!$B$15*100,1)</f>
        <v>2.6</v>
      </c>
      <c r="S15" s="216">
        <f>ROUND('-52-'!S16/'-53-'!$B$15*100,1)</f>
        <v>1.6</v>
      </c>
      <c r="T15" s="216">
        <f>ROUND('-52-'!T16/'-53-'!$B$15*100,1)</f>
        <v>0.2</v>
      </c>
      <c r="U15" s="216">
        <f>ROUND('-52-'!U16/'-53-'!$B$15*100,1)</f>
        <v>0.2</v>
      </c>
      <c r="V15" s="216">
        <f>ROUND('-52-'!V16/'-53-'!$B$15*100,1)</f>
        <v>0.4</v>
      </c>
      <c r="W15" s="216">
        <f>ROUND('-52-'!W16/'-53-'!$B$15*100,1)</f>
        <v>0.4</v>
      </c>
      <c r="X15" s="216">
        <f>ROUND('-52-'!X16/'-53-'!$B$15*100,1)</f>
        <v>0.2</v>
      </c>
      <c r="Y15" s="278">
        <f>ROUND('-52-'!Y16/'-53-'!$B$15*100,1)</f>
        <v>19.7</v>
      </c>
      <c r="Z15" s="257">
        <f>ROUND('-52-'!Z16/'-53-'!$B$15*100,1)</f>
        <v>15.1</v>
      </c>
      <c r="AA15" s="257">
        <f>ROUND('-52-'!AA16/'-53-'!$B$15*100,1)</f>
        <v>8.6</v>
      </c>
      <c r="AB15" s="257">
        <f>ROUND('-52-'!AB16/'-53-'!$B$15*100,1)</f>
        <v>3.2</v>
      </c>
      <c r="AC15" s="220">
        <f>ROUND('-52-'!AC16/'-53-'!$B$15*100,1)</f>
        <v>0</v>
      </c>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row>
    <row r="16" spans="1:55" s="11" customFormat="1" ht="14.25" customHeight="1">
      <c r="A16" s="2172"/>
      <c r="B16" s="2150"/>
      <c r="C16" s="395">
        <f>ROUND('-52-'!C17/'-53-'!$B$15*100,1)</f>
        <v>0</v>
      </c>
      <c r="D16" s="394">
        <f>ROUND('-52-'!D17/'-53-'!$B$15*100,1)</f>
        <v>0</v>
      </c>
      <c r="E16" s="394">
        <f>ROUND('-52-'!E17/'-53-'!$B$15*100,1)</f>
        <v>0</v>
      </c>
      <c r="F16" s="394">
        <f>ROUND('-52-'!F17/'-53-'!$B$15*100,1)</f>
        <v>0.2</v>
      </c>
      <c r="G16" s="394">
        <f>ROUND('-52-'!G17/'-53-'!$B$15*100,1)</f>
        <v>0</v>
      </c>
      <c r="H16" s="394">
        <f>ROUND('-52-'!H17/'-53-'!$B$15*100,1)</f>
        <v>0</v>
      </c>
      <c r="I16" s="394">
        <f>ROUND('-52-'!I17/'-53-'!$B$15*100,1)</f>
        <v>0</v>
      </c>
      <c r="J16" s="394">
        <f>ROUND('-52-'!J17/'-53-'!$B$15*100,1)</f>
        <v>0</v>
      </c>
      <c r="K16" s="394">
        <f>ROUND('-52-'!K17/'-53-'!$B$15*100,1)</f>
        <v>0</v>
      </c>
      <c r="L16" s="394">
        <f>ROUND('-52-'!L17/'-53-'!$B$15*100,1)</f>
        <v>0</v>
      </c>
      <c r="M16" s="394">
        <f>ROUND('-52-'!M17/'-53-'!$B$15*100,1)</f>
        <v>0.2</v>
      </c>
      <c r="N16" s="394">
        <f>ROUND('-52-'!N17/'-53-'!$B$15*100,1)</f>
        <v>0</v>
      </c>
      <c r="O16" s="394">
        <f>ROUND('-52-'!O17/'-53-'!$B$15*100,1)</f>
        <v>0</v>
      </c>
      <c r="P16" s="394">
        <f>ROUND('-52-'!P17/'-53-'!$B$15*100,1)</f>
        <v>0.5</v>
      </c>
      <c r="Q16" s="394">
        <f>ROUND('-52-'!Q17/'-53-'!$B$15*100,1)</f>
        <v>1.1</v>
      </c>
      <c r="R16" s="394">
        <f>ROUND('-52-'!R17/'-53-'!$B$15*100,1)</f>
        <v>0.2</v>
      </c>
      <c r="S16" s="394">
        <f>ROUND('-52-'!S17/'-53-'!$B$15*100,1)</f>
        <v>0</v>
      </c>
      <c r="T16" s="394">
        <f>ROUND('-52-'!T17/'-53-'!$B$15*100,1)</f>
        <v>2.1</v>
      </c>
      <c r="U16" s="394">
        <f>ROUND('-52-'!U17/'-53-'!$B$15*100,1)</f>
        <v>0</v>
      </c>
      <c r="V16" s="394">
        <f>ROUND('-52-'!V17/'-53-'!$B$15*100,1)</f>
        <v>0</v>
      </c>
      <c r="W16" s="394">
        <f>ROUND('-52-'!W17/'-53-'!$B$15*100,1)</f>
        <v>0</v>
      </c>
      <c r="X16" s="394">
        <f>ROUND('-52-'!X17/'-53-'!$B$15*100,1)</f>
        <v>0</v>
      </c>
      <c r="Y16" s="396">
        <f>ROUND('-52-'!Y17/'-53-'!$B$15*100,1)</f>
        <v>4.2</v>
      </c>
      <c r="Z16" s="397">
        <f>ROUND('-52-'!Z17/'-53-'!$B$15*100,1)</f>
        <v>1.8</v>
      </c>
      <c r="AA16" s="397">
        <f>ROUND('-52-'!AA17/'-53-'!$B$15*100,1)</f>
        <v>0.4</v>
      </c>
      <c r="AB16" s="397">
        <f>ROUND('-52-'!AB17/'-53-'!$B$15*100,1)</f>
        <v>0</v>
      </c>
      <c r="AC16" s="398">
        <f>ROUND('-52-'!AC17/'-53-'!$B$15*100,1)</f>
        <v>0</v>
      </c>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row>
    <row r="17" spans="1:55" s="11" customFormat="1" ht="14.25" customHeight="1">
      <c r="A17" s="2171" t="s">
        <v>16</v>
      </c>
      <c r="B17" s="2151">
        <f>VLOOKUP(A17,'-51-'!$A$8:$C$20,3,FALSE)</f>
        <v>162</v>
      </c>
      <c r="C17" s="122">
        <f>ROUND('-52-'!C18/'-53-'!$B$17*100,1)</f>
        <v>1.9</v>
      </c>
      <c r="D17" s="216">
        <f>ROUND('-52-'!D18/'-53-'!$B$17*100,1)</f>
        <v>1.9</v>
      </c>
      <c r="E17" s="216">
        <f>ROUND('-52-'!E18/'-53-'!$B$17*100,1)</f>
        <v>1.9</v>
      </c>
      <c r="F17" s="216">
        <f>ROUND('-52-'!F18/'-53-'!$B$17*100,1)</f>
        <v>11.7</v>
      </c>
      <c r="G17" s="216">
        <f>ROUND('-52-'!G18/'-53-'!$B$17*100,1)</f>
        <v>0</v>
      </c>
      <c r="H17" s="216">
        <f>ROUND('-52-'!H18/'-53-'!$B$17*100,1)</f>
        <v>0</v>
      </c>
      <c r="I17" s="216">
        <f>ROUND('-52-'!I18/'-53-'!$B$17*100,1)</f>
        <v>0</v>
      </c>
      <c r="J17" s="216">
        <f>ROUND('-52-'!J18/'-53-'!$B$17*100,1)</f>
        <v>6.8</v>
      </c>
      <c r="K17" s="216">
        <f>ROUND('-52-'!K18/'-53-'!$B$17*100,1)</f>
        <v>0.6</v>
      </c>
      <c r="L17" s="216">
        <f>ROUND('-52-'!L18/'-53-'!$B$17*100,1)</f>
        <v>0</v>
      </c>
      <c r="M17" s="216">
        <f>ROUND('-52-'!M18/'-53-'!$B$17*100,1)</f>
        <v>1.2</v>
      </c>
      <c r="N17" s="216">
        <f>ROUND('-52-'!N18/'-53-'!$B$17*100,1)</f>
        <v>0.6</v>
      </c>
      <c r="O17" s="216">
        <f>ROUND('-52-'!O18/'-53-'!$B$17*100,1)</f>
        <v>0.6</v>
      </c>
      <c r="P17" s="216">
        <f>ROUND('-52-'!P18/'-53-'!$B$17*100,1)</f>
        <v>0.6</v>
      </c>
      <c r="Q17" s="216">
        <f>ROUND('-52-'!Q18/'-53-'!$B$17*100,1)</f>
        <v>6.8</v>
      </c>
      <c r="R17" s="216">
        <f>ROUND('-52-'!R18/'-53-'!$B$17*100,1)</f>
        <v>4.9</v>
      </c>
      <c r="S17" s="216">
        <f>ROUND('-52-'!S18/'-53-'!$B$17*100,1)</f>
        <v>0</v>
      </c>
      <c r="T17" s="216">
        <f>ROUND('-52-'!T18/'-53-'!$B$17*100,1)</f>
        <v>0</v>
      </c>
      <c r="U17" s="216">
        <f>ROUND('-52-'!U18/'-53-'!$B$17*100,1)</f>
        <v>1.9</v>
      </c>
      <c r="V17" s="216">
        <f>ROUND('-52-'!V18/'-53-'!$B$17*100,1)</f>
        <v>1.9</v>
      </c>
      <c r="W17" s="216">
        <f>ROUND('-52-'!W18/'-53-'!$B$17*100,1)</f>
        <v>0</v>
      </c>
      <c r="X17" s="216">
        <f>ROUND('-52-'!X18/'-53-'!$B$17*100,1)</f>
        <v>1.9</v>
      </c>
      <c r="Y17" s="278">
        <f>ROUND('-52-'!Y18/'-53-'!$B$17*100,1)</f>
        <v>45.1</v>
      </c>
      <c r="Z17" s="257">
        <f>ROUND('-52-'!Z18/'-53-'!$B$17*100,1)</f>
        <v>29</v>
      </c>
      <c r="AA17" s="257">
        <f>ROUND('-52-'!AA18/'-53-'!$B$17*100,1)</f>
        <v>9.3</v>
      </c>
      <c r="AB17" s="257">
        <f>ROUND('-52-'!AB18/'-53-'!$B$17*100,1)</f>
        <v>67.9</v>
      </c>
      <c r="AC17" s="220">
        <f>ROUND('-52-'!AC18/'-53-'!$B$17*100,1)</f>
        <v>13.6</v>
      </c>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row>
    <row r="18" spans="1:55" s="11" customFormat="1" ht="14.25" customHeight="1">
      <c r="A18" s="2172"/>
      <c r="B18" s="2150"/>
      <c r="C18" s="395">
        <f>ROUND('-52-'!C19/'-53-'!$B$17*100,1)</f>
        <v>0</v>
      </c>
      <c r="D18" s="394">
        <f>ROUND('-52-'!D19/'-53-'!$B$17*100,1)</f>
        <v>1.2</v>
      </c>
      <c r="E18" s="394">
        <f>ROUND('-52-'!E19/'-53-'!$B$17*100,1)</f>
        <v>0.6</v>
      </c>
      <c r="F18" s="394">
        <f>ROUND('-52-'!F19/'-53-'!$B$17*100,1)</f>
        <v>2.5</v>
      </c>
      <c r="G18" s="394">
        <f>ROUND('-52-'!G19/'-53-'!$B$17*100,1)</f>
        <v>0</v>
      </c>
      <c r="H18" s="394">
        <f>ROUND('-52-'!H19/'-53-'!$B$17*100,1)</f>
        <v>0</v>
      </c>
      <c r="I18" s="394">
        <f>ROUND('-52-'!I19/'-53-'!$B$17*100,1)</f>
        <v>0</v>
      </c>
      <c r="J18" s="394">
        <f>ROUND('-52-'!J19/'-53-'!$B$17*100,1)</f>
        <v>3.1</v>
      </c>
      <c r="K18" s="394">
        <f>ROUND('-52-'!K19/'-53-'!$B$17*100,1)</f>
        <v>0</v>
      </c>
      <c r="L18" s="394">
        <f>ROUND('-52-'!L19/'-53-'!$B$17*100,1)</f>
        <v>0</v>
      </c>
      <c r="M18" s="394">
        <f>ROUND('-52-'!M19/'-53-'!$B$17*100,1)</f>
        <v>0.6</v>
      </c>
      <c r="N18" s="394">
        <f>ROUND('-52-'!N19/'-53-'!$B$17*100,1)</f>
        <v>0</v>
      </c>
      <c r="O18" s="394">
        <f>ROUND('-52-'!O19/'-53-'!$B$17*100,1)</f>
        <v>0</v>
      </c>
      <c r="P18" s="394">
        <f>ROUND('-52-'!P19/'-53-'!$B$17*100,1)</f>
        <v>0</v>
      </c>
      <c r="Q18" s="394">
        <f>ROUND('-52-'!Q19/'-53-'!$B$17*100,1)</f>
        <v>1.2</v>
      </c>
      <c r="R18" s="394">
        <f>ROUND('-52-'!R19/'-53-'!$B$17*100,1)</f>
        <v>0.6</v>
      </c>
      <c r="S18" s="394">
        <f>ROUND('-52-'!S19/'-53-'!$B$17*100,1)</f>
        <v>0</v>
      </c>
      <c r="T18" s="394">
        <f>ROUND('-52-'!T19/'-53-'!$B$17*100,1)</f>
        <v>0.6</v>
      </c>
      <c r="U18" s="394">
        <f>ROUND('-52-'!U19/'-53-'!$B$17*100,1)</f>
        <v>1.2</v>
      </c>
      <c r="V18" s="394">
        <f>ROUND('-52-'!V19/'-53-'!$B$17*100,1)</f>
        <v>1.9</v>
      </c>
      <c r="W18" s="394">
        <f>ROUND('-52-'!W19/'-53-'!$B$17*100,1)</f>
        <v>0</v>
      </c>
      <c r="X18" s="394">
        <f>ROUND('-52-'!X19/'-53-'!$B$17*100,1)</f>
        <v>0.6</v>
      </c>
      <c r="Y18" s="396">
        <f>ROUND('-52-'!Y19/'-53-'!$B$17*100,1)</f>
        <v>14.2</v>
      </c>
      <c r="Z18" s="397">
        <f>ROUND('-52-'!Z19/'-53-'!$B$17*100,1)</f>
        <v>9.9</v>
      </c>
      <c r="AA18" s="397">
        <f>ROUND('-52-'!AA19/'-53-'!$B$17*100,1)</f>
        <v>0</v>
      </c>
      <c r="AB18" s="397">
        <f>ROUND('-52-'!AB19/'-53-'!$B$17*100,1)</f>
        <v>0</v>
      </c>
      <c r="AC18" s="398">
        <f>ROUND('-52-'!AC19/'-53-'!$B$17*100,1)</f>
        <v>0</v>
      </c>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row>
    <row r="19" spans="1:55" s="11" customFormat="1" ht="14.25" customHeight="1">
      <c r="A19" s="2171" t="s">
        <v>26</v>
      </c>
      <c r="B19" s="2151">
        <f>VLOOKUP(A19,'-51-'!$A$8:$C$20,3,FALSE)</f>
        <v>1611</v>
      </c>
      <c r="C19" s="122">
        <f>ROUND('-52-'!C20/'-53-'!$B$19*100,1)</f>
        <v>1.4</v>
      </c>
      <c r="D19" s="216">
        <f>ROUND('-52-'!D20/'-53-'!$B$19*100,1)</f>
        <v>0</v>
      </c>
      <c r="E19" s="216">
        <f>ROUND('-52-'!E20/'-53-'!$B$19*100,1)</f>
        <v>0.2</v>
      </c>
      <c r="F19" s="216">
        <f>ROUND('-52-'!F20/'-53-'!$B$19*100,1)</f>
        <v>2.2</v>
      </c>
      <c r="G19" s="216">
        <f>ROUND('-52-'!G20/'-53-'!$B$19*100,1)</f>
        <v>0.1</v>
      </c>
      <c r="H19" s="216">
        <f>ROUND('-52-'!H20/'-53-'!$B$19*100,1)</f>
        <v>0.1</v>
      </c>
      <c r="I19" s="216">
        <f>ROUND('-52-'!I20/'-53-'!$B$19*100,1)</f>
        <v>0.6</v>
      </c>
      <c r="J19" s="216">
        <f>ROUND('-52-'!J20/'-53-'!$B$19*100,1)</f>
        <v>0.4</v>
      </c>
      <c r="K19" s="216">
        <f>ROUND('-52-'!K20/'-53-'!$B$19*100,1)</f>
        <v>0.2</v>
      </c>
      <c r="L19" s="216">
        <f>ROUND('-52-'!L20/'-53-'!$B$19*100,1)</f>
        <v>0.9</v>
      </c>
      <c r="M19" s="216">
        <f>ROUND('-52-'!M20/'-53-'!$B$19*100,1)</f>
        <v>0.7</v>
      </c>
      <c r="N19" s="216">
        <f>ROUND('-52-'!N20/'-53-'!$B$19*100,1)</f>
        <v>2.2</v>
      </c>
      <c r="O19" s="216">
        <f>ROUND('-52-'!O20/'-53-'!$B$19*100,1)</f>
        <v>0.4</v>
      </c>
      <c r="P19" s="216">
        <f>ROUND('-52-'!P20/'-53-'!$B$19*100,1)</f>
        <v>0.2</v>
      </c>
      <c r="Q19" s="216">
        <f>ROUND('-52-'!Q20/'-53-'!$B$19*100,1)</f>
        <v>4.6</v>
      </c>
      <c r="R19" s="216">
        <f>ROUND('-52-'!R20/'-53-'!$B$19*100,1)</f>
        <v>2.3</v>
      </c>
      <c r="S19" s="216">
        <f>ROUND('-52-'!S20/'-53-'!$B$19*100,1)</f>
        <v>1.4</v>
      </c>
      <c r="T19" s="216">
        <f>ROUND('-52-'!T20/'-53-'!$B$19*100,1)</f>
        <v>0.7</v>
      </c>
      <c r="U19" s="216">
        <f>ROUND('-52-'!U20/'-53-'!$B$19*100,1)</f>
        <v>0.4</v>
      </c>
      <c r="V19" s="216">
        <f>ROUND('-52-'!V20/'-53-'!$B$19*100,1)</f>
        <v>0.6</v>
      </c>
      <c r="W19" s="216">
        <f>ROUND('-52-'!W20/'-53-'!$B$19*100,1)</f>
        <v>0.4</v>
      </c>
      <c r="X19" s="216">
        <f>ROUND('-52-'!X20/'-53-'!$B$19*100,1)</f>
        <v>0.3</v>
      </c>
      <c r="Y19" s="278">
        <f>ROUND('-52-'!Y20/'-53-'!$B$19*100,1)</f>
        <v>20.3</v>
      </c>
      <c r="Z19" s="257">
        <f>ROUND('-52-'!Z20/'-53-'!$B$19*100,1)</f>
        <v>8.6</v>
      </c>
      <c r="AA19" s="257">
        <f>ROUND('-52-'!AA20/'-53-'!$B$19*100,1)</f>
        <v>3.8</v>
      </c>
      <c r="AB19" s="257">
        <f>ROUND('-52-'!AB20/'-53-'!$B$19*100,1)</f>
        <v>2</v>
      </c>
      <c r="AC19" s="220">
        <f>ROUND('-52-'!AC20/'-53-'!$B$19*100,1)</f>
        <v>0.2</v>
      </c>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row>
    <row r="20" spans="1:55" s="11" customFormat="1" ht="14.25" customHeight="1">
      <c r="A20" s="2172"/>
      <c r="B20" s="2150"/>
      <c r="C20" s="395">
        <f>ROUND('-52-'!C21/'-53-'!$B$19*100,1)</f>
        <v>0.1</v>
      </c>
      <c r="D20" s="394">
        <f>ROUND('-52-'!D21/'-53-'!$B$19*100,1)</f>
        <v>0</v>
      </c>
      <c r="E20" s="394">
        <f>ROUND('-52-'!E21/'-53-'!$B$19*100,1)</f>
        <v>0</v>
      </c>
      <c r="F20" s="394">
        <f>ROUND('-52-'!F21/'-53-'!$B$19*100,1)</f>
        <v>0.1</v>
      </c>
      <c r="G20" s="394">
        <f>ROUND('-52-'!G21/'-53-'!$B$19*100,1)</f>
        <v>0.1</v>
      </c>
      <c r="H20" s="394">
        <f>ROUND('-52-'!H21/'-53-'!$B$19*100,1)</f>
        <v>0.1</v>
      </c>
      <c r="I20" s="394">
        <f>ROUND('-52-'!I21/'-53-'!$B$19*100,1)</f>
        <v>0.3</v>
      </c>
      <c r="J20" s="394">
        <f>ROUND('-52-'!J21/'-53-'!$B$19*100,1)</f>
        <v>0.1</v>
      </c>
      <c r="K20" s="394">
        <f>ROUND('-52-'!K21/'-53-'!$B$19*100,1)</f>
        <v>0.2</v>
      </c>
      <c r="L20" s="394">
        <f>ROUND('-52-'!L21/'-53-'!$B$19*100,1)</f>
        <v>0.5</v>
      </c>
      <c r="M20" s="394">
        <f>ROUND('-52-'!M21/'-53-'!$B$19*100,1)</f>
        <v>0.1</v>
      </c>
      <c r="N20" s="394">
        <f>ROUND('-52-'!N21/'-53-'!$B$19*100,1)</f>
        <v>0.1</v>
      </c>
      <c r="O20" s="394">
        <f>ROUND('-52-'!O21/'-53-'!$B$19*100,1)</f>
        <v>0</v>
      </c>
      <c r="P20" s="394">
        <f>ROUND('-52-'!P21/'-53-'!$B$19*100,1)</f>
        <v>0</v>
      </c>
      <c r="Q20" s="394">
        <f>ROUND('-52-'!Q21/'-53-'!$B$19*100,1)</f>
        <v>0.5</v>
      </c>
      <c r="R20" s="394">
        <f>ROUND('-52-'!R21/'-53-'!$B$19*100,1)</f>
        <v>0.3</v>
      </c>
      <c r="S20" s="394">
        <f>ROUND('-52-'!S21/'-53-'!$B$19*100,1)</f>
        <v>0.2</v>
      </c>
      <c r="T20" s="394">
        <f>ROUND('-52-'!T21/'-53-'!$B$19*100,1)</f>
        <v>10.7</v>
      </c>
      <c r="U20" s="394">
        <f>ROUND('-52-'!U21/'-53-'!$B$19*100,1)</f>
        <v>0.1</v>
      </c>
      <c r="V20" s="394">
        <f>ROUND('-52-'!V21/'-53-'!$B$19*100,1)</f>
        <v>0.1</v>
      </c>
      <c r="W20" s="394">
        <f>ROUND('-52-'!W21/'-53-'!$B$19*100,1)</f>
        <v>0</v>
      </c>
      <c r="X20" s="394">
        <f>ROUND('-52-'!X21/'-53-'!$B$19*100,1)</f>
        <v>0.1</v>
      </c>
      <c r="Y20" s="396">
        <f>ROUND('-52-'!Y21/'-53-'!$B$19*100,1)</f>
        <v>13.7</v>
      </c>
      <c r="Z20" s="397">
        <f>ROUND('-52-'!Z21/'-53-'!$B$19*100,1)</f>
        <v>0.9</v>
      </c>
      <c r="AA20" s="397">
        <f>ROUND('-52-'!AA21/'-53-'!$B$19*100,1)</f>
        <v>0</v>
      </c>
      <c r="AB20" s="397">
        <f>ROUND('-52-'!AB21/'-53-'!$B$19*100,1)</f>
        <v>0</v>
      </c>
      <c r="AC20" s="398">
        <f>ROUND('-52-'!AC21/'-53-'!$B$19*100,1)</f>
        <v>0</v>
      </c>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row>
    <row r="21" spans="1:55" s="11" customFormat="1" ht="14.25" customHeight="1">
      <c r="A21" s="2171" t="s">
        <v>17</v>
      </c>
      <c r="B21" s="2151">
        <f>VLOOKUP(A21,'-51-'!$A$8:$C$20,3,FALSE)</f>
        <v>406</v>
      </c>
      <c r="C21" s="122">
        <f>ROUND('-52-'!C22/'-53-'!$B$21*100,1)</f>
        <v>1.7</v>
      </c>
      <c r="D21" s="216">
        <f>ROUND('-52-'!D22/'-53-'!$B$21*100,1)</f>
        <v>1</v>
      </c>
      <c r="E21" s="216">
        <f>ROUND('-52-'!E22/'-53-'!$B$21*100,1)</f>
        <v>0.5</v>
      </c>
      <c r="F21" s="216">
        <f>ROUND('-52-'!F22/'-53-'!$B$21*100,1)</f>
        <v>0.2</v>
      </c>
      <c r="G21" s="216">
        <f>ROUND('-52-'!G22/'-53-'!$B$21*100,1)</f>
        <v>0</v>
      </c>
      <c r="H21" s="216">
        <f>ROUND('-52-'!H22/'-53-'!$B$21*100,1)</f>
        <v>0.5</v>
      </c>
      <c r="I21" s="216">
        <f>ROUND('-52-'!I22/'-53-'!$B$21*100,1)</f>
        <v>0.2</v>
      </c>
      <c r="J21" s="216">
        <f>ROUND('-52-'!J22/'-53-'!$B$21*100,1)</f>
        <v>0</v>
      </c>
      <c r="K21" s="216">
        <f>ROUND('-52-'!K22/'-53-'!$B$21*100,1)</f>
        <v>0.5</v>
      </c>
      <c r="L21" s="216">
        <f>ROUND('-52-'!L22/'-53-'!$B$21*100,1)</f>
        <v>0.5</v>
      </c>
      <c r="M21" s="216">
        <f>ROUND('-52-'!M22/'-53-'!$B$21*100,1)</f>
        <v>0</v>
      </c>
      <c r="N21" s="216">
        <f>ROUND('-52-'!N22/'-53-'!$B$21*100,1)</f>
        <v>0.7</v>
      </c>
      <c r="O21" s="216">
        <f>ROUND('-52-'!O22/'-53-'!$B$21*100,1)</f>
        <v>0.2</v>
      </c>
      <c r="P21" s="216">
        <f>ROUND('-52-'!P22/'-53-'!$B$21*100,1)</f>
        <v>0.5</v>
      </c>
      <c r="Q21" s="216">
        <f>ROUND('-52-'!Q22/'-53-'!$B$21*100,1)</f>
        <v>1</v>
      </c>
      <c r="R21" s="216">
        <f>ROUND('-52-'!R22/'-53-'!$B$21*100,1)</f>
        <v>0.5</v>
      </c>
      <c r="S21" s="216">
        <f>ROUND('-52-'!S22/'-53-'!$B$21*100,1)</f>
        <v>0.5</v>
      </c>
      <c r="T21" s="216">
        <f>ROUND('-52-'!T22/'-53-'!$B$21*100,1)</f>
        <v>1</v>
      </c>
      <c r="U21" s="216">
        <f>ROUND('-52-'!U22/'-53-'!$B$21*100,1)</f>
        <v>0</v>
      </c>
      <c r="V21" s="216">
        <f>ROUND('-52-'!V22/'-53-'!$B$21*100,1)</f>
        <v>1</v>
      </c>
      <c r="W21" s="216">
        <f>ROUND('-52-'!W22/'-53-'!$B$21*100,1)</f>
        <v>0.5</v>
      </c>
      <c r="X21" s="216">
        <f>ROUND('-52-'!X22/'-53-'!$B$21*100,1)</f>
        <v>0</v>
      </c>
      <c r="Y21" s="278">
        <f>ROUND('-52-'!Y22/'-53-'!$B$21*100,1)</f>
        <v>11.1</v>
      </c>
      <c r="Z21" s="257">
        <f>ROUND('-52-'!Z22/'-53-'!$B$21*100,1)</f>
        <v>1</v>
      </c>
      <c r="AA21" s="257">
        <f>ROUND('-52-'!AA22/'-53-'!$B$21*100,1)</f>
        <v>0</v>
      </c>
      <c r="AB21" s="257">
        <f>ROUND('-52-'!AB22/'-53-'!$B$21*100,1)</f>
        <v>2</v>
      </c>
      <c r="AC21" s="220">
        <f>ROUND('-52-'!AC22/'-53-'!$B$21*100,1)</f>
        <v>0.7</v>
      </c>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row>
    <row r="22" spans="1:55" s="11" customFormat="1" ht="14.25" customHeight="1">
      <c r="A22" s="2172"/>
      <c r="B22" s="2150"/>
      <c r="C22" s="395">
        <f>ROUND('-52-'!C23/'-53-'!$B$21*100,1)</f>
        <v>0.2</v>
      </c>
      <c r="D22" s="394">
        <f>ROUND('-52-'!D23/'-53-'!$B$21*100,1)</f>
        <v>0</v>
      </c>
      <c r="E22" s="394">
        <f>ROUND('-52-'!E23/'-53-'!$B$21*100,1)</f>
        <v>0.2</v>
      </c>
      <c r="F22" s="394">
        <f>ROUND('-52-'!F23/'-53-'!$B$21*100,1)</f>
        <v>0</v>
      </c>
      <c r="G22" s="394">
        <f>ROUND('-52-'!G23/'-53-'!$B$21*100,1)</f>
        <v>0</v>
      </c>
      <c r="H22" s="394">
        <f>ROUND('-52-'!H23/'-53-'!$B$21*100,1)</f>
        <v>0</v>
      </c>
      <c r="I22" s="394">
        <f>ROUND('-52-'!I23/'-53-'!$B$21*100,1)</f>
        <v>0.2</v>
      </c>
      <c r="J22" s="394">
        <f>ROUND('-52-'!J23/'-53-'!$B$21*100,1)</f>
        <v>0</v>
      </c>
      <c r="K22" s="394">
        <f>ROUND('-52-'!K23/'-53-'!$B$21*100,1)</f>
        <v>0.2</v>
      </c>
      <c r="L22" s="394">
        <f>ROUND('-52-'!L23/'-53-'!$B$21*100,1)</f>
        <v>0</v>
      </c>
      <c r="M22" s="394">
        <f>ROUND('-52-'!M23/'-53-'!$B$21*100,1)</f>
        <v>0</v>
      </c>
      <c r="N22" s="394">
        <f>ROUND('-52-'!N23/'-53-'!$B$21*100,1)</f>
        <v>0</v>
      </c>
      <c r="O22" s="394">
        <f>ROUND('-52-'!O23/'-53-'!$B$21*100,1)</f>
        <v>0</v>
      </c>
      <c r="P22" s="394">
        <f>ROUND('-52-'!P23/'-53-'!$B$21*100,1)</f>
        <v>0</v>
      </c>
      <c r="Q22" s="394">
        <f>ROUND('-52-'!Q23/'-53-'!$B$21*100,1)</f>
        <v>0.5</v>
      </c>
      <c r="R22" s="394">
        <f>ROUND('-52-'!R23/'-53-'!$B$21*100,1)</f>
        <v>0</v>
      </c>
      <c r="S22" s="394">
        <f>ROUND('-52-'!S23/'-53-'!$B$21*100,1)</f>
        <v>0</v>
      </c>
      <c r="T22" s="394">
        <f>ROUND('-52-'!T23/'-53-'!$B$21*100,1)</f>
        <v>1</v>
      </c>
      <c r="U22" s="394">
        <f>ROUND('-52-'!U23/'-53-'!$B$21*100,1)</f>
        <v>0.2</v>
      </c>
      <c r="V22" s="394">
        <f>ROUND('-52-'!V23/'-53-'!$B$21*100,1)</f>
        <v>0</v>
      </c>
      <c r="W22" s="394">
        <f>ROUND('-52-'!W23/'-53-'!$B$21*100,1)</f>
        <v>0</v>
      </c>
      <c r="X22" s="394">
        <f>ROUND('-52-'!X23/'-53-'!$B$21*100,1)</f>
        <v>0</v>
      </c>
      <c r="Y22" s="396">
        <f>ROUND('-52-'!Y23/'-53-'!$B$21*100,1)</f>
        <v>2.7</v>
      </c>
      <c r="Z22" s="397">
        <f>ROUND('-52-'!Z23/'-53-'!$B$21*100,1)</f>
        <v>0</v>
      </c>
      <c r="AA22" s="397">
        <f>ROUND('-52-'!AA23/'-53-'!$B$21*100,1)</f>
        <v>0</v>
      </c>
      <c r="AB22" s="397">
        <f>ROUND('-52-'!AB23/'-53-'!$B$21*100,1)</f>
        <v>0</v>
      </c>
      <c r="AC22" s="398">
        <f>ROUND('-52-'!AC23/'-53-'!$B$21*100,1)</f>
        <v>0</v>
      </c>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row>
    <row r="23" spans="1:55" s="11" customFormat="1" ht="14.25" customHeight="1">
      <c r="A23" s="2171" t="s">
        <v>289</v>
      </c>
      <c r="B23" s="2151">
        <f>VLOOKUP(A23,'-51-'!$A$8:$C$20,3,FALSE)</f>
        <v>1159</v>
      </c>
      <c r="C23" s="122">
        <f>ROUND('-52-'!C24/'-53-'!$B$23*100,1)</f>
        <v>0.9</v>
      </c>
      <c r="D23" s="216">
        <f>ROUND('-52-'!D24/'-53-'!$B$23*100,1)</f>
        <v>0.3</v>
      </c>
      <c r="E23" s="216">
        <f>ROUND('-52-'!E24/'-53-'!$B$23*100,1)</f>
        <v>0.1</v>
      </c>
      <c r="F23" s="216">
        <f>ROUND('-52-'!F24/'-53-'!$B$23*100,1)</f>
        <v>0.7</v>
      </c>
      <c r="G23" s="216">
        <f>ROUND('-52-'!G24/'-53-'!$B$23*100,1)</f>
        <v>0</v>
      </c>
      <c r="H23" s="216">
        <f>ROUND('-52-'!H24/'-53-'!$B$23*100,1)</f>
        <v>0.3</v>
      </c>
      <c r="I23" s="216">
        <f>ROUND('-52-'!I24/'-53-'!$B$23*100,1)</f>
        <v>0.3</v>
      </c>
      <c r="J23" s="216">
        <f>ROUND('-52-'!J24/'-53-'!$B$23*100,1)</f>
        <v>0.1</v>
      </c>
      <c r="K23" s="216">
        <f>ROUND('-52-'!K24/'-53-'!$B$23*100,1)</f>
        <v>0.1</v>
      </c>
      <c r="L23" s="216">
        <f>ROUND('-52-'!L24/'-53-'!$B$23*100,1)</f>
        <v>0.9</v>
      </c>
      <c r="M23" s="216">
        <f>ROUND('-52-'!M24/'-53-'!$B$23*100,1)</f>
        <v>0.6</v>
      </c>
      <c r="N23" s="216">
        <f>ROUND('-52-'!N24/'-53-'!$B$23*100,1)</f>
        <v>0.8</v>
      </c>
      <c r="O23" s="216">
        <f>ROUND('-52-'!O24/'-53-'!$B$23*100,1)</f>
        <v>0.2</v>
      </c>
      <c r="P23" s="216">
        <f>ROUND('-52-'!P24/'-53-'!$B$23*100,1)</f>
        <v>0.7</v>
      </c>
      <c r="Q23" s="216">
        <f>ROUND('-52-'!Q24/'-53-'!$B$23*100,1)</f>
        <v>3.9</v>
      </c>
      <c r="R23" s="216">
        <f>ROUND('-52-'!R24/'-53-'!$B$23*100,1)</f>
        <v>0.8</v>
      </c>
      <c r="S23" s="216">
        <f>ROUND('-52-'!S24/'-53-'!$B$23*100,1)</f>
        <v>0.8</v>
      </c>
      <c r="T23" s="216">
        <f>ROUND('-52-'!T24/'-53-'!$B$23*100,1)</f>
        <v>0.1</v>
      </c>
      <c r="U23" s="216">
        <f>ROUND('-52-'!U24/'-53-'!$B$23*100,1)</f>
        <v>0.3</v>
      </c>
      <c r="V23" s="216">
        <f>ROUND('-52-'!V24/'-53-'!$B$23*100,1)</f>
        <v>0</v>
      </c>
      <c r="W23" s="216">
        <f>ROUND('-52-'!W24/'-53-'!$B$23*100,1)</f>
        <v>0.2</v>
      </c>
      <c r="X23" s="216">
        <f>ROUND('-52-'!X24/'-53-'!$B$23*100,1)</f>
        <v>0.4</v>
      </c>
      <c r="Y23" s="278">
        <f>ROUND('-52-'!Y24/'-53-'!$B$23*100,1)</f>
        <v>12.3</v>
      </c>
      <c r="Z23" s="257">
        <f>ROUND('-52-'!Z24/'-53-'!$B$23*100,1)</f>
        <v>11.9</v>
      </c>
      <c r="AA23" s="257">
        <f>ROUND('-52-'!AA24/'-53-'!$B$23*100,1)</f>
        <v>2.2</v>
      </c>
      <c r="AB23" s="257">
        <f>ROUND('-52-'!AB24/'-53-'!$B$23*100,1)</f>
        <v>3.4</v>
      </c>
      <c r="AC23" s="220">
        <f>ROUND('-52-'!AC24/'-53-'!$B$23*100,1)</f>
        <v>0.3</v>
      </c>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row>
    <row r="24" spans="1:55" s="11" customFormat="1" ht="14.25" customHeight="1">
      <c r="A24" s="2172"/>
      <c r="B24" s="2150"/>
      <c r="C24" s="395">
        <f>ROUND('-52-'!C25/'-53-'!$B$23*100,1)</f>
        <v>0.3</v>
      </c>
      <c r="D24" s="394">
        <f>ROUND('-52-'!D25/'-53-'!$B$23*100,1)</f>
        <v>0</v>
      </c>
      <c r="E24" s="394">
        <f>ROUND('-52-'!E25/'-53-'!$B$23*100,1)</f>
        <v>0</v>
      </c>
      <c r="F24" s="394">
        <f>ROUND('-52-'!F25/'-53-'!$B$23*100,1)</f>
        <v>0.6</v>
      </c>
      <c r="G24" s="394">
        <f>ROUND('-52-'!G25/'-53-'!$B$23*100,1)</f>
        <v>0</v>
      </c>
      <c r="H24" s="394">
        <f>ROUND('-52-'!H25/'-53-'!$B$23*100,1)</f>
        <v>0</v>
      </c>
      <c r="I24" s="394">
        <f>ROUND('-52-'!I25/'-53-'!$B$23*100,1)</f>
        <v>0.1</v>
      </c>
      <c r="J24" s="394">
        <f>ROUND('-52-'!J25/'-53-'!$B$23*100,1)</f>
        <v>0</v>
      </c>
      <c r="K24" s="394">
        <f>ROUND('-52-'!K25/'-53-'!$B$23*100,1)</f>
        <v>0</v>
      </c>
      <c r="L24" s="394">
        <f>ROUND('-52-'!L25/'-53-'!$B$23*100,1)</f>
        <v>0.2</v>
      </c>
      <c r="M24" s="394">
        <f>ROUND('-52-'!M25/'-53-'!$B$23*100,1)</f>
        <v>0.3</v>
      </c>
      <c r="N24" s="394">
        <f>ROUND('-52-'!N25/'-53-'!$B$23*100,1)</f>
        <v>0</v>
      </c>
      <c r="O24" s="394">
        <f>ROUND('-52-'!O25/'-53-'!$B$23*100,1)</f>
        <v>0</v>
      </c>
      <c r="P24" s="394">
        <f>ROUND('-52-'!P25/'-53-'!$B$23*100,1)</f>
        <v>0.1</v>
      </c>
      <c r="Q24" s="394">
        <f>ROUND('-52-'!Q25/'-53-'!$B$23*100,1)</f>
        <v>0.9</v>
      </c>
      <c r="R24" s="394">
        <f>ROUND('-52-'!R25/'-53-'!$B$23*100,1)</f>
        <v>0.1</v>
      </c>
      <c r="S24" s="394">
        <f>ROUND('-52-'!S25/'-53-'!$B$23*100,1)</f>
        <v>0.2</v>
      </c>
      <c r="T24" s="394">
        <f>ROUND('-52-'!T25/'-53-'!$B$23*100,1)</f>
        <v>0.9</v>
      </c>
      <c r="U24" s="394">
        <f>ROUND('-52-'!U25/'-53-'!$B$23*100,1)</f>
        <v>0.2</v>
      </c>
      <c r="V24" s="394">
        <f>ROUND('-52-'!V25/'-53-'!$B$23*100,1)</f>
        <v>0</v>
      </c>
      <c r="W24" s="394">
        <f>ROUND('-52-'!W25/'-53-'!$B$23*100,1)</f>
        <v>0</v>
      </c>
      <c r="X24" s="394">
        <f>ROUND('-52-'!X25/'-53-'!$B$23*100,1)</f>
        <v>0.2</v>
      </c>
      <c r="Y24" s="396">
        <f>ROUND('-52-'!Y25/'-53-'!$B$23*100,1)</f>
        <v>4</v>
      </c>
      <c r="Z24" s="397">
        <f>ROUND('-52-'!Z25/'-53-'!$B$23*100,1)</f>
        <v>3.8</v>
      </c>
      <c r="AA24" s="397">
        <f>ROUND('-52-'!AA25/'-53-'!$B$23*100,1)</f>
        <v>0</v>
      </c>
      <c r="AB24" s="397">
        <f>ROUND('-52-'!AB25/'-53-'!$B$23*100,1)</f>
        <v>0</v>
      </c>
      <c r="AC24" s="398">
        <f>ROUND('-52-'!AC25/'-53-'!$B$23*100,1)</f>
        <v>0</v>
      </c>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row>
    <row r="25" spans="1:55" s="11" customFormat="1" ht="14.25" customHeight="1">
      <c r="A25" s="2171" t="s">
        <v>19</v>
      </c>
      <c r="B25" s="2151">
        <f>VLOOKUP(A25,'-51-'!$A$8:$C$20,3,FALSE)</f>
        <v>196</v>
      </c>
      <c r="C25" s="122">
        <f>ROUND('-52-'!C26/'-53-'!$B$25*100,1)</f>
        <v>2</v>
      </c>
      <c r="D25" s="216">
        <f>ROUND('-52-'!D26/'-53-'!$B$25*100,1)</f>
        <v>1.5</v>
      </c>
      <c r="E25" s="216">
        <f>ROUND('-52-'!E26/'-53-'!$B$25*100,1)</f>
        <v>0</v>
      </c>
      <c r="F25" s="216">
        <f>ROUND('-52-'!F26/'-53-'!$B$25*100,1)</f>
        <v>3.6</v>
      </c>
      <c r="G25" s="216">
        <f>ROUND('-52-'!G26/'-53-'!$B$25*100,1)</f>
        <v>0</v>
      </c>
      <c r="H25" s="216">
        <f>ROUND('-52-'!H26/'-53-'!$B$25*100,1)</f>
        <v>0</v>
      </c>
      <c r="I25" s="216">
        <f>ROUND('-52-'!I26/'-53-'!$B$25*100,1)</f>
        <v>0</v>
      </c>
      <c r="J25" s="216">
        <f>ROUND('-52-'!J26/'-53-'!$B$25*100,1)</f>
        <v>1</v>
      </c>
      <c r="K25" s="216">
        <f>ROUND('-52-'!K26/'-53-'!$B$25*100,1)</f>
        <v>0</v>
      </c>
      <c r="L25" s="216">
        <f>ROUND('-52-'!L26/'-53-'!$B$25*100,1)</f>
        <v>0</v>
      </c>
      <c r="M25" s="216">
        <f>ROUND('-52-'!M26/'-53-'!$B$25*100,1)</f>
        <v>0.5</v>
      </c>
      <c r="N25" s="216">
        <f>ROUND('-52-'!N26/'-53-'!$B$25*100,1)</f>
        <v>2</v>
      </c>
      <c r="O25" s="216">
        <f>ROUND('-52-'!O26/'-53-'!$B$25*100,1)</f>
        <v>0</v>
      </c>
      <c r="P25" s="216">
        <f>ROUND('-52-'!P26/'-53-'!$B$25*100,1)</f>
        <v>3.1</v>
      </c>
      <c r="Q25" s="216">
        <f>ROUND('-52-'!Q26/'-53-'!$B$25*100,1)</f>
        <v>12.2</v>
      </c>
      <c r="R25" s="216">
        <f>ROUND('-52-'!R26/'-53-'!$B$25*100,1)</f>
        <v>3.1</v>
      </c>
      <c r="S25" s="216">
        <f>ROUND('-52-'!S26/'-53-'!$B$25*100,1)</f>
        <v>0</v>
      </c>
      <c r="T25" s="216">
        <f>ROUND('-52-'!T26/'-53-'!$B$25*100,1)</f>
        <v>0</v>
      </c>
      <c r="U25" s="216">
        <f>ROUND('-52-'!U26/'-53-'!$B$25*100,1)</f>
        <v>0</v>
      </c>
      <c r="V25" s="216">
        <f>ROUND('-52-'!V26/'-53-'!$B$25*100,1)</f>
        <v>0</v>
      </c>
      <c r="W25" s="216">
        <f>ROUND('-52-'!W26/'-53-'!$B$25*100,1)</f>
        <v>0</v>
      </c>
      <c r="X25" s="216">
        <f>ROUND('-52-'!X26/'-53-'!$B$25*100,1)</f>
        <v>0.5</v>
      </c>
      <c r="Y25" s="278">
        <f>ROUND('-52-'!Y26/'-53-'!$B$25*100,1)</f>
        <v>29.6</v>
      </c>
      <c r="Z25" s="257">
        <f>ROUND('-52-'!Z26/'-53-'!$B$25*100,1)</f>
        <v>0.5</v>
      </c>
      <c r="AA25" s="257">
        <f>ROUND('-52-'!AA26/'-53-'!$B$25*100,1)</f>
        <v>7.7</v>
      </c>
      <c r="AB25" s="257">
        <f>ROUND('-52-'!AB26/'-53-'!$B$25*100,1)</f>
        <v>1</v>
      </c>
      <c r="AC25" s="220">
        <f>ROUND('-52-'!AC26/'-53-'!$B$25*100,1)</f>
        <v>0</v>
      </c>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row>
    <row r="26" spans="1:55" s="11" customFormat="1" ht="14.25" customHeight="1">
      <c r="A26" s="2172"/>
      <c r="B26" s="2150"/>
      <c r="C26" s="395">
        <f>ROUND('-52-'!C27/'-53-'!$B$25*100,1)</f>
        <v>0</v>
      </c>
      <c r="D26" s="394">
        <f>ROUND('-52-'!D27/'-53-'!$B$25*100,1)</f>
        <v>0</v>
      </c>
      <c r="E26" s="394">
        <f>ROUND('-52-'!E27/'-53-'!$B$25*100,1)</f>
        <v>0</v>
      </c>
      <c r="F26" s="394">
        <f>ROUND('-52-'!F27/'-53-'!$B$25*100,1)</f>
        <v>0</v>
      </c>
      <c r="G26" s="394">
        <f>ROUND('-52-'!G27/'-53-'!$B$25*100,1)</f>
        <v>0</v>
      </c>
      <c r="H26" s="394">
        <f>ROUND('-52-'!H27/'-53-'!$B$25*100,1)</f>
        <v>0</v>
      </c>
      <c r="I26" s="394">
        <f>ROUND('-52-'!I27/'-53-'!$B$25*100,1)</f>
        <v>0</v>
      </c>
      <c r="J26" s="394">
        <f>ROUND('-52-'!J27/'-53-'!$B$25*100,1)</f>
        <v>0</v>
      </c>
      <c r="K26" s="394">
        <f>ROUND('-52-'!K27/'-53-'!$B$25*100,1)</f>
        <v>0</v>
      </c>
      <c r="L26" s="394">
        <f>ROUND('-52-'!L27/'-53-'!$B$25*100,1)</f>
        <v>0</v>
      </c>
      <c r="M26" s="394">
        <f>ROUND('-52-'!M27/'-53-'!$B$25*100,1)</f>
        <v>0.5</v>
      </c>
      <c r="N26" s="394">
        <f>ROUND('-52-'!N27/'-53-'!$B$25*100,1)</f>
        <v>0</v>
      </c>
      <c r="O26" s="394">
        <f>ROUND('-52-'!O27/'-53-'!$B$25*100,1)</f>
        <v>0</v>
      </c>
      <c r="P26" s="394">
        <f>ROUND('-52-'!P27/'-53-'!$B$25*100,1)</f>
        <v>0.5</v>
      </c>
      <c r="Q26" s="394">
        <f>ROUND('-52-'!Q27/'-53-'!$B$25*100,1)</f>
        <v>3.6</v>
      </c>
      <c r="R26" s="394">
        <f>ROUND('-52-'!R27/'-53-'!$B$25*100,1)</f>
        <v>1</v>
      </c>
      <c r="S26" s="394">
        <f>ROUND('-52-'!S27/'-53-'!$B$25*100,1)</f>
        <v>0</v>
      </c>
      <c r="T26" s="394">
        <f>ROUND('-52-'!T27/'-53-'!$B$25*100,1)</f>
        <v>4.1</v>
      </c>
      <c r="U26" s="394">
        <f>ROUND('-52-'!U27/'-53-'!$B$25*100,1)</f>
        <v>0</v>
      </c>
      <c r="V26" s="394">
        <f>ROUND('-52-'!V27/'-53-'!$B$25*100,1)</f>
        <v>0.5</v>
      </c>
      <c r="W26" s="394">
        <f>ROUND('-52-'!W27/'-53-'!$B$25*100,1)</f>
        <v>0</v>
      </c>
      <c r="X26" s="394">
        <f>ROUND('-52-'!X27/'-53-'!$B$25*100,1)</f>
        <v>0</v>
      </c>
      <c r="Y26" s="396">
        <f>ROUND('-52-'!Y27/'-53-'!$B$25*100,1)</f>
        <v>10.2</v>
      </c>
      <c r="Z26" s="397">
        <f>ROUND('-52-'!Z27/'-53-'!$B$25*100,1)</f>
        <v>0</v>
      </c>
      <c r="AA26" s="397">
        <f>ROUND('-52-'!AA27/'-53-'!$B$25*100,1)</f>
        <v>0</v>
      </c>
      <c r="AB26" s="397">
        <f>ROUND('-52-'!AB27/'-53-'!$B$25*100,1)</f>
        <v>0</v>
      </c>
      <c r="AC26" s="398">
        <f>ROUND('-52-'!AC27/'-53-'!$B$25*100,1)</f>
        <v>0</v>
      </c>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row>
    <row r="27" spans="1:55" s="11" customFormat="1" ht="14.25" customHeight="1">
      <c r="A27" s="2171" t="s">
        <v>20</v>
      </c>
      <c r="B27" s="2151">
        <f>VLOOKUP(A27,'-51-'!$A$8:$C$20,3,FALSE)</f>
        <v>71</v>
      </c>
      <c r="C27" s="122">
        <f>ROUND('-52-'!C28/'-53-'!$B$27*100,1)</f>
        <v>4.2</v>
      </c>
      <c r="D27" s="216">
        <f>ROUND('-52-'!D28/'-53-'!$B$27*100,1)</f>
        <v>0</v>
      </c>
      <c r="E27" s="216">
        <f>ROUND('-52-'!E28/'-53-'!$B$27*100,1)</f>
        <v>0</v>
      </c>
      <c r="F27" s="216">
        <f>ROUND('-52-'!F28/'-53-'!$B$27*100,1)</f>
        <v>8.5</v>
      </c>
      <c r="G27" s="216">
        <f>ROUND('-52-'!G28/'-53-'!$B$27*100,1)</f>
        <v>0</v>
      </c>
      <c r="H27" s="216">
        <f>ROUND('-52-'!H28/'-53-'!$B$27*100,1)</f>
        <v>0</v>
      </c>
      <c r="I27" s="216">
        <f>ROUND('-52-'!I28/'-53-'!$B$27*100,1)</f>
        <v>2.8</v>
      </c>
      <c r="J27" s="216">
        <f>ROUND('-52-'!J28/'-53-'!$B$27*100,1)</f>
        <v>0</v>
      </c>
      <c r="K27" s="216">
        <f>ROUND('-52-'!K28/'-53-'!$B$27*100,1)</f>
        <v>0</v>
      </c>
      <c r="L27" s="216">
        <f>ROUND('-52-'!L28/'-53-'!$B$27*100,1)</f>
        <v>0</v>
      </c>
      <c r="M27" s="216">
        <f>ROUND('-52-'!M28/'-53-'!$B$27*100,1)</f>
        <v>0</v>
      </c>
      <c r="N27" s="216">
        <f>ROUND('-52-'!N28/'-53-'!$B$27*100,1)</f>
        <v>1.4</v>
      </c>
      <c r="O27" s="216">
        <f>ROUND('-52-'!O28/'-53-'!$B$27*100,1)</f>
        <v>0</v>
      </c>
      <c r="P27" s="216">
        <f>ROUND('-52-'!P28/'-53-'!$B$27*100,1)</f>
        <v>1.4</v>
      </c>
      <c r="Q27" s="216">
        <f>ROUND('-52-'!Q28/'-53-'!$B$27*100,1)</f>
        <v>7</v>
      </c>
      <c r="R27" s="216">
        <f>ROUND('-52-'!R28/'-53-'!$B$27*100,1)</f>
        <v>8.5</v>
      </c>
      <c r="S27" s="216">
        <f>ROUND('-52-'!S28/'-53-'!$B$27*100,1)</f>
        <v>0</v>
      </c>
      <c r="T27" s="216">
        <f>ROUND('-52-'!T28/'-53-'!$B$27*100,1)</f>
        <v>0</v>
      </c>
      <c r="U27" s="216">
        <f>ROUND('-52-'!U28/'-53-'!$B$27*100,1)</f>
        <v>7</v>
      </c>
      <c r="V27" s="216">
        <f>ROUND('-52-'!V28/'-53-'!$B$27*100,1)</f>
        <v>0</v>
      </c>
      <c r="W27" s="216">
        <f>ROUND('-52-'!W28/'-53-'!$B$27*100,1)</f>
        <v>0</v>
      </c>
      <c r="X27" s="216">
        <f>ROUND('-52-'!X28/'-53-'!$B$27*100,1)</f>
        <v>0</v>
      </c>
      <c r="Y27" s="278">
        <f>ROUND('-52-'!Y28/'-53-'!$B$27*100,1)</f>
        <v>40.8</v>
      </c>
      <c r="Z27" s="257">
        <f>ROUND('-52-'!Z28/'-53-'!$B$27*100,1)</f>
        <v>0</v>
      </c>
      <c r="AA27" s="257">
        <f>ROUND('-52-'!AA28/'-53-'!$B$27*100,1)</f>
        <v>5.6</v>
      </c>
      <c r="AB27" s="257">
        <f>ROUND('-52-'!AB28/'-53-'!$B$27*100,1)</f>
        <v>7</v>
      </c>
      <c r="AC27" s="220">
        <f>ROUND('-52-'!AC28/'-53-'!$B$27*100,1)</f>
        <v>19.7</v>
      </c>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row>
    <row r="28" spans="1:55" s="11" customFormat="1" ht="14.25" customHeight="1">
      <c r="A28" s="2172"/>
      <c r="B28" s="2150"/>
      <c r="C28" s="395">
        <f>ROUND('-52-'!C29/'-53-'!$B$27*100,1)</f>
        <v>0</v>
      </c>
      <c r="D28" s="394">
        <f>ROUND('-52-'!D29/'-53-'!$B$27*100,1)</f>
        <v>0</v>
      </c>
      <c r="E28" s="394">
        <f>ROUND('-52-'!E29/'-53-'!$B$27*100,1)</f>
        <v>0</v>
      </c>
      <c r="F28" s="394">
        <f>ROUND('-52-'!F29/'-53-'!$B$27*100,1)</f>
        <v>0</v>
      </c>
      <c r="G28" s="394">
        <f>ROUND('-52-'!G29/'-53-'!$B$27*100,1)</f>
        <v>0</v>
      </c>
      <c r="H28" s="394">
        <f>ROUND('-52-'!H29/'-53-'!$B$27*100,1)</f>
        <v>0</v>
      </c>
      <c r="I28" s="394">
        <f>ROUND('-52-'!I29/'-53-'!$B$27*100,1)</f>
        <v>0</v>
      </c>
      <c r="J28" s="394">
        <f>ROUND('-52-'!J29/'-53-'!$B$27*100,1)</f>
        <v>0</v>
      </c>
      <c r="K28" s="394">
        <f>ROUND('-52-'!K29/'-53-'!$B$27*100,1)</f>
        <v>0</v>
      </c>
      <c r="L28" s="394">
        <f>ROUND('-52-'!L29/'-53-'!$B$27*100,1)</f>
        <v>0</v>
      </c>
      <c r="M28" s="394">
        <f>ROUND('-52-'!M29/'-53-'!$B$27*100,1)</f>
        <v>0</v>
      </c>
      <c r="N28" s="394">
        <f>ROUND('-52-'!N29/'-53-'!$B$27*100,1)</f>
        <v>0</v>
      </c>
      <c r="O28" s="394">
        <f>ROUND('-52-'!O29/'-53-'!$B$27*100,1)</f>
        <v>0</v>
      </c>
      <c r="P28" s="394">
        <f>ROUND('-52-'!P29/'-53-'!$B$27*100,1)</f>
        <v>0</v>
      </c>
      <c r="Q28" s="394">
        <f>ROUND('-52-'!Q29/'-53-'!$B$27*100,1)</f>
        <v>0</v>
      </c>
      <c r="R28" s="394">
        <f>ROUND('-52-'!R29/'-53-'!$B$27*100,1)</f>
        <v>1.4</v>
      </c>
      <c r="S28" s="394">
        <f>ROUND('-52-'!S29/'-53-'!$B$27*100,1)</f>
        <v>0</v>
      </c>
      <c r="T28" s="394">
        <f>ROUND('-52-'!T29/'-53-'!$B$27*100,1)</f>
        <v>0</v>
      </c>
      <c r="U28" s="394">
        <f>ROUND('-52-'!U29/'-53-'!$B$27*100,1)</f>
        <v>0</v>
      </c>
      <c r="V28" s="394">
        <f>ROUND('-52-'!V29/'-53-'!$B$27*100,1)</f>
        <v>0</v>
      </c>
      <c r="W28" s="394">
        <f>ROUND('-52-'!W29/'-53-'!$B$27*100,1)</f>
        <v>0</v>
      </c>
      <c r="X28" s="394">
        <f>ROUND('-52-'!X29/'-53-'!$B$27*100,1)</f>
        <v>0</v>
      </c>
      <c r="Y28" s="396">
        <f>ROUND('-52-'!Y29/'-53-'!$B$27*100,1)</f>
        <v>1.4</v>
      </c>
      <c r="Z28" s="397">
        <f>ROUND('-52-'!Z29/'-53-'!$B$27*100,1)</f>
        <v>0</v>
      </c>
      <c r="AA28" s="397">
        <f>ROUND('-52-'!AA29/'-53-'!$B$27*100,1)</f>
        <v>0</v>
      </c>
      <c r="AB28" s="397">
        <f>ROUND('-52-'!AB29/'-53-'!$B$27*100,1)</f>
        <v>0</v>
      </c>
      <c r="AC28" s="398">
        <f>ROUND('-52-'!AC29/'-53-'!$B$27*100,1)</f>
        <v>0</v>
      </c>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row>
    <row r="29" spans="1:55" s="11" customFormat="1" ht="14.25" customHeight="1">
      <c r="A29" s="2171" t="s">
        <v>21</v>
      </c>
      <c r="B29" s="2151">
        <f>VLOOKUP(A29,'-51-'!$A$8:$C$20,3,FALSE)</f>
        <v>453</v>
      </c>
      <c r="C29" s="122">
        <f>ROUND('-52-'!C30/'-53-'!$B$29*100,1)</f>
        <v>1.3</v>
      </c>
      <c r="D29" s="216">
        <f>ROUND('-52-'!D30/'-53-'!$B$29*100,1)</f>
        <v>0.4</v>
      </c>
      <c r="E29" s="216">
        <f>ROUND('-52-'!E30/'-53-'!$B$29*100,1)</f>
        <v>0.9</v>
      </c>
      <c r="F29" s="216">
        <f>ROUND('-52-'!F30/'-53-'!$B$29*100,1)</f>
        <v>9.3</v>
      </c>
      <c r="G29" s="216">
        <f>ROUND('-52-'!G30/'-53-'!$B$29*100,1)</f>
        <v>0.2</v>
      </c>
      <c r="H29" s="216">
        <f>ROUND('-52-'!H30/'-53-'!$B$29*100,1)</f>
        <v>0.2</v>
      </c>
      <c r="I29" s="216">
        <f>ROUND('-52-'!I30/'-53-'!$B$29*100,1)</f>
        <v>0.7</v>
      </c>
      <c r="J29" s="216">
        <f>ROUND('-52-'!J30/'-53-'!$B$29*100,1)</f>
        <v>1.1</v>
      </c>
      <c r="K29" s="216">
        <f>ROUND('-52-'!K30/'-53-'!$B$29*100,1)</f>
        <v>0.2</v>
      </c>
      <c r="L29" s="216">
        <f>ROUND('-52-'!L30/'-53-'!$B$29*100,1)</f>
        <v>0.4</v>
      </c>
      <c r="M29" s="216">
        <f>ROUND('-52-'!M30/'-53-'!$B$29*100,1)</f>
        <v>1.1</v>
      </c>
      <c r="N29" s="216">
        <f>ROUND('-52-'!N30/'-53-'!$B$29*100,1)</f>
        <v>0.7</v>
      </c>
      <c r="O29" s="216">
        <f>ROUND('-52-'!O30/'-53-'!$B$29*100,1)</f>
        <v>0.4</v>
      </c>
      <c r="P29" s="216">
        <f>ROUND('-52-'!P30/'-53-'!$B$29*100,1)</f>
        <v>1.1</v>
      </c>
      <c r="Q29" s="216">
        <f>ROUND('-52-'!Q30/'-53-'!$B$29*100,1)</f>
        <v>3.1</v>
      </c>
      <c r="R29" s="216">
        <f>ROUND('-52-'!R30/'-53-'!$B$29*100,1)</f>
        <v>1.3</v>
      </c>
      <c r="S29" s="216">
        <f>ROUND('-52-'!S30/'-53-'!$B$29*100,1)</f>
        <v>0.7</v>
      </c>
      <c r="T29" s="216">
        <f>ROUND('-52-'!T30/'-53-'!$B$29*100,1)</f>
        <v>0</v>
      </c>
      <c r="U29" s="216">
        <f>ROUND('-52-'!U30/'-53-'!$B$29*100,1)</f>
        <v>0.9</v>
      </c>
      <c r="V29" s="216">
        <f>ROUND('-52-'!V30/'-53-'!$B$29*100,1)</f>
        <v>0.9</v>
      </c>
      <c r="W29" s="216">
        <f>ROUND('-52-'!W30/'-53-'!$B$29*100,1)</f>
        <v>0.2</v>
      </c>
      <c r="X29" s="216">
        <f>ROUND('-52-'!X30/'-53-'!$B$29*100,1)</f>
        <v>0.4</v>
      </c>
      <c r="Y29" s="278">
        <f>ROUND('-52-'!Y30/'-53-'!$B$29*100,1)</f>
        <v>25.6</v>
      </c>
      <c r="Z29" s="257">
        <f>ROUND('-52-'!Z30/'-53-'!$B$29*100,1)</f>
        <v>34.9</v>
      </c>
      <c r="AA29" s="257">
        <f>ROUND('-52-'!AA30/'-53-'!$B$29*100,1)</f>
        <v>2.2</v>
      </c>
      <c r="AB29" s="257">
        <f>ROUND('-52-'!AB30/'-53-'!$B$29*100,1)</f>
        <v>2.2</v>
      </c>
      <c r="AC29" s="220">
        <f>ROUND('-52-'!AC30/'-53-'!$B$29*100,1)</f>
        <v>0.2</v>
      </c>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row>
    <row r="30" spans="1:55" s="11" customFormat="1" ht="14.25" customHeight="1">
      <c r="A30" s="2172"/>
      <c r="B30" s="2150"/>
      <c r="C30" s="395">
        <f>ROUND('-52-'!C31/'-53-'!$B$29*100,1)</f>
        <v>0.2</v>
      </c>
      <c r="D30" s="394">
        <f>ROUND('-52-'!D31/'-53-'!$B$29*100,1)</f>
        <v>0</v>
      </c>
      <c r="E30" s="394">
        <f>ROUND('-52-'!E31/'-53-'!$B$29*100,1)</f>
        <v>0</v>
      </c>
      <c r="F30" s="394">
        <f>ROUND('-52-'!F31/'-53-'!$B$29*100,1)</f>
        <v>0.4</v>
      </c>
      <c r="G30" s="394">
        <f>ROUND('-52-'!G31/'-53-'!$B$29*100,1)</f>
        <v>0</v>
      </c>
      <c r="H30" s="394">
        <f>ROUND('-52-'!H31/'-53-'!$B$29*100,1)</f>
        <v>0</v>
      </c>
      <c r="I30" s="394">
        <f>ROUND('-52-'!I31/'-53-'!$B$29*100,1)</f>
        <v>0.2</v>
      </c>
      <c r="J30" s="394">
        <f>ROUND('-52-'!J31/'-53-'!$B$29*100,1)</f>
        <v>0</v>
      </c>
      <c r="K30" s="394">
        <f>ROUND('-52-'!K31/'-53-'!$B$29*100,1)</f>
        <v>0</v>
      </c>
      <c r="L30" s="394">
        <f>ROUND('-52-'!L31/'-53-'!$B$29*100,1)</f>
        <v>0</v>
      </c>
      <c r="M30" s="394">
        <f>ROUND('-52-'!M31/'-53-'!$B$29*100,1)</f>
        <v>0</v>
      </c>
      <c r="N30" s="394">
        <f>ROUND('-52-'!N31/'-53-'!$B$29*100,1)</f>
        <v>0</v>
      </c>
      <c r="O30" s="394">
        <f>ROUND('-52-'!O31/'-53-'!$B$29*100,1)</f>
        <v>0</v>
      </c>
      <c r="P30" s="394">
        <f>ROUND('-52-'!P31/'-53-'!$B$29*100,1)</f>
        <v>0.2</v>
      </c>
      <c r="Q30" s="394">
        <f>ROUND('-52-'!Q31/'-53-'!$B$29*100,1)</f>
        <v>0</v>
      </c>
      <c r="R30" s="394">
        <f>ROUND('-52-'!R31/'-53-'!$B$29*100,1)</f>
        <v>0</v>
      </c>
      <c r="S30" s="394">
        <f>ROUND('-52-'!S31/'-53-'!$B$29*100,1)</f>
        <v>0.4</v>
      </c>
      <c r="T30" s="394">
        <f>ROUND('-52-'!T31/'-53-'!$B$29*100,1)</f>
        <v>0.7</v>
      </c>
      <c r="U30" s="394">
        <f>ROUND('-52-'!U31/'-53-'!$B$29*100,1)</f>
        <v>0</v>
      </c>
      <c r="V30" s="394">
        <f>ROUND('-52-'!V31/'-53-'!$B$29*100,1)</f>
        <v>0</v>
      </c>
      <c r="W30" s="394">
        <f>ROUND('-52-'!W31/'-53-'!$B$29*100,1)</f>
        <v>0</v>
      </c>
      <c r="X30" s="394">
        <f>ROUND('-52-'!X31/'-53-'!$B$29*100,1)</f>
        <v>0</v>
      </c>
      <c r="Y30" s="396">
        <f>ROUND('-52-'!Y31/'-53-'!$B$29*100,1)</f>
        <v>2.2</v>
      </c>
      <c r="Z30" s="397">
        <f>ROUND('-52-'!Z31/'-53-'!$B$29*100,1)</f>
        <v>2.2</v>
      </c>
      <c r="AA30" s="397">
        <f>ROUND('-52-'!AA31/'-53-'!$B$29*100,1)</f>
        <v>0</v>
      </c>
      <c r="AB30" s="397">
        <f>ROUND('-52-'!AB31/'-53-'!$B$29*100,1)</f>
        <v>0</v>
      </c>
      <c r="AC30" s="398">
        <f>ROUND('-52-'!AC31/'-53-'!$B$29*100,1)</f>
        <v>0</v>
      </c>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row>
    <row r="31" spans="1:55" s="11" customFormat="1" ht="14.25" customHeight="1">
      <c r="A31" s="2171" t="s">
        <v>22</v>
      </c>
      <c r="B31" s="2151">
        <f>VLOOKUP(A31,'-51-'!$A$8:$C$20,3,FALSE)</f>
        <v>287</v>
      </c>
      <c r="C31" s="122">
        <f>ROUND('-52-'!C32/'-53-'!$B$31*100,1)</f>
        <v>4.5</v>
      </c>
      <c r="D31" s="216">
        <f>ROUND('-52-'!D32/'-53-'!$B$31*100,1)</f>
        <v>0</v>
      </c>
      <c r="E31" s="216">
        <f>ROUND('-52-'!E32/'-53-'!$B$31*100,1)</f>
        <v>0</v>
      </c>
      <c r="F31" s="216">
        <f>ROUND('-52-'!F32/'-53-'!$B$31*100,1)</f>
        <v>5.9</v>
      </c>
      <c r="G31" s="216">
        <f>ROUND('-52-'!G32/'-53-'!$B$31*100,1)</f>
        <v>0</v>
      </c>
      <c r="H31" s="216">
        <f>ROUND('-52-'!H32/'-53-'!$B$31*100,1)</f>
        <v>0</v>
      </c>
      <c r="I31" s="216">
        <f>ROUND('-52-'!I32/'-53-'!$B$31*100,1)</f>
        <v>1.4</v>
      </c>
      <c r="J31" s="216">
        <f>ROUND('-52-'!J32/'-53-'!$B$31*100,1)</f>
        <v>0.7</v>
      </c>
      <c r="K31" s="216">
        <f>ROUND('-52-'!K32/'-53-'!$B$31*100,1)</f>
        <v>1</v>
      </c>
      <c r="L31" s="216">
        <f>ROUND('-52-'!L32/'-53-'!$B$31*100,1)</f>
        <v>0.7</v>
      </c>
      <c r="M31" s="216">
        <f>ROUND('-52-'!M32/'-53-'!$B$31*100,1)</f>
        <v>1</v>
      </c>
      <c r="N31" s="216">
        <f>ROUND('-52-'!N32/'-53-'!$B$31*100,1)</f>
        <v>1.7</v>
      </c>
      <c r="O31" s="216">
        <f>ROUND('-52-'!O32/'-53-'!$B$31*100,1)</f>
        <v>0</v>
      </c>
      <c r="P31" s="216">
        <f>ROUND('-52-'!P32/'-53-'!$B$31*100,1)</f>
        <v>0.7</v>
      </c>
      <c r="Q31" s="216">
        <f>ROUND('-52-'!Q32/'-53-'!$B$31*100,1)</f>
        <v>5.6</v>
      </c>
      <c r="R31" s="216">
        <f>ROUND('-52-'!R32/'-53-'!$B$31*100,1)</f>
        <v>1.4</v>
      </c>
      <c r="S31" s="216">
        <f>ROUND('-52-'!S32/'-53-'!$B$31*100,1)</f>
        <v>0.7</v>
      </c>
      <c r="T31" s="216">
        <f>ROUND('-52-'!T32/'-53-'!$B$31*100,1)</f>
        <v>2.4</v>
      </c>
      <c r="U31" s="216">
        <f>ROUND('-52-'!U32/'-53-'!$B$31*100,1)</f>
        <v>1</v>
      </c>
      <c r="V31" s="216">
        <f>ROUND('-52-'!V32/'-53-'!$B$31*100,1)</f>
        <v>0</v>
      </c>
      <c r="W31" s="216">
        <f>ROUND('-52-'!W32/'-53-'!$B$31*100,1)</f>
        <v>0</v>
      </c>
      <c r="X31" s="216">
        <f>ROUND('-52-'!X32/'-53-'!$B$31*100,1)</f>
        <v>0.7</v>
      </c>
      <c r="Y31" s="278">
        <f>ROUND('-52-'!Y32/'-53-'!$B$31*100,1)</f>
        <v>29.6</v>
      </c>
      <c r="Z31" s="257">
        <f>ROUND('-52-'!Z32/'-53-'!$B$31*100,1)</f>
        <v>30</v>
      </c>
      <c r="AA31" s="257">
        <f>ROUND('-52-'!AA32/'-53-'!$B$31*100,1)</f>
        <v>7.3</v>
      </c>
      <c r="AB31" s="257">
        <f>ROUND('-52-'!AB32/'-53-'!$B$31*100,1)</f>
        <v>11.1</v>
      </c>
      <c r="AC31" s="220">
        <f>ROUND('-52-'!AC32/'-53-'!$B$31*100,1)</f>
        <v>0</v>
      </c>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row>
    <row r="32" spans="1:55" s="11" customFormat="1" ht="14.25" customHeight="1" thickBot="1">
      <c r="A32" s="2177"/>
      <c r="B32" s="2156"/>
      <c r="C32" s="399">
        <f>ROUND('-52-'!C33/'-53-'!$B$31*100,1)</f>
        <v>0</v>
      </c>
      <c r="D32" s="400">
        <f>ROUND('-52-'!D33/'-53-'!$B$31*100,1)</f>
        <v>0</v>
      </c>
      <c r="E32" s="400">
        <f>ROUND('-52-'!E33/'-53-'!$B$31*100,1)</f>
        <v>0</v>
      </c>
      <c r="F32" s="400">
        <f>ROUND('-52-'!F33/'-53-'!$B$31*100,1)</f>
        <v>0</v>
      </c>
      <c r="G32" s="400">
        <f>ROUND('-52-'!G33/'-53-'!$B$31*100,1)</f>
        <v>0</v>
      </c>
      <c r="H32" s="400">
        <f>ROUND('-52-'!H33/'-53-'!$B$31*100,1)</f>
        <v>0</v>
      </c>
      <c r="I32" s="400">
        <f>ROUND('-52-'!I33/'-53-'!$B$31*100,1)</f>
        <v>0.3</v>
      </c>
      <c r="J32" s="400">
        <f>ROUND('-52-'!J33/'-53-'!$B$31*100,1)</f>
        <v>0</v>
      </c>
      <c r="K32" s="400">
        <f>ROUND('-52-'!K33/'-53-'!$B$31*100,1)</f>
        <v>0</v>
      </c>
      <c r="L32" s="400">
        <f>ROUND('-52-'!L33/'-53-'!$B$31*100,1)</f>
        <v>0</v>
      </c>
      <c r="M32" s="400">
        <f>ROUND('-52-'!M33/'-53-'!$B$31*100,1)</f>
        <v>0</v>
      </c>
      <c r="N32" s="400">
        <f>ROUND('-52-'!N33/'-53-'!$B$31*100,1)</f>
        <v>0</v>
      </c>
      <c r="O32" s="400">
        <f>ROUND('-52-'!O33/'-53-'!$B$31*100,1)</f>
        <v>0</v>
      </c>
      <c r="P32" s="400">
        <f>ROUND('-52-'!P33/'-53-'!$B$31*100,1)</f>
        <v>0.3</v>
      </c>
      <c r="Q32" s="400">
        <f>ROUND('-52-'!Q33/'-53-'!$B$31*100,1)</f>
        <v>0.7</v>
      </c>
      <c r="R32" s="400">
        <f>ROUND('-52-'!R33/'-53-'!$B$31*100,1)</f>
        <v>0</v>
      </c>
      <c r="S32" s="400">
        <f>ROUND('-52-'!S33/'-53-'!$B$31*100,1)</f>
        <v>2.1</v>
      </c>
      <c r="T32" s="400">
        <f>ROUND('-52-'!T33/'-53-'!$B$31*100,1)</f>
        <v>0.7</v>
      </c>
      <c r="U32" s="400">
        <f>ROUND('-52-'!U33/'-53-'!$B$31*100,1)</f>
        <v>0</v>
      </c>
      <c r="V32" s="400">
        <f>ROUND('-52-'!V33/'-53-'!$B$31*100,1)</f>
        <v>0</v>
      </c>
      <c r="W32" s="400">
        <f>ROUND('-52-'!W33/'-53-'!$B$31*100,1)</f>
        <v>0</v>
      </c>
      <c r="X32" s="400">
        <f>ROUND('-52-'!X33/'-53-'!$B$31*100,1)</f>
        <v>0</v>
      </c>
      <c r="Y32" s="401">
        <f>ROUND('-52-'!Y33/'-53-'!$B$31*100,1)</f>
        <v>4.2</v>
      </c>
      <c r="Z32" s="402">
        <f>ROUND('-52-'!Z33/'-53-'!$B$31*100,1)</f>
        <v>3.8</v>
      </c>
      <c r="AA32" s="402">
        <f>ROUND('-52-'!AA33/'-53-'!$B$31*100,1)</f>
        <v>0</v>
      </c>
      <c r="AB32" s="402">
        <f>ROUND('-52-'!AB33/'-53-'!$B$31*100,1)</f>
        <v>0</v>
      </c>
      <c r="AC32" s="403">
        <f>ROUND('-52-'!AC33/'-53-'!$B$31*100,1)</f>
        <v>0</v>
      </c>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row>
    <row r="33" spans="1:55" s="11" customFormat="1" ht="14.25" customHeight="1">
      <c r="A33" s="2173" t="s">
        <v>10</v>
      </c>
      <c r="B33" s="2175">
        <f>SUM(B7:B32)</f>
        <v>6941</v>
      </c>
      <c r="C33" s="217">
        <f>ROUND('-52-'!C34/'-53-'!$B$33*100,1)</f>
        <v>1.9</v>
      </c>
      <c r="D33" s="217">
        <f>ROUND('-52-'!D34/'-53-'!$B$33*100,1)</f>
        <v>0.6</v>
      </c>
      <c r="E33" s="217">
        <f>ROUND('-52-'!E34/'-53-'!$B$33*100,1)</f>
        <v>0.3</v>
      </c>
      <c r="F33" s="217">
        <f>ROUND('-52-'!F34/'-53-'!$B$33*100,1)</f>
        <v>2.8</v>
      </c>
      <c r="G33" s="217">
        <f>ROUND('-52-'!G34/'-53-'!$B$33*100,1)</f>
        <v>0</v>
      </c>
      <c r="H33" s="217">
        <f>ROUND('-52-'!H34/'-53-'!$B$33*100,1)</f>
        <v>0.2</v>
      </c>
      <c r="I33" s="217">
        <f>ROUND('-52-'!I34/'-53-'!$B$33*100,1)</f>
        <v>0.5</v>
      </c>
      <c r="J33" s="217">
        <f>ROUND('-52-'!J34/'-53-'!$B$33*100,1)</f>
        <v>0.6</v>
      </c>
      <c r="K33" s="217">
        <f>ROUND('-52-'!K34/'-53-'!$B$33*100,1)</f>
        <v>0.3</v>
      </c>
      <c r="L33" s="217">
        <f>ROUND('-52-'!L34/'-53-'!$B$33*100,1)</f>
        <v>0.6</v>
      </c>
      <c r="M33" s="217">
        <f>ROUND('-52-'!M34/'-53-'!$B$33*100,1)</f>
        <v>0.9</v>
      </c>
      <c r="N33" s="217">
        <f>ROUND('-52-'!N34/'-53-'!$B$33*100,1)</f>
        <v>1.3</v>
      </c>
      <c r="O33" s="217">
        <f>ROUND('-52-'!O34/'-53-'!$B$33*100,1)</f>
        <v>0.3</v>
      </c>
      <c r="P33" s="217">
        <f>ROUND('-52-'!P34/'-53-'!$B$33*100,1)</f>
        <v>0.5</v>
      </c>
      <c r="Q33" s="217">
        <f>ROUND('-52-'!Q34/'-53-'!$B$33*100,1)</f>
        <v>3.8</v>
      </c>
      <c r="R33" s="217">
        <f>ROUND('-52-'!R34/'-53-'!$B$33*100,1)</f>
        <v>2</v>
      </c>
      <c r="S33" s="217">
        <f>ROUND('-52-'!S34/'-53-'!$B$33*100,1)</f>
        <v>1</v>
      </c>
      <c r="T33" s="217">
        <f>ROUND('-52-'!T34/'-53-'!$B$33*100,1)</f>
        <v>0.4</v>
      </c>
      <c r="U33" s="217">
        <f>ROUND('-52-'!U34/'-53-'!$B$33*100,1)</f>
        <v>0.5</v>
      </c>
      <c r="V33" s="217">
        <f>ROUND('-52-'!V34/'-53-'!$B$33*100,1)</f>
        <v>0.5</v>
      </c>
      <c r="W33" s="217">
        <f>ROUND('-52-'!W34/'-53-'!$B$33*100,1)</f>
        <v>0.4</v>
      </c>
      <c r="X33" s="217">
        <f>ROUND('-52-'!X34/'-53-'!$B$33*100,1)</f>
        <v>0.7</v>
      </c>
      <c r="Y33" s="279">
        <f>ROUND('-52-'!Y34/'-53-'!$B$33*100,1)</f>
        <v>20.2</v>
      </c>
      <c r="Z33" s="258">
        <f>ROUND('-52-'!Z34/'-53-'!$B$33*100,1)</f>
        <v>15.5</v>
      </c>
      <c r="AA33" s="258">
        <f>ROUND('-52-'!AA34/'-53-'!$B$33*100,1)</f>
        <v>5.6</v>
      </c>
      <c r="AB33" s="258">
        <f>ROUND('-52-'!AB34/'-53-'!$B$33*100,1)</f>
        <v>9.4</v>
      </c>
      <c r="AC33" s="924">
        <f>ROUND('-52-'!AC34/'-53-'!$B$33*100,1)</f>
        <v>2.1</v>
      </c>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row>
    <row r="34" spans="1:55" s="11" customFormat="1" ht="14.25" customHeight="1" thickBot="1">
      <c r="A34" s="2174"/>
      <c r="B34" s="2176"/>
      <c r="C34" s="214">
        <f>ROUND('-52-'!C35/'-53-'!$B$33*100,1)</f>
        <v>0.2</v>
      </c>
      <c r="D34" s="218">
        <f>ROUND('-52-'!D35/'-53-'!$B$33*100,1)</f>
        <v>0</v>
      </c>
      <c r="E34" s="218">
        <f>ROUND('-52-'!E35/'-53-'!$B$33*100,1)</f>
        <v>0.1</v>
      </c>
      <c r="F34" s="218">
        <f>ROUND('-52-'!F35/'-53-'!$B$33*100,1)</f>
        <v>0.2</v>
      </c>
      <c r="G34" s="218">
        <f>ROUND('-52-'!G35/'-53-'!$B$33*100,1)</f>
        <v>0</v>
      </c>
      <c r="H34" s="218">
        <f>ROUND('-52-'!H35/'-53-'!$B$33*100,1)</f>
        <v>0</v>
      </c>
      <c r="I34" s="218">
        <f>ROUND('-52-'!I35/'-53-'!$B$33*100,1)</f>
        <v>0.3</v>
      </c>
      <c r="J34" s="218">
        <f>ROUND('-52-'!J35/'-53-'!$B$33*100,1)</f>
        <v>0.1</v>
      </c>
      <c r="K34" s="218">
        <f>ROUND('-52-'!K35/'-53-'!$B$33*100,1)</f>
        <v>0.1</v>
      </c>
      <c r="L34" s="218">
        <f>ROUND('-52-'!L35/'-53-'!$B$33*100,1)</f>
        <v>0.2</v>
      </c>
      <c r="M34" s="218">
        <f>ROUND('-52-'!M35/'-53-'!$B$33*100,1)</f>
        <v>0.1</v>
      </c>
      <c r="N34" s="218">
        <f>ROUND('-52-'!N35/'-53-'!$B$33*100,1)</f>
        <v>0.1</v>
      </c>
      <c r="O34" s="218">
        <f>ROUND('-52-'!O35/'-53-'!$B$33*100,1)</f>
        <v>0</v>
      </c>
      <c r="P34" s="218">
        <f>ROUND('-52-'!P35/'-53-'!$B$33*100,1)</f>
        <v>0.1</v>
      </c>
      <c r="Q34" s="218">
        <f>ROUND('-52-'!Q35/'-53-'!$B$33*100,1)</f>
        <v>0.8</v>
      </c>
      <c r="R34" s="218">
        <f>ROUND('-52-'!R35/'-53-'!$B$33*100,1)</f>
        <v>0.3</v>
      </c>
      <c r="S34" s="218">
        <f>ROUND('-52-'!S35/'-53-'!$B$33*100,1)</f>
        <v>0.3</v>
      </c>
      <c r="T34" s="218">
        <f>ROUND('-52-'!T35/'-53-'!$B$33*100,1)</f>
        <v>3.2</v>
      </c>
      <c r="U34" s="218">
        <f>ROUND('-52-'!U35/'-53-'!$B$33*100,1)</f>
        <v>0.1</v>
      </c>
      <c r="V34" s="218">
        <f>ROUND('-52-'!V35/'-53-'!$B$33*100,1)</f>
        <v>0.1</v>
      </c>
      <c r="W34" s="218">
        <f>ROUND('-52-'!W35/'-53-'!$B$33*100,1)</f>
        <v>0</v>
      </c>
      <c r="X34" s="218">
        <f>ROUND('-52-'!X35/'-53-'!$B$33*100,1)</f>
        <v>0.1</v>
      </c>
      <c r="Y34" s="280">
        <f>ROUND('-52-'!Y35/'-53-'!$B$33*100,1)</f>
        <v>6.6</v>
      </c>
      <c r="Z34" s="259">
        <f>ROUND('-52-'!Z35/'-53-'!$B$33*100,1)</f>
        <v>2.7</v>
      </c>
      <c r="AA34" s="259">
        <f>ROUND('-52-'!AA35/'-53-'!$B$33*100,1)</f>
        <v>0.1</v>
      </c>
      <c r="AB34" s="259">
        <f>ROUND('-52-'!AB35/'-53-'!$B$33*100,1)</f>
        <v>0</v>
      </c>
      <c r="AC34" s="221">
        <f>ROUND('-52-'!AC35/'-53-'!$B$33*100,1)</f>
        <v>0</v>
      </c>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row>
    <row r="35" spans="1:29" s="11" customFormat="1" ht="13.5">
      <c r="A35" s="13"/>
      <c r="B35" s="12"/>
      <c r="C35" s="2162" t="s">
        <v>229</v>
      </c>
      <c r="D35" s="2162"/>
      <c r="E35" s="2162"/>
      <c r="F35" s="2162"/>
      <c r="G35" s="2162"/>
      <c r="H35" s="2162"/>
      <c r="I35" s="2162"/>
      <c r="J35" s="2162"/>
      <c r="K35" s="2162"/>
      <c r="L35" s="2162"/>
      <c r="M35" s="2162"/>
      <c r="N35" s="2162"/>
      <c r="O35" s="2162"/>
      <c r="P35" s="2162"/>
      <c r="Q35" s="2162"/>
      <c r="R35" s="2162"/>
      <c r="S35" s="2162"/>
      <c r="T35" s="2162"/>
      <c r="U35" s="2162"/>
      <c r="V35" s="2162"/>
      <c r="W35" s="2162"/>
      <c r="X35" s="2162"/>
      <c r="Y35" s="2162"/>
      <c r="Z35" s="2162"/>
      <c r="AA35" s="2162"/>
      <c r="AB35" s="2162"/>
      <c r="AC35" s="2162"/>
    </row>
    <row r="36" spans="1:29" s="11" customFormat="1" ht="13.5">
      <c r="A36" s="13"/>
      <c r="B36" s="12"/>
      <c r="C36" s="2163" t="s">
        <v>33</v>
      </c>
      <c r="D36" s="2163"/>
      <c r="E36" s="2163"/>
      <c r="F36" s="2163"/>
      <c r="G36" s="2163"/>
      <c r="H36" s="2163"/>
      <c r="I36" s="2163"/>
      <c r="J36" s="2163"/>
      <c r="K36" s="2163"/>
      <c r="L36" s="2163"/>
      <c r="M36" s="2163"/>
      <c r="N36" s="2163"/>
      <c r="O36" s="2163"/>
      <c r="P36" s="2163"/>
      <c r="Q36" s="2163"/>
      <c r="R36" s="2163"/>
      <c r="S36" s="2163"/>
      <c r="T36" s="2163"/>
      <c r="U36" s="2163"/>
      <c r="V36" s="2163"/>
      <c r="W36" s="2163"/>
      <c r="X36" s="2163"/>
      <c r="Y36" s="2163"/>
      <c r="Z36" s="2163"/>
      <c r="AA36" s="2163"/>
      <c r="AB36" s="2163"/>
      <c r="AC36" s="2163"/>
    </row>
    <row r="37" spans="1:29" s="11" customFormat="1" ht="13.5" customHeight="1">
      <c r="A37" s="13"/>
      <c r="B37" s="12"/>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row>
  </sheetData>
  <sheetProtection/>
  <protectedRanges>
    <protectedRange sqref="B7:B32" name="範囲2_1"/>
  </protectedRanges>
  <mergeCells count="38">
    <mergeCell ref="Y2:AC2"/>
    <mergeCell ref="A3:A6"/>
    <mergeCell ref="B3:B6"/>
    <mergeCell ref="C3:AC4"/>
    <mergeCell ref="C5:Y5"/>
    <mergeCell ref="A2:B2"/>
    <mergeCell ref="Z5:AC5"/>
    <mergeCell ref="A33:A34"/>
    <mergeCell ref="B33:B34"/>
    <mergeCell ref="C35:AC35"/>
    <mergeCell ref="C36:AC36"/>
    <mergeCell ref="A27:A28"/>
    <mergeCell ref="B27:B28"/>
    <mergeCell ref="A31:A32"/>
    <mergeCell ref="B31:B32"/>
    <mergeCell ref="A29:A30"/>
    <mergeCell ref="B29:B30"/>
    <mergeCell ref="A23:A24"/>
    <mergeCell ref="B23:B24"/>
    <mergeCell ref="A25:A26"/>
    <mergeCell ref="B25:B26"/>
    <mergeCell ref="A19:A20"/>
    <mergeCell ref="B19:B20"/>
    <mergeCell ref="A21:A22"/>
    <mergeCell ref="B21:B22"/>
    <mergeCell ref="A17:A18"/>
    <mergeCell ref="B17:B18"/>
    <mergeCell ref="A11:A12"/>
    <mergeCell ref="B11:B12"/>
    <mergeCell ref="A13:A14"/>
    <mergeCell ref="B13:B14"/>
    <mergeCell ref="A7:A8"/>
    <mergeCell ref="B7:B8"/>
    <mergeCell ref="A1:O1"/>
    <mergeCell ref="A9:A10"/>
    <mergeCell ref="B9:B10"/>
    <mergeCell ref="A15:A16"/>
    <mergeCell ref="B15:B16"/>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87" r:id="rId1"/>
</worksheet>
</file>

<file path=xl/worksheets/sheet13.xml><?xml version="1.0" encoding="utf-8"?>
<worksheet xmlns="http://schemas.openxmlformats.org/spreadsheetml/2006/main" xmlns:r="http://schemas.openxmlformats.org/officeDocument/2006/relationships">
  <sheetPr>
    <tabColor indexed="11"/>
  </sheetPr>
  <dimension ref="A1:Q201"/>
  <sheetViews>
    <sheetView view="pageBreakPreview" zoomScaleSheetLayoutView="100" zoomScalePageLayoutView="0" workbookViewId="0" topLeftCell="A1">
      <pane xSplit="2" ySplit="5" topLeftCell="C6" activePane="bottomRight" state="frozen"/>
      <selection pane="topLeft" activeCell="E5" sqref="E5:O6"/>
      <selection pane="topRight" activeCell="E5" sqref="E5:O6"/>
      <selection pane="bottomLeft" activeCell="E5" sqref="E5:O6"/>
      <selection pane="bottomRight" activeCell="R1" sqref="R1:T16384"/>
    </sheetView>
  </sheetViews>
  <sheetFormatPr defaultColWidth="9.00390625" defaultRowHeight="13.5"/>
  <cols>
    <col min="1" max="1" width="2.625" style="44" bestFit="1" customWidth="1"/>
    <col min="2" max="2" width="12.50390625" style="152" bestFit="1" customWidth="1"/>
    <col min="3" max="4" width="5.75390625" style="186" bestFit="1" customWidth="1"/>
    <col min="5" max="5" width="5.50390625" style="2" bestFit="1" customWidth="1"/>
    <col min="6" max="6" width="5.75390625" style="2" bestFit="1" customWidth="1"/>
    <col min="7" max="7" width="4.125" style="2" bestFit="1" customWidth="1"/>
    <col min="8" max="8" width="5.75390625" style="2" bestFit="1" customWidth="1"/>
    <col min="9" max="10" width="4.625" style="2" bestFit="1" customWidth="1"/>
    <col min="11" max="11" width="5.00390625" style="2" bestFit="1" customWidth="1"/>
    <col min="12" max="12" width="6.125" style="2" bestFit="1" customWidth="1"/>
    <col min="13" max="14" width="4.625" style="2" bestFit="1" customWidth="1"/>
    <col min="15" max="15" width="5.875" style="2" customWidth="1"/>
    <col min="16" max="17" width="4.25390625" style="2" customWidth="1"/>
    <col min="18" max="16384" width="9.00390625" style="2" customWidth="1"/>
  </cols>
  <sheetData>
    <row r="1" spans="1:17" s="44" customFormat="1" ht="15" thickBot="1">
      <c r="A1" s="2004" t="s">
        <v>69</v>
      </c>
      <c r="B1" s="2004"/>
      <c r="C1" s="2004"/>
      <c r="D1" s="2004"/>
      <c r="E1" s="2004"/>
      <c r="F1" s="2004"/>
      <c r="G1" s="195"/>
      <c r="M1" s="2017" t="str">
        <f ca="1">INDIRECT("'-43-'!M4")</f>
        <v>（令和元年度）</v>
      </c>
      <c r="N1" s="2205"/>
      <c r="O1" s="2205"/>
      <c r="P1" s="2205"/>
      <c r="Q1" s="2205"/>
    </row>
    <row r="2" spans="1:17" s="198" customFormat="1" ht="11.25">
      <c r="A2" s="2189" t="s">
        <v>275</v>
      </c>
      <c r="B2" s="2191" t="s">
        <v>71</v>
      </c>
      <c r="C2" s="2211" t="s">
        <v>24</v>
      </c>
      <c r="D2" s="2201" t="s">
        <v>72</v>
      </c>
      <c r="E2" s="2202"/>
      <c r="F2" s="2216" t="s">
        <v>73</v>
      </c>
      <c r="G2" s="2216"/>
      <c r="H2" s="2216"/>
      <c r="I2" s="2217"/>
      <c r="J2" s="2214" t="s">
        <v>395</v>
      </c>
      <c r="K2" s="2214"/>
      <c r="L2" s="2214"/>
      <c r="M2" s="2214"/>
      <c r="N2" s="2214"/>
      <c r="O2" s="2215"/>
      <c r="P2" s="2206" t="s">
        <v>239</v>
      </c>
      <c r="Q2" s="2207"/>
    </row>
    <row r="3" spans="1:17" s="152" customFormat="1" ht="11.25">
      <c r="A3" s="2190"/>
      <c r="B3" s="2192"/>
      <c r="C3" s="2212"/>
      <c r="D3" s="2203" t="s">
        <v>74</v>
      </c>
      <c r="E3" s="2199" t="s">
        <v>75</v>
      </c>
      <c r="F3" s="2198" t="s">
        <v>76</v>
      </c>
      <c r="G3" s="2198"/>
      <c r="H3" s="2223" t="s">
        <v>77</v>
      </c>
      <c r="I3" s="2224"/>
      <c r="J3" s="2218" t="s">
        <v>78</v>
      </c>
      <c r="K3" s="2196" t="s">
        <v>212</v>
      </c>
      <c r="L3" s="2196" t="s">
        <v>79</v>
      </c>
      <c r="M3" s="2194" t="s">
        <v>80</v>
      </c>
      <c r="N3" s="2194" t="s">
        <v>81</v>
      </c>
      <c r="O3" s="2199" t="s">
        <v>82</v>
      </c>
      <c r="P3" s="2183" t="s">
        <v>79</v>
      </c>
      <c r="Q3" s="2185" t="s">
        <v>238</v>
      </c>
    </row>
    <row r="4" spans="1:17" s="152" customFormat="1" ht="21.75" thickBot="1">
      <c r="A4" s="2190"/>
      <c r="B4" s="2192"/>
      <c r="C4" s="2213"/>
      <c r="D4" s="2204"/>
      <c r="E4" s="2200"/>
      <c r="F4" s="169" t="s">
        <v>83</v>
      </c>
      <c r="G4" s="196" t="s">
        <v>84</v>
      </c>
      <c r="H4" s="170" t="s">
        <v>85</v>
      </c>
      <c r="I4" s="197" t="s">
        <v>84</v>
      </c>
      <c r="J4" s="2219"/>
      <c r="K4" s="2197"/>
      <c r="L4" s="2197"/>
      <c r="M4" s="2195"/>
      <c r="N4" s="2195"/>
      <c r="O4" s="2222"/>
      <c r="P4" s="2184"/>
      <c r="Q4" s="2186"/>
    </row>
    <row r="5" spans="1:17" s="46" customFormat="1" ht="10.5">
      <c r="A5" s="187"/>
      <c r="B5" s="188"/>
      <c r="C5" s="189" t="s">
        <v>45</v>
      </c>
      <c r="D5" s="190" t="s">
        <v>45</v>
      </c>
      <c r="E5" s="191" t="s">
        <v>46</v>
      </c>
      <c r="F5" s="192" t="s">
        <v>45</v>
      </c>
      <c r="G5" s="193" t="s">
        <v>314</v>
      </c>
      <c r="H5" s="193" t="s">
        <v>45</v>
      </c>
      <c r="I5" s="191" t="s">
        <v>314</v>
      </c>
      <c r="J5" s="192" t="s">
        <v>45</v>
      </c>
      <c r="K5" s="193" t="s">
        <v>45</v>
      </c>
      <c r="L5" s="193" t="s">
        <v>45</v>
      </c>
      <c r="M5" s="193" t="s">
        <v>45</v>
      </c>
      <c r="N5" s="193" t="s">
        <v>45</v>
      </c>
      <c r="O5" s="194" t="s">
        <v>45</v>
      </c>
      <c r="P5" s="539" t="s">
        <v>314</v>
      </c>
      <c r="Q5" s="540" t="s">
        <v>314</v>
      </c>
    </row>
    <row r="6" spans="1:17" s="10" customFormat="1" ht="13.5" customHeight="1">
      <c r="A6" s="2187" t="s">
        <v>151</v>
      </c>
      <c r="B6" s="415" t="s">
        <v>47</v>
      </c>
      <c r="C6" s="105">
        <v>252</v>
      </c>
      <c r="D6" s="107">
        <v>249</v>
      </c>
      <c r="E6" s="527">
        <v>98.80952380952381</v>
      </c>
      <c r="F6" s="528">
        <v>13</v>
      </c>
      <c r="G6" s="594">
        <v>5.220883534136546</v>
      </c>
      <c r="H6" s="528">
        <v>9</v>
      </c>
      <c r="I6" s="529">
        <v>3.614457831325301</v>
      </c>
      <c r="J6" s="369">
        <v>12</v>
      </c>
      <c r="K6" s="369">
        <v>21</v>
      </c>
      <c r="L6" s="369">
        <v>23</v>
      </c>
      <c r="M6" s="369">
        <v>5</v>
      </c>
      <c r="N6" s="369">
        <v>16</v>
      </c>
      <c r="O6" s="543">
        <v>77</v>
      </c>
      <c r="P6" s="542">
        <v>9.236947791164658</v>
      </c>
      <c r="Q6" s="1407">
        <v>8.433734939759036</v>
      </c>
    </row>
    <row r="7" spans="1:17" s="523" customFormat="1" ht="13.5" customHeight="1" thickBot="1">
      <c r="A7" s="2188"/>
      <c r="B7" s="517" t="s">
        <v>48</v>
      </c>
      <c r="C7" s="536">
        <f>SUM(C6)</f>
        <v>252</v>
      </c>
      <c r="D7" s="519">
        <f>SUM(D6)</f>
        <v>249</v>
      </c>
      <c r="E7" s="522">
        <f>D7/C7*100</f>
        <v>98.80952380952381</v>
      </c>
      <c r="F7" s="520">
        <f>SUM(F6)</f>
        <v>13</v>
      </c>
      <c r="G7" s="537">
        <f>F7/D7*100</f>
        <v>5.220883534136546</v>
      </c>
      <c r="H7" s="521">
        <f>SUM(H6)</f>
        <v>9</v>
      </c>
      <c r="I7" s="522">
        <f>H7/D7*100</f>
        <v>3.614457831325301</v>
      </c>
      <c r="J7" s="520">
        <f aca="true" t="shared" si="0" ref="J7:O7">SUM(J6)</f>
        <v>12</v>
      </c>
      <c r="K7" s="521">
        <f t="shared" si="0"/>
        <v>21</v>
      </c>
      <c r="L7" s="521">
        <f t="shared" si="0"/>
        <v>23</v>
      </c>
      <c r="M7" s="521">
        <f t="shared" si="0"/>
        <v>5</v>
      </c>
      <c r="N7" s="521">
        <f t="shared" si="0"/>
        <v>16</v>
      </c>
      <c r="O7" s="544">
        <f t="shared" si="0"/>
        <v>77</v>
      </c>
      <c r="P7" s="552">
        <f>L7/D7*100</f>
        <v>9.236947791164658</v>
      </c>
      <c r="Q7" s="1408">
        <f>(M7+N7)/D7*100</f>
        <v>8.433734939759036</v>
      </c>
    </row>
    <row r="8" spans="1:17" s="44" customFormat="1" ht="13.5" customHeight="1">
      <c r="A8" s="2208" t="s">
        <v>86</v>
      </c>
      <c r="B8" s="113" t="s">
        <v>49</v>
      </c>
      <c r="C8" s="105">
        <v>111</v>
      </c>
      <c r="D8" s="107">
        <v>111</v>
      </c>
      <c r="E8" s="534">
        <v>100</v>
      </c>
      <c r="F8" s="171">
        <v>2</v>
      </c>
      <c r="G8" s="535">
        <v>1.8018018018018018</v>
      </c>
      <c r="H8" s="109">
        <v>3</v>
      </c>
      <c r="I8" s="534">
        <v>2.7027027027027026</v>
      </c>
      <c r="J8" s="106">
        <v>0</v>
      </c>
      <c r="K8" s="38">
        <v>4</v>
      </c>
      <c r="L8" s="115">
        <v>5</v>
      </c>
      <c r="M8" s="374">
        <v>0</v>
      </c>
      <c r="N8" s="115">
        <v>0</v>
      </c>
      <c r="O8" s="543">
        <v>9</v>
      </c>
      <c r="P8" s="551">
        <v>4.504504504504505</v>
      </c>
      <c r="Q8" s="575">
        <v>0</v>
      </c>
    </row>
    <row r="9" spans="1:17" s="44" customFormat="1" ht="13.5" customHeight="1">
      <c r="A9" s="2209"/>
      <c r="B9" s="102" t="s">
        <v>361</v>
      </c>
      <c r="C9" s="201">
        <v>189</v>
      </c>
      <c r="D9" s="202">
        <v>188</v>
      </c>
      <c r="E9" s="533">
        <v>99.47089947089947</v>
      </c>
      <c r="F9" s="370">
        <v>10</v>
      </c>
      <c r="G9" s="530">
        <v>5.319148936170213</v>
      </c>
      <c r="H9" s="372">
        <v>14</v>
      </c>
      <c r="I9" s="533">
        <v>7.446808510638298</v>
      </c>
      <c r="J9" s="562">
        <v>16</v>
      </c>
      <c r="K9" s="563">
        <v>17</v>
      </c>
      <c r="L9" s="563">
        <v>11</v>
      </c>
      <c r="M9" s="372">
        <v>4</v>
      </c>
      <c r="N9" s="372">
        <v>2</v>
      </c>
      <c r="O9" s="543">
        <v>50</v>
      </c>
      <c r="P9" s="542">
        <v>5.851063829787234</v>
      </c>
      <c r="Q9" s="1407">
        <v>3.1914893617021276</v>
      </c>
    </row>
    <row r="10" spans="1:17" s="44" customFormat="1" ht="13.5" customHeight="1">
      <c r="A10" s="2209"/>
      <c r="B10" s="103" t="s">
        <v>362</v>
      </c>
      <c r="C10" s="105">
        <v>186</v>
      </c>
      <c r="D10" s="107">
        <v>185</v>
      </c>
      <c r="E10" s="533">
        <v>99.46236559139786</v>
      </c>
      <c r="F10" s="371">
        <v>6</v>
      </c>
      <c r="G10" s="530">
        <v>3.2432432432432434</v>
      </c>
      <c r="H10" s="373">
        <v>7</v>
      </c>
      <c r="I10" s="533">
        <v>3.783783783783784</v>
      </c>
      <c r="J10" s="369">
        <v>0</v>
      </c>
      <c r="K10" s="354">
        <v>1</v>
      </c>
      <c r="L10" s="354">
        <v>3</v>
      </c>
      <c r="M10" s="354">
        <v>3</v>
      </c>
      <c r="N10" s="354">
        <v>0</v>
      </c>
      <c r="O10" s="543">
        <v>7</v>
      </c>
      <c r="P10" s="542">
        <v>1.6216216216216217</v>
      </c>
      <c r="Q10" s="1407">
        <v>1.6216216216216217</v>
      </c>
    </row>
    <row r="11" spans="1:17" s="523" customFormat="1" ht="13.5" customHeight="1" thickBot="1">
      <c r="A11" s="2210"/>
      <c r="B11" s="517" t="s">
        <v>48</v>
      </c>
      <c r="C11" s="518">
        <f>SUM(C8:C10)</f>
        <v>486</v>
      </c>
      <c r="D11" s="538">
        <f>SUM(D8:D10)</f>
        <v>484</v>
      </c>
      <c r="E11" s="522">
        <f>D11/C11*100</f>
        <v>99.58847736625515</v>
      </c>
      <c r="F11" s="524">
        <f>SUM(F8:F10)</f>
        <v>18</v>
      </c>
      <c r="G11" s="537">
        <f>F11/D11*100</f>
        <v>3.71900826446281</v>
      </c>
      <c r="H11" s="525">
        <f>SUM(H8:H10)</f>
        <v>24</v>
      </c>
      <c r="I11" s="522">
        <f>H11/D11*100</f>
        <v>4.958677685950414</v>
      </c>
      <c r="J11" s="524">
        <f aca="true" t="shared" si="1" ref="J11:O11">SUM(J8:J10)</f>
        <v>16</v>
      </c>
      <c r="K11" s="524">
        <f t="shared" si="1"/>
        <v>22</v>
      </c>
      <c r="L11" s="524">
        <f t="shared" si="1"/>
        <v>19</v>
      </c>
      <c r="M11" s="524">
        <f t="shared" si="1"/>
        <v>7</v>
      </c>
      <c r="N11" s="524">
        <f t="shared" si="1"/>
        <v>2</v>
      </c>
      <c r="O11" s="546">
        <f t="shared" si="1"/>
        <v>66</v>
      </c>
      <c r="P11" s="552">
        <f>L11/D11*100</f>
        <v>3.925619834710744</v>
      </c>
      <c r="Q11" s="1408">
        <f>(M11+N11)/D11*100</f>
        <v>1.859504132231405</v>
      </c>
    </row>
    <row r="12" spans="1:17" s="44" customFormat="1" ht="13.5" customHeight="1">
      <c r="A12" s="2208" t="s">
        <v>88</v>
      </c>
      <c r="B12" s="341" t="s">
        <v>363</v>
      </c>
      <c r="C12" s="105">
        <v>292</v>
      </c>
      <c r="D12" s="107">
        <v>289</v>
      </c>
      <c r="E12" s="534">
        <v>98.97260273972603</v>
      </c>
      <c r="F12" s="369">
        <v>13</v>
      </c>
      <c r="G12" s="535">
        <v>4.498269896193772</v>
      </c>
      <c r="H12" s="354">
        <v>10</v>
      </c>
      <c r="I12" s="534">
        <v>3.4602076124567476</v>
      </c>
      <c r="J12" s="369">
        <v>1</v>
      </c>
      <c r="K12" s="354">
        <v>26</v>
      </c>
      <c r="L12" s="354">
        <v>43</v>
      </c>
      <c r="M12" s="354">
        <v>5</v>
      </c>
      <c r="N12" s="354">
        <v>11</v>
      </c>
      <c r="O12" s="543">
        <v>86</v>
      </c>
      <c r="P12" s="551">
        <v>14.878892733564014</v>
      </c>
      <c r="Q12" s="575">
        <v>5.536332179930796</v>
      </c>
    </row>
    <row r="13" spans="1:17" s="44" customFormat="1" ht="13.5" customHeight="1">
      <c r="A13" s="2209"/>
      <c r="B13" s="342" t="s">
        <v>364</v>
      </c>
      <c r="C13" s="203">
        <v>141</v>
      </c>
      <c r="D13" s="108">
        <v>139</v>
      </c>
      <c r="E13" s="533">
        <v>98.58156028368793</v>
      </c>
      <c r="F13" s="371">
        <v>9</v>
      </c>
      <c r="G13" s="530">
        <v>6.474820143884892</v>
      </c>
      <c r="H13" s="373">
        <v>7</v>
      </c>
      <c r="I13" s="533">
        <v>5.0359712230215825</v>
      </c>
      <c r="J13" s="371">
        <v>0</v>
      </c>
      <c r="K13" s="373">
        <v>9</v>
      </c>
      <c r="L13" s="373">
        <v>10</v>
      </c>
      <c r="M13" s="373">
        <v>1</v>
      </c>
      <c r="N13" s="373">
        <v>0</v>
      </c>
      <c r="O13" s="543">
        <v>20</v>
      </c>
      <c r="P13" s="542">
        <v>7.194244604316546</v>
      </c>
      <c r="Q13" s="1407">
        <v>0.7194244604316548</v>
      </c>
    </row>
    <row r="14" spans="1:17" s="44" customFormat="1" ht="13.5" customHeight="1">
      <c r="A14" s="2209"/>
      <c r="B14" s="343" t="s">
        <v>365</v>
      </c>
      <c r="C14" s="203">
        <v>3</v>
      </c>
      <c r="D14" s="108">
        <v>3</v>
      </c>
      <c r="E14" s="533">
        <v>100</v>
      </c>
      <c r="F14" s="371">
        <v>0</v>
      </c>
      <c r="G14" s="530">
        <v>0</v>
      </c>
      <c r="H14" s="373">
        <v>0</v>
      </c>
      <c r="I14" s="533">
        <v>0</v>
      </c>
      <c r="J14" s="371">
        <v>0</v>
      </c>
      <c r="K14" s="373">
        <v>0</v>
      </c>
      <c r="L14" s="373">
        <v>0</v>
      </c>
      <c r="M14" s="373">
        <v>0</v>
      </c>
      <c r="N14" s="373">
        <v>0</v>
      </c>
      <c r="O14" s="543">
        <v>0</v>
      </c>
      <c r="P14" s="542">
        <v>0</v>
      </c>
      <c r="Q14" s="1407">
        <v>0</v>
      </c>
    </row>
    <row r="15" spans="1:17" s="44" customFormat="1" ht="13.5" customHeight="1">
      <c r="A15" s="2209"/>
      <c r="B15" s="343" t="s">
        <v>366</v>
      </c>
      <c r="C15" s="203">
        <v>5</v>
      </c>
      <c r="D15" s="108">
        <v>5</v>
      </c>
      <c r="E15" s="533">
        <v>100</v>
      </c>
      <c r="F15" s="371">
        <v>0</v>
      </c>
      <c r="G15" s="530">
        <v>0</v>
      </c>
      <c r="H15" s="373">
        <v>0</v>
      </c>
      <c r="I15" s="533">
        <v>0</v>
      </c>
      <c r="J15" s="371">
        <v>0</v>
      </c>
      <c r="K15" s="373">
        <v>1</v>
      </c>
      <c r="L15" s="373">
        <v>1</v>
      </c>
      <c r="M15" s="373">
        <v>0</v>
      </c>
      <c r="N15" s="373">
        <v>0</v>
      </c>
      <c r="O15" s="547">
        <v>2</v>
      </c>
      <c r="P15" s="542">
        <v>20</v>
      </c>
      <c r="Q15" s="1407">
        <v>0</v>
      </c>
    </row>
    <row r="16" spans="1:17" s="523" customFormat="1" ht="13.5" customHeight="1" thickBot="1">
      <c r="A16" s="2210"/>
      <c r="B16" s="526" t="s">
        <v>48</v>
      </c>
      <c r="C16" s="518">
        <f>SUM(C12:C15)</f>
        <v>441</v>
      </c>
      <c r="D16" s="519">
        <f>SUM(D12:D15)</f>
        <v>436</v>
      </c>
      <c r="E16" s="522">
        <f>D16/C16*100</f>
        <v>98.86621315192744</v>
      </c>
      <c r="F16" s="524">
        <f>SUM(F12:F15)</f>
        <v>22</v>
      </c>
      <c r="G16" s="537">
        <f>F16/D16*100</f>
        <v>5.045871559633028</v>
      </c>
      <c r="H16" s="525">
        <f>SUM(H12:H15)</f>
        <v>17</v>
      </c>
      <c r="I16" s="522">
        <f>H16/D16*100</f>
        <v>3.89908256880734</v>
      </c>
      <c r="J16" s="524">
        <f aca="true" t="shared" si="2" ref="J16:O16">SUM(J12:J15)</f>
        <v>1</v>
      </c>
      <c r="K16" s="524">
        <f t="shared" si="2"/>
        <v>36</v>
      </c>
      <c r="L16" s="524">
        <f t="shared" si="2"/>
        <v>54</v>
      </c>
      <c r="M16" s="524">
        <f t="shared" si="2"/>
        <v>6</v>
      </c>
      <c r="N16" s="524">
        <f t="shared" si="2"/>
        <v>11</v>
      </c>
      <c r="O16" s="546">
        <f t="shared" si="2"/>
        <v>108</v>
      </c>
      <c r="P16" s="552">
        <f>L16/D16*100</f>
        <v>12.385321100917432</v>
      </c>
      <c r="Q16" s="1408">
        <f>(M16+N16)/D16*100</f>
        <v>3.89908256880734</v>
      </c>
    </row>
    <row r="17" spans="1:17" s="44" customFormat="1" ht="13.5" customHeight="1">
      <c r="A17" s="2187" t="s">
        <v>91</v>
      </c>
      <c r="B17" s="101" t="s">
        <v>367</v>
      </c>
      <c r="C17" s="105">
        <v>756</v>
      </c>
      <c r="D17" s="107">
        <v>746</v>
      </c>
      <c r="E17" s="534">
        <v>98.67724867724867</v>
      </c>
      <c r="F17" s="104">
        <v>21</v>
      </c>
      <c r="G17" s="535">
        <v>2.8150134048257374</v>
      </c>
      <c r="H17" s="36">
        <v>19</v>
      </c>
      <c r="I17" s="534">
        <v>2.546916890080429</v>
      </c>
      <c r="J17" s="104">
        <v>0</v>
      </c>
      <c r="K17" s="36">
        <v>36</v>
      </c>
      <c r="L17" s="36">
        <v>48</v>
      </c>
      <c r="M17" s="36">
        <v>28</v>
      </c>
      <c r="N17" s="36">
        <v>1</v>
      </c>
      <c r="O17" s="548">
        <v>113</v>
      </c>
      <c r="P17" s="595">
        <v>6.434316353887399</v>
      </c>
      <c r="Q17" s="576">
        <v>3.8873994638069704</v>
      </c>
    </row>
    <row r="18" spans="1:17" s="44" customFormat="1" ht="13.5" customHeight="1">
      <c r="A18" s="2187"/>
      <c r="B18" s="102" t="s">
        <v>368</v>
      </c>
      <c r="C18" s="203">
        <v>117</v>
      </c>
      <c r="D18" s="107">
        <v>113</v>
      </c>
      <c r="E18" s="533">
        <v>96.58119658119658</v>
      </c>
      <c r="F18" s="532">
        <v>1</v>
      </c>
      <c r="G18" s="530">
        <v>0.8849557522123894</v>
      </c>
      <c r="H18" s="531">
        <v>1</v>
      </c>
      <c r="I18" s="533">
        <v>0.8849557522123894</v>
      </c>
      <c r="J18" s="104">
        <v>2</v>
      </c>
      <c r="K18" s="36">
        <v>17</v>
      </c>
      <c r="L18" s="36">
        <v>24</v>
      </c>
      <c r="M18" s="36">
        <v>4</v>
      </c>
      <c r="N18" s="36">
        <v>0</v>
      </c>
      <c r="O18" s="548">
        <v>47</v>
      </c>
      <c r="P18" s="550">
        <v>21.238938053097346</v>
      </c>
      <c r="Q18" s="1407">
        <v>3.5398230088495577</v>
      </c>
    </row>
    <row r="19" spans="1:17" s="523" customFormat="1" ht="13.5" customHeight="1" thickBot="1">
      <c r="A19" s="2188"/>
      <c r="B19" s="517" t="s">
        <v>48</v>
      </c>
      <c r="C19" s="518">
        <f>SUM(C17:C18)</f>
        <v>873</v>
      </c>
      <c r="D19" s="519">
        <f>SUM(D17:D18)</f>
        <v>859</v>
      </c>
      <c r="E19" s="522">
        <f>D19/C19*100</f>
        <v>98.3963344788087</v>
      </c>
      <c r="F19" s="1041">
        <f>SUM(F17:F18)</f>
        <v>22</v>
      </c>
      <c r="G19" s="537">
        <f>F19/D19*100</f>
        <v>2.5611175785797435</v>
      </c>
      <c r="H19" s="1042">
        <f>SUM(H17:H18)</f>
        <v>20</v>
      </c>
      <c r="I19" s="522">
        <f>H19/D19*100</f>
        <v>2.3282887077997674</v>
      </c>
      <c r="J19" s="1041">
        <f aca="true" t="shared" si="3" ref="J19:O19">SUM(J17:J18)</f>
        <v>2</v>
      </c>
      <c r="K19" s="1041">
        <f t="shared" si="3"/>
        <v>53</v>
      </c>
      <c r="L19" s="1041">
        <f t="shared" si="3"/>
        <v>72</v>
      </c>
      <c r="M19" s="1041">
        <f t="shared" si="3"/>
        <v>32</v>
      </c>
      <c r="N19" s="1041">
        <f t="shared" si="3"/>
        <v>1</v>
      </c>
      <c r="O19" s="1409">
        <f t="shared" si="3"/>
        <v>160</v>
      </c>
      <c r="P19" s="553">
        <f>L19/D19*100</f>
        <v>8.381839348079161</v>
      </c>
      <c r="Q19" s="1408">
        <f>(M19+N19)/D19*100</f>
        <v>3.841676367869616</v>
      </c>
    </row>
    <row r="20" spans="1:17" s="44" customFormat="1" ht="13.5" customHeight="1">
      <c r="A20" s="2187" t="s">
        <v>94</v>
      </c>
      <c r="B20" s="101" t="s">
        <v>50</v>
      </c>
      <c r="C20" s="105">
        <v>98</v>
      </c>
      <c r="D20" s="107">
        <v>98</v>
      </c>
      <c r="E20" s="534">
        <v>100</v>
      </c>
      <c r="F20" s="171">
        <v>3</v>
      </c>
      <c r="G20" s="535">
        <v>3.061224489795918</v>
      </c>
      <c r="H20" s="109">
        <v>7</v>
      </c>
      <c r="I20" s="534">
        <v>7.142857142857142</v>
      </c>
      <c r="J20" s="106">
        <v>1</v>
      </c>
      <c r="K20" s="38">
        <v>6</v>
      </c>
      <c r="L20" s="109">
        <v>6</v>
      </c>
      <c r="M20" s="354">
        <v>12</v>
      </c>
      <c r="N20" s="109">
        <v>1</v>
      </c>
      <c r="O20" s="543">
        <v>26</v>
      </c>
      <c r="P20" s="1410">
        <v>6.122448979591836</v>
      </c>
      <c r="Q20" s="575">
        <v>13.26530612244898</v>
      </c>
    </row>
    <row r="21" spans="1:17" s="44" customFormat="1" ht="13.5" customHeight="1">
      <c r="A21" s="2187"/>
      <c r="B21" s="102" t="s">
        <v>369</v>
      </c>
      <c r="C21" s="203">
        <v>391</v>
      </c>
      <c r="D21" s="108">
        <v>386</v>
      </c>
      <c r="E21" s="533">
        <v>98.72122762148338</v>
      </c>
      <c r="F21" s="371">
        <v>17</v>
      </c>
      <c r="G21" s="530">
        <v>4.404145077720207</v>
      </c>
      <c r="H21" s="373">
        <v>20</v>
      </c>
      <c r="I21" s="533">
        <v>5.181347150259067</v>
      </c>
      <c r="J21" s="371">
        <v>19</v>
      </c>
      <c r="K21" s="373">
        <v>25</v>
      </c>
      <c r="L21" s="373">
        <v>21</v>
      </c>
      <c r="M21" s="373">
        <v>0</v>
      </c>
      <c r="N21" s="373">
        <v>10</v>
      </c>
      <c r="O21" s="543">
        <v>75</v>
      </c>
      <c r="P21" s="550">
        <v>5.4404145077720205</v>
      </c>
      <c r="Q21" s="1407">
        <v>2.5906735751295336</v>
      </c>
    </row>
    <row r="22" spans="1:17" s="44" customFormat="1" ht="13.5" customHeight="1">
      <c r="A22" s="2187"/>
      <c r="B22" s="102" t="s">
        <v>51</v>
      </c>
      <c r="C22" s="203">
        <v>86</v>
      </c>
      <c r="D22" s="108">
        <v>84</v>
      </c>
      <c r="E22" s="533">
        <v>97.67441860465115</v>
      </c>
      <c r="F22" s="371">
        <v>5</v>
      </c>
      <c r="G22" s="530">
        <v>5.952380952380952</v>
      </c>
      <c r="H22" s="373">
        <v>1</v>
      </c>
      <c r="I22" s="533">
        <v>1.1904761904761905</v>
      </c>
      <c r="J22" s="371">
        <v>0</v>
      </c>
      <c r="K22" s="373">
        <v>13</v>
      </c>
      <c r="L22" s="563">
        <v>2</v>
      </c>
      <c r="M22" s="373">
        <v>1</v>
      </c>
      <c r="N22" s="373">
        <v>0</v>
      </c>
      <c r="O22" s="543">
        <v>16</v>
      </c>
      <c r="P22" s="550">
        <v>2.380952380952381</v>
      </c>
      <c r="Q22" s="1407">
        <v>1.1904761904761905</v>
      </c>
    </row>
    <row r="23" spans="1:17" s="523" customFormat="1" ht="13.5" customHeight="1" thickBot="1">
      <c r="A23" s="2188"/>
      <c r="B23" s="517" t="s">
        <v>48</v>
      </c>
      <c r="C23" s="518">
        <f>SUM(C20:C22)</f>
        <v>575</v>
      </c>
      <c r="D23" s="519">
        <f>SUM(D20:D22)</f>
        <v>568</v>
      </c>
      <c r="E23" s="522">
        <f>D23/C23*100</f>
        <v>98.78260869565217</v>
      </c>
      <c r="F23" s="520">
        <f>SUM(F20:F22)</f>
        <v>25</v>
      </c>
      <c r="G23" s="537">
        <f>F23/D23*100</f>
        <v>4.401408450704225</v>
      </c>
      <c r="H23" s="521">
        <f>SUM(H20:H22)</f>
        <v>28</v>
      </c>
      <c r="I23" s="522">
        <f>H23/D23*100</f>
        <v>4.929577464788732</v>
      </c>
      <c r="J23" s="520">
        <f aca="true" t="shared" si="4" ref="J23:O23">SUM(J20:J22)</f>
        <v>20</v>
      </c>
      <c r="K23" s="520">
        <f t="shared" si="4"/>
        <v>44</v>
      </c>
      <c r="L23" s="520">
        <f t="shared" si="4"/>
        <v>29</v>
      </c>
      <c r="M23" s="520">
        <f t="shared" si="4"/>
        <v>13</v>
      </c>
      <c r="N23" s="520">
        <f t="shared" si="4"/>
        <v>11</v>
      </c>
      <c r="O23" s="1411">
        <f t="shared" si="4"/>
        <v>117</v>
      </c>
      <c r="P23" s="553">
        <f>L23/D23*100</f>
        <v>5.105633802816902</v>
      </c>
      <c r="Q23" s="1408">
        <f>(M23+N23)/D23*100</f>
        <v>4.225352112676056</v>
      </c>
    </row>
    <row r="24" spans="1:17" s="44" customFormat="1" ht="13.5" customHeight="1">
      <c r="A24" s="2190" t="s">
        <v>155</v>
      </c>
      <c r="B24" s="101" t="s">
        <v>370</v>
      </c>
      <c r="C24" s="105">
        <v>162</v>
      </c>
      <c r="D24" s="107">
        <v>162</v>
      </c>
      <c r="E24" s="534">
        <v>100</v>
      </c>
      <c r="F24" s="171">
        <v>3</v>
      </c>
      <c r="G24" s="535">
        <v>1.8518518518518516</v>
      </c>
      <c r="H24" s="109">
        <v>5</v>
      </c>
      <c r="I24" s="534">
        <v>3.0864197530864197</v>
      </c>
      <c r="J24" s="106">
        <v>0</v>
      </c>
      <c r="K24" s="38">
        <v>11</v>
      </c>
      <c r="L24" s="109">
        <v>45</v>
      </c>
      <c r="M24" s="354">
        <v>8</v>
      </c>
      <c r="N24" s="109">
        <v>9</v>
      </c>
      <c r="O24" s="543">
        <v>73</v>
      </c>
      <c r="P24" s="1410">
        <v>27.77777777777778</v>
      </c>
      <c r="Q24" s="575">
        <v>10.493827160493826</v>
      </c>
    </row>
    <row r="25" spans="1:17" s="523" customFormat="1" ht="13.5" customHeight="1" thickBot="1">
      <c r="A25" s="2193"/>
      <c r="B25" s="517" t="s">
        <v>48</v>
      </c>
      <c r="C25" s="518">
        <f>SUM(C24)</f>
        <v>162</v>
      </c>
      <c r="D25" s="519">
        <f>SUM(D24)</f>
        <v>162</v>
      </c>
      <c r="E25" s="522">
        <f>D25/C25*100</f>
        <v>100</v>
      </c>
      <c r="F25" s="520">
        <f>SUM(F24)</f>
        <v>3</v>
      </c>
      <c r="G25" s="537">
        <f>F25/D25*100</f>
        <v>1.8518518518518516</v>
      </c>
      <c r="H25" s="521">
        <f>SUM(H24)</f>
        <v>5</v>
      </c>
      <c r="I25" s="522">
        <f>H25/D25*100</f>
        <v>3.0864197530864197</v>
      </c>
      <c r="J25" s="520">
        <f aca="true" t="shared" si="5" ref="J25:O25">SUM(J24)</f>
        <v>0</v>
      </c>
      <c r="K25" s="520">
        <f t="shared" si="5"/>
        <v>11</v>
      </c>
      <c r="L25" s="520">
        <f t="shared" si="5"/>
        <v>45</v>
      </c>
      <c r="M25" s="520">
        <f t="shared" si="5"/>
        <v>8</v>
      </c>
      <c r="N25" s="520">
        <f t="shared" si="5"/>
        <v>9</v>
      </c>
      <c r="O25" s="1411">
        <f t="shared" si="5"/>
        <v>73</v>
      </c>
      <c r="P25" s="553">
        <f>L25/D25*100</f>
        <v>27.77777777777778</v>
      </c>
      <c r="Q25" s="1408">
        <f>(M25+N25)/D25*100</f>
        <v>10.493827160493826</v>
      </c>
    </row>
    <row r="26" spans="1:17" s="44" customFormat="1" ht="13.5" customHeight="1">
      <c r="A26" s="2187" t="s">
        <v>96</v>
      </c>
      <c r="B26" s="101" t="s">
        <v>371</v>
      </c>
      <c r="C26" s="105">
        <v>1061</v>
      </c>
      <c r="D26" s="107">
        <v>1046</v>
      </c>
      <c r="E26" s="534">
        <v>98.58623939679548</v>
      </c>
      <c r="F26" s="369">
        <v>48</v>
      </c>
      <c r="G26" s="535">
        <v>4.588910133843212</v>
      </c>
      <c r="H26" s="354">
        <v>77</v>
      </c>
      <c r="I26" s="534">
        <v>7.361376673040152</v>
      </c>
      <c r="J26" s="555">
        <v>6</v>
      </c>
      <c r="K26" s="564">
        <v>40</v>
      </c>
      <c r="L26" s="564">
        <v>62</v>
      </c>
      <c r="M26" s="564">
        <v>179</v>
      </c>
      <c r="N26" s="354">
        <v>9</v>
      </c>
      <c r="O26" s="543">
        <v>296</v>
      </c>
      <c r="P26" s="1410">
        <v>5.927342256214149</v>
      </c>
      <c r="Q26" s="575">
        <v>17.97323135755258</v>
      </c>
    </row>
    <row r="27" spans="1:17" s="44" customFormat="1" ht="13.5" customHeight="1">
      <c r="A27" s="2187"/>
      <c r="B27" s="102" t="s">
        <v>372</v>
      </c>
      <c r="C27" s="203">
        <v>523</v>
      </c>
      <c r="D27" s="107">
        <v>510</v>
      </c>
      <c r="E27" s="533">
        <v>97.70114942528735</v>
      </c>
      <c r="F27" s="172">
        <v>22</v>
      </c>
      <c r="G27" s="530">
        <v>4.313725490196078</v>
      </c>
      <c r="H27" s="37">
        <v>33</v>
      </c>
      <c r="I27" s="533">
        <v>6.470588235294119</v>
      </c>
      <c r="J27" s="567">
        <v>13</v>
      </c>
      <c r="K27" s="566">
        <v>42</v>
      </c>
      <c r="L27" s="569">
        <v>44</v>
      </c>
      <c r="M27" s="564">
        <v>11</v>
      </c>
      <c r="N27" s="37">
        <v>0</v>
      </c>
      <c r="O27" s="543">
        <v>110</v>
      </c>
      <c r="P27" s="550">
        <v>8.627450980392156</v>
      </c>
      <c r="Q27" s="1407">
        <v>2.156862745098039</v>
      </c>
    </row>
    <row r="28" spans="1:17" s="44" customFormat="1" ht="13.5" customHeight="1">
      <c r="A28" s="2187"/>
      <c r="B28" s="102" t="s">
        <v>373</v>
      </c>
      <c r="C28" s="203">
        <v>60</v>
      </c>
      <c r="D28" s="107">
        <v>55</v>
      </c>
      <c r="E28" s="533">
        <v>91.66666666666666</v>
      </c>
      <c r="F28" s="172">
        <v>2</v>
      </c>
      <c r="G28" s="530">
        <v>3.6363636363636362</v>
      </c>
      <c r="H28" s="37">
        <v>0</v>
      </c>
      <c r="I28" s="533">
        <v>0</v>
      </c>
      <c r="J28" s="106">
        <v>0</v>
      </c>
      <c r="K28" s="38">
        <v>7</v>
      </c>
      <c r="L28" s="37">
        <v>11</v>
      </c>
      <c r="M28" s="354">
        <v>1</v>
      </c>
      <c r="N28" s="37">
        <v>2</v>
      </c>
      <c r="O28" s="543">
        <v>21</v>
      </c>
      <c r="P28" s="550">
        <v>20</v>
      </c>
      <c r="Q28" s="1407">
        <v>5.454545454545454</v>
      </c>
    </row>
    <row r="29" spans="1:17" s="523" customFormat="1" ht="13.5" customHeight="1" thickBot="1">
      <c r="A29" s="2188"/>
      <c r="B29" s="517" t="s">
        <v>48</v>
      </c>
      <c r="C29" s="518">
        <f>SUM(C26:C28)</f>
        <v>1644</v>
      </c>
      <c r="D29" s="519">
        <f>SUM(D26:D28)</f>
        <v>1611</v>
      </c>
      <c r="E29" s="522">
        <f>D29/C29*100</f>
        <v>97.99270072992701</v>
      </c>
      <c r="F29" s="520">
        <f>SUM(F26:F28)</f>
        <v>72</v>
      </c>
      <c r="G29" s="537">
        <f>F29/D29*100</f>
        <v>4.4692737430167595</v>
      </c>
      <c r="H29" s="521">
        <f>SUM(H26:H28)</f>
        <v>110</v>
      </c>
      <c r="I29" s="522">
        <f>H29/D29*100</f>
        <v>6.828057107386716</v>
      </c>
      <c r="J29" s="520">
        <f aca="true" t="shared" si="6" ref="J29:O29">SUM(J26:J28)</f>
        <v>19</v>
      </c>
      <c r="K29" s="520">
        <f t="shared" si="6"/>
        <v>89</v>
      </c>
      <c r="L29" s="520">
        <f t="shared" si="6"/>
        <v>117</v>
      </c>
      <c r="M29" s="520">
        <f t="shared" si="6"/>
        <v>191</v>
      </c>
      <c r="N29" s="520">
        <f t="shared" si="6"/>
        <v>11</v>
      </c>
      <c r="O29" s="1411">
        <f t="shared" si="6"/>
        <v>427</v>
      </c>
      <c r="P29" s="553">
        <f>L29/D29*100</f>
        <v>7.262569832402235</v>
      </c>
      <c r="Q29" s="1408">
        <f>(M29+N29)/D29*100</f>
        <v>12.538795779019244</v>
      </c>
    </row>
    <row r="30" spans="1:17" s="44" customFormat="1" ht="13.5" customHeight="1">
      <c r="A30" s="2187" t="s">
        <v>101</v>
      </c>
      <c r="B30" s="101" t="s">
        <v>374</v>
      </c>
      <c r="C30" s="105">
        <v>187</v>
      </c>
      <c r="D30" s="107">
        <v>181</v>
      </c>
      <c r="E30" s="534">
        <v>96.79144385026738</v>
      </c>
      <c r="F30" s="171">
        <v>14</v>
      </c>
      <c r="G30" s="535">
        <v>7.734806629834254</v>
      </c>
      <c r="H30" s="109">
        <v>17</v>
      </c>
      <c r="I30" s="534">
        <v>9.392265193370166</v>
      </c>
      <c r="J30" s="171">
        <v>1</v>
      </c>
      <c r="K30" s="109">
        <v>1</v>
      </c>
      <c r="L30" s="109">
        <v>11</v>
      </c>
      <c r="M30" s="109">
        <v>0</v>
      </c>
      <c r="N30" s="109">
        <v>3</v>
      </c>
      <c r="O30" s="543">
        <v>16</v>
      </c>
      <c r="P30" s="1410">
        <v>6.077348066298343</v>
      </c>
      <c r="Q30" s="575">
        <v>1.6574585635359116</v>
      </c>
    </row>
    <row r="31" spans="1:17" s="44" customFormat="1" ht="13.5" customHeight="1">
      <c r="A31" s="2187"/>
      <c r="B31" s="102" t="s">
        <v>375</v>
      </c>
      <c r="C31" s="203">
        <v>205</v>
      </c>
      <c r="D31" s="108">
        <v>172</v>
      </c>
      <c r="E31" s="533">
        <v>83.90243902439025</v>
      </c>
      <c r="F31" s="172">
        <v>6</v>
      </c>
      <c r="G31" s="530">
        <v>3.488372093023256</v>
      </c>
      <c r="H31" s="37">
        <v>18</v>
      </c>
      <c r="I31" s="533">
        <v>10.465116279069768</v>
      </c>
      <c r="J31" s="570">
        <v>1</v>
      </c>
      <c r="K31" s="569">
        <v>2</v>
      </c>
      <c r="L31" s="569">
        <v>8</v>
      </c>
      <c r="M31" s="569">
        <v>3</v>
      </c>
      <c r="N31" s="37">
        <v>3</v>
      </c>
      <c r="O31" s="543">
        <v>17</v>
      </c>
      <c r="P31" s="550">
        <v>4.651162790697675</v>
      </c>
      <c r="Q31" s="1407">
        <v>3.488372093023256</v>
      </c>
    </row>
    <row r="32" spans="1:17" s="44" customFormat="1" ht="13.5" customHeight="1">
      <c r="A32" s="2187"/>
      <c r="B32" s="102" t="s">
        <v>376</v>
      </c>
      <c r="C32" s="203">
        <v>58</v>
      </c>
      <c r="D32" s="107">
        <v>53</v>
      </c>
      <c r="E32" s="533">
        <v>91.37931034482759</v>
      </c>
      <c r="F32" s="172">
        <v>4</v>
      </c>
      <c r="G32" s="530">
        <v>7.547169811320755</v>
      </c>
      <c r="H32" s="37">
        <v>3</v>
      </c>
      <c r="I32" s="533">
        <v>5.660377358490567</v>
      </c>
      <c r="J32" s="106">
        <v>0</v>
      </c>
      <c r="K32" s="38">
        <v>3</v>
      </c>
      <c r="L32" s="37">
        <v>1</v>
      </c>
      <c r="M32" s="109">
        <v>0</v>
      </c>
      <c r="N32" s="37">
        <v>0</v>
      </c>
      <c r="O32" s="543">
        <v>4</v>
      </c>
      <c r="P32" s="550">
        <v>1.8867924528301887</v>
      </c>
      <c r="Q32" s="1407">
        <v>0</v>
      </c>
    </row>
    <row r="33" spans="1:17" s="523" customFormat="1" ht="13.5" customHeight="1" thickBot="1">
      <c r="A33" s="2188"/>
      <c r="B33" s="517" t="s">
        <v>377</v>
      </c>
      <c r="C33" s="518">
        <f>SUM(C30:C32)</f>
        <v>450</v>
      </c>
      <c r="D33" s="519">
        <f>SUM(D30:D32)</f>
        <v>406</v>
      </c>
      <c r="E33" s="522">
        <f>D33/C33*100</f>
        <v>90.22222222222223</v>
      </c>
      <c r="F33" s="524">
        <f>SUM(F30:F32)</f>
        <v>24</v>
      </c>
      <c r="G33" s="537">
        <f>F33/D33*100</f>
        <v>5.911330049261084</v>
      </c>
      <c r="H33" s="525">
        <f>SUM(H30:H32)</f>
        <v>38</v>
      </c>
      <c r="I33" s="522">
        <f>H33/D33*100</f>
        <v>9.35960591133005</v>
      </c>
      <c r="J33" s="524">
        <f aca="true" t="shared" si="7" ref="J33:O33">SUM(J30:J32)</f>
        <v>2</v>
      </c>
      <c r="K33" s="524">
        <f t="shared" si="7"/>
        <v>6</v>
      </c>
      <c r="L33" s="524">
        <f t="shared" si="7"/>
        <v>20</v>
      </c>
      <c r="M33" s="524">
        <f t="shared" si="7"/>
        <v>3</v>
      </c>
      <c r="N33" s="524">
        <f t="shared" si="7"/>
        <v>6</v>
      </c>
      <c r="O33" s="546">
        <f t="shared" si="7"/>
        <v>37</v>
      </c>
      <c r="P33" s="552">
        <f>L33/D33*100</f>
        <v>4.926108374384237</v>
      </c>
      <c r="Q33" s="1408">
        <f>(M33+N33)/D33*100</f>
        <v>2.2167487684729066</v>
      </c>
    </row>
    <row r="34" spans="1:17" s="44" customFormat="1" ht="13.5" customHeight="1">
      <c r="A34" s="2208" t="s">
        <v>106</v>
      </c>
      <c r="B34" s="113" t="s">
        <v>52</v>
      </c>
      <c r="C34" s="114">
        <v>994</v>
      </c>
      <c r="D34" s="107">
        <v>923</v>
      </c>
      <c r="E34" s="534">
        <v>92.85714285714286</v>
      </c>
      <c r="F34" s="369">
        <v>96</v>
      </c>
      <c r="G34" s="535">
        <v>10.400866738894909</v>
      </c>
      <c r="H34" s="354">
        <v>120</v>
      </c>
      <c r="I34" s="534">
        <v>13.001083423618635</v>
      </c>
      <c r="J34" s="555">
        <v>11</v>
      </c>
      <c r="K34" s="560">
        <v>54</v>
      </c>
      <c r="L34" s="560">
        <v>28</v>
      </c>
      <c r="M34" s="374">
        <v>23</v>
      </c>
      <c r="N34" s="374">
        <v>12</v>
      </c>
      <c r="O34" s="543">
        <v>128</v>
      </c>
      <c r="P34" s="551">
        <v>3.0335861321776814</v>
      </c>
      <c r="Q34" s="575">
        <v>3.791982665222102</v>
      </c>
    </row>
    <row r="35" spans="1:17" s="44" customFormat="1" ht="13.5" customHeight="1">
      <c r="A35" s="2209"/>
      <c r="B35" s="102" t="s">
        <v>53</v>
      </c>
      <c r="C35" s="203">
        <v>62</v>
      </c>
      <c r="D35" s="107">
        <v>62</v>
      </c>
      <c r="E35" s="533">
        <v>100</v>
      </c>
      <c r="F35" s="172">
        <v>4</v>
      </c>
      <c r="G35" s="530">
        <v>6.451612903225806</v>
      </c>
      <c r="H35" s="37">
        <v>1</v>
      </c>
      <c r="I35" s="533">
        <v>1.6129032258064515</v>
      </c>
      <c r="J35" s="567">
        <v>2</v>
      </c>
      <c r="K35" s="566">
        <v>4</v>
      </c>
      <c r="L35" s="569">
        <v>6</v>
      </c>
      <c r="M35" s="354">
        <v>4</v>
      </c>
      <c r="N35" s="37">
        <v>1</v>
      </c>
      <c r="O35" s="543">
        <v>17</v>
      </c>
      <c r="P35" s="542">
        <v>9.67741935483871</v>
      </c>
      <c r="Q35" s="1407">
        <v>8.064516129032258</v>
      </c>
    </row>
    <row r="36" spans="1:17" s="44" customFormat="1" ht="13.5" customHeight="1">
      <c r="A36" s="2209"/>
      <c r="B36" s="103" t="s">
        <v>54</v>
      </c>
      <c r="C36" s="203">
        <v>30</v>
      </c>
      <c r="D36" s="107">
        <v>30</v>
      </c>
      <c r="E36" s="533">
        <v>100</v>
      </c>
      <c r="F36" s="172">
        <v>1</v>
      </c>
      <c r="G36" s="530">
        <v>3.3333333333333335</v>
      </c>
      <c r="H36" s="37">
        <v>0</v>
      </c>
      <c r="I36" s="533">
        <v>0</v>
      </c>
      <c r="J36" s="106">
        <v>0</v>
      </c>
      <c r="K36" s="38">
        <v>1</v>
      </c>
      <c r="L36" s="37">
        <v>2</v>
      </c>
      <c r="M36" s="354">
        <v>0</v>
      </c>
      <c r="N36" s="37">
        <v>0</v>
      </c>
      <c r="O36" s="543">
        <v>3</v>
      </c>
      <c r="P36" s="542">
        <v>6.666666666666667</v>
      </c>
      <c r="Q36" s="1407">
        <v>0</v>
      </c>
    </row>
    <row r="37" spans="1:17" s="44" customFormat="1" ht="13.5" customHeight="1">
      <c r="A37" s="2209"/>
      <c r="B37" s="102" t="s">
        <v>378</v>
      </c>
      <c r="C37" s="203">
        <v>43</v>
      </c>
      <c r="D37" s="107">
        <v>42</v>
      </c>
      <c r="E37" s="533">
        <v>97.67441860465115</v>
      </c>
      <c r="F37" s="172">
        <v>3</v>
      </c>
      <c r="G37" s="530">
        <v>7.142857142857142</v>
      </c>
      <c r="H37" s="37">
        <v>2</v>
      </c>
      <c r="I37" s="533">
        <v>4.761904761904762</v>
      </c>
      <c r="J37" s="106">
        <v>1</v>
      </c>
      <c r="K37" s="38">
        <v>5</v>
      </c>
      <c r="L37" s="37">
        <v>2</v>
      </c>
      <c r="M37" s="354">
        <v>1</v>
      </c>
      <c r="N37" s="37">
        <v>1</v>
      </c>
      <c r="O37" s="543">
        <v>10</v>
      </c>
      <c r="P37" s="542">
        <v>4.761904761904762</v>
      </c>
      <c r="Q37" s="1407">
        <v>4.761904761904762</v>
      </c>
    </row>
    <row r="38" spans="1:17" s="44" customFormat="1" ht="13.5" customHeight="1">
      <c r="A38" s="2209"/>
      <c r="B38" s="102" t="s">
        <v>379</v>
      </c>
      <c r="C38" s="203">
        <v>32</v>
      </c>
      <c r="D38" s="107">
        <v>32</v>
      </c>
      <c r="E38" s="533">
        <v>100</v>
      </c>
      <c r="F38" s="172">
        <v>1</v>
      </c>
      <c r="G38" s="530">
        <v>3.125</v>
      </c>
      <c r="H38" s="37">
        <v>1</v>
      </c>
      <c r="I38" s="533">
        <v>3.125</v>
      </c>
      <c r="J38" s="106">
        <v>2</v>
      </c>
      <c r="K38" s="38">
        <v>2</v>
      </c>
      <c r="L38" s="37">
        <v>3</v>
      </c>
      <c r="M38" s="354">
        <v>1</v>
      </c>
      <c r="N38" s="37">
        <v>1</v>
      </c>
      <c r="O38" s="543">
        <v>9</v>
      </c>
      <c r="P38" s="542">
        <v>9.375</v>
      </c>
      <c r="Q38" s="1407">
        <v>6.25</v>
      </c>
    </row>
    <row r="39" spans="1:17" s="44" customFormat="1" ht="13.5" customHeight="1">
      <c r="A39" s="2209"/>
      <c r="B39" s="102" t="s">
        <v>380</v>
      </c>
      <c r="C39" s="203">
        <v>71</v>
      </c>
      <c r="D39" s="108">
        <v>70</v>
      </c>
      <c r="E39" s="533">
        <v>98.59154929577466</v>
      </c>
      <c r="F39" s="371">
        <v>3</v>
      </c>
      <c r="G39" s="530">
        <v>4.285714285714286</v>
      </c>
      <c r="H39" s="373">
        <v>2</v>
      </c>
      <c r="I39" s="533">
        <v>2.857142857142857</v>
      </c>
      <c r="J39" s="562">
        <v>1</v>
      </c>
      <c r="K39" s="563">
        <v>1</v>
      </c>
      <c r="L39" s="563">
        <v>3</v>
      </c>
      <c r="M39" s="563">
        <v>0</v>
      </c>
      <c r="N39" s="373">
        <v>0</v>
      </c>
      <c r="O39" s="547">
        <v>5</v>
      </c>
      <c r="P39" s="542">
        <v>4.285714285714286</v>
      </c>
      <c r="Q39" s="1407">
        <v>0</v>
      </c>
    </row>
    <row r="40" spans="1:17" s="523" customFormat="1" ht="13.5" customHeight="1" thickBot="1">
      <c r="A40" s="2210"/>
      <c r="B40" s="517" t="s">
        <v>48</v>
      </c>
      <c r="C40" s="518">
        <f>SUM(C34:C39)</f>
        <v>1232</v>
      </c>
      <c r="D40" s="519">
        <f>SUM(D34:D39)</f>
        <v>1159</v>
      </c>
      <c r="E40" s="522">
        <f>D40/C40*100</f>
        <v>94.07467532467533</v>
      </c>
      <c r="F40" s="524">
        <f>SUM(F34:F39)</f>
        <v>108</v>
      </c>
      <c r="G40" s="537">
        <f>F40/D40*100</f>
        <v>9.318377911993098</v>
      </c>
      <c r="H40" s="525">
        <f>SUM(H34:H39)</f>
        <v>126</v>
      </c>
      <c r="I40" s="522">
        <f>H40/D40*100</f>
        <v>10.87144089732528</v>
      </c>
      <c r="J40" s="524">
        <f aca="true" t="shared" si="8" ref="J40:O40">SUM(J34:J39)</f>
        <v>17</v>
      </c>
      <c r="K40" s="524">
        <f t="shared" si="8"/>
        <v>67</v>
      </c>
      <c r="L40" s="524">
        <f t="shared" si="8"/>
        <v>44</v>
      </c>
      <c r="M40" s="524">
        <f t="shared" si="8"/>
        <v>29</v>
      </c>
      <c r="N40" s="524">
        <f t="shared" si="8"/>
        <v>15</v>
      </c>
      <c r="O40" s="546">
        <f t="shared" si="8"/>
        <v>172</v>
      </c>
      <c r="P40" s="553">
        <f>L40/D40*100</f>
        <v>3.7963761863675582</v>
      </c>
      <c r="Q40" s="1408">
        <f>(M40+N40)/D40*100</f>
        <v>3.7963761863675582</v>
      </c>
    </row>
    <row r="41" spans="1:17" s="44" customFormat="1" ht="13.5" customHeight="1">
      <c r="A41" s="2208" t="s">
        <v>110</v>
      </c>
      <c r="B41" s="113" t="s">
        <v>55</v>
      </c>
      <c r="C41" s="114">
        <v>88</v>
      </c>
      <c r="D41" s="107">
        <v>88</v>
      </c>
      <c r="E41" s="534">
        <v>100</v>
      </c>
      <c r="F41" s="171">
        <v>2</v>
      </c>
      <c r="G41" s="535">
        <v>2.272727272727273</v>
      </c>
      <c r="H41" s="109">
        <v>3</v>
      </c>
      <c r="I41" s="534">
        <v>3.4090909090909087</v>
      </c>
      <c r="J41" s="567">
        <v>21</v>
      </c>
      <c r="K41" s="558">
        <v>4</v>
      </c>
      <c r="L41" s="559">
        <v>3</v>
      </c>
      <c r="M41" s="560">
        <v>8</v>
      </c>
      <c r="N41" s="559">
        <v>6</v>
      </c>
      <c r="O41" s="545">
        <v>42</v>
      </c>
      <c r="P41" s="595">
        <v>3.4090909090909087</v>
      </c>
      <c r="Q41" s="576">
        <v>15.909090909090908</v>
      </c>
    </row>
    <row r="42" spans="1:17" s="44" customFormat="1" ht="13.5" customHeight="1">
      <c r="A42" s="2209"/>
      <c r="B42" s="102" t="s">
        <v>56</v>
      </c>
      <c r="C42" s="203">
        <v>71</v>
      </c>
      <c r="D42" s="107">
        <v>68</v>
      </c>
      <c r="E42" s="533">
        <v>95.77464788732394</v>
      </c>
      <c r="F42" s="172">
        <v>1</v>
      </c>
      <c r="G42" s="530">
        <v>1.4705882352941175</v>
      </c>
      <c r="H42" s="37">
        <v>1</v>
      </c>
      <c r="I42" s="533">
        <v>1.4705882352941175</v>
      </c>
      <c r="J42" s="106">
        <v>3</v>
      </c>
      <c r="K42" s="566">
        <v>4</v>
      </c>
      <c r="L42" s="569">
        <v>6</v>
      </c>
      <c r="M42" s="564">
        <v>0</v>
      </c>
      <c r="N42" s="569">
        <v>1</v>
      </c>
      <c r="O42" s="543">
        <v>14</v>
      </c>
      <c r="P42" s="550">
        <v>8.823529411764707</v>
      </c>
      <c r="Q42" s="1407">
        <v>1.4705882352941175</v>
      </c>
    </row>
    <row r="43" spans="1:17" s="44" customFormat="1" ht="13.5" customHeight="1">
      <c r="A43" s="2209"/>
      <c r="B43" s="102" t="s">
        <v>57</v>
      </c>
      <c r="C43" s="203">
        <v>41</v>
      </c>
      <c r="D43" s="107">
        <v>40</v>
      </c>
      <c r="E43" s="533">
        <v>97.5609756097561</v>
      </c>
      <c r="F43" s="172">
        <v>2</v>
      </c>
      <c r="G43" s="530">
        <v>5</v>
      </c>
      <c r="H43" s="37">
        <v>1</v>
      </c>
      <c r="I43" s="533">
        <v>2.5</v>
      </c>
      <c r="J43" s="106">
        <v>1</v>
      </c>
      <c r="K43" s="38">
        <v>4</v>
      </c>
      <c r="L43" s="37">
        <v>5</v>
      </c>
      <c r="M43" s="354">
        <v>1</v>
      </c>
      <c r="N43" s="37">
        <v>2</v>
      </c>
      <c r="O43" s="543">
        <v>13</v>
      </c>
      <c r="P43" s="550">
        <v>12.5</v>
      </c>
      <c r="Q43" s="1407">
        <v>7.5</v>
      </c>
    </row>
    <row r="44" spans="1:17" s="523" customFormat="1" ht="13.5" customHeight="1" thickBot="1">
      <c r="A44" s="2210"/>
      <c r="B44" s="517" t="s">
        <v>48</v>
      </c>
      <c r="C44" s="518">
        <f>SUM(C41:C43)</f>
        <v>200</v>
      </c>
      <c r="D44" s="519">
        <f>SUM(D41:D43)</f>
        <v>196</v>
      </c>
      <c r="E44" s="522">
        <f>D44/C44*100</f>
        <v>98</v>
      </c>
      <c r="F44" s="520">
        <f>SUM(F41:F43)</f>
        <v>5</v>
      </c>
      <c r="G44" s="537">
        <f>F44/D44*100</f>
        <v>2.5510204081632653</v>
      </c>
      <c r="H44" s="521">
        <f>SUM(H41:H43)</f>
        <v>5</v>
      </c>
      <c r="I44" s="522">
        <f>H44/D44*100</f>
        <v>2.5510204081632653</v>
      </c>
      <c r="J44" s="520">
        <f aca="true" t="shared" si="9" ref="J44:O44">SUM(J41:J43)</f>
        <v>25</v>
      </c>
      <c r="K44" s="520">
        <f t="shared" si="9"/>
        <v>12</v>
      </c>
      <c r="L44" s="520">
        <f t="shared" si="9"/>
        <v>14</v>
      </c>
      <c r="M44" s="520">
        <f t="shared" si="9"/>
        <v>9</v>
      </c>
      <c r="N44" s="520">
        <f t="shared" si="9"/>
        <v>9</v>
      </c>
      <c r="O44" s="1411">
        <f t="shared" si="9"/>
        <v>69</v>
      </c>
      <c r="P44" s="553">
        <f>L44/D44*100</f>
        <v>7.142857142857142</v>
      </c>
      <c r="Q44" s="1408">
        <f>(M44+N44)/D44*100</f>
        <v>9.183673469387756</v>
      </c>
    </row>
    <row r="45" spans="1:17" s="44" customFormat="1" ht="13.5" customHeight="1">
      <c r="A45" s="2220" t="s">
        <v>111</v>
      </c>
      <c r="B45" s="118" t="s">
        <v>381</v>
      </c>
      <c r="C45" s="114">
        <v>73</v>
      </c>
      <c r="D45" s="107">
        <v>71</v>
      </c>
      <c r="E45" s="534">
        <v>97.26027397260275</v>
      </c>
      <c r="F45" s="369">
        <v>2</v>
      </c>
      <c r="G45" s="535">
        <v>2.8169014084507045</v>
      </c>
      <c r="H45" s="354">
        <v>2</v>
      </c>
      <c r="I45" s="534">
        <v>2.8169014084507045</v>
      </c>
      <c r="J45" s="568">
        <v>11</v>
      </c>
      <c r="K45" s="1325">
        <v>8</v>
      </c>
      <c r="L45" s="1325">
        <v>7</v>
      </c>
      <c r="M45" s="375">
        <v>1</v>
      </c>
      <c r="N45" s="374">
        <v>0</v>
      </c>
      <c r="O45" s="545">
        <v>27</v>
      </c>
      <c r="P45" s="1410">
        <v>9.859154929577464</v>
      </c>
      <c r="Q45" s="575">
        <v>1.4084507042253522</v>
      </c>
    </row>
    <row r="46" spans="1:17" s="523" customFormat="1" ht="13.5" customHeight="1" thickBot="1">
      <c r="A46" s="2221"/>
      <c r="B46" s="517" t="s">
        <v>48</v>
      </c>
      <c r="C46" s="518">
        <f>SUM(C45)</f>
        <v>73</v>
      </c>
      <c r="D46" s="519">
        <f>SUM(D45)</f>
        <v>71</v>
      </c>
      <c r="E46" s="522">
        <f>D46/C46*100</f>
        <v>97.26027397260275</v>
      </c>
      <c r="F46" s="520">
        <f>SUM(F45)</f>
        <v>2</v>
      </c>
      <c r="G46" s="537">
        <f>F46/D46*100</f>
        <v>2.8169014084507045</v>
      </c>
      <c r="H46" s="521">
        <f>SUM(H45)</f>
        <v>2</v>
      </c>
      <c r="I46" s="522">
        <f>H46/D46*100</f>
        <v>2.8169014084507045</v>
      </c>
      <c r="J46" s="520">
        <f aca="true" t="shared" si="10" ref="J46:O46">SUM(J45)</f>
        <v>11</v>
      </c>
      <c r="K46" s="520">
        <f t="shared" si="10"/>
        <v>8</v>
      </c>
      <c r="L46" s="520">
        <f t="shared" si="10"/>
        <v>7</v>
      </c>
      <c r="M46" s="520">
        <f t="shared" si="10"/>
        <v>1</v>
      </c>
      <c r="N46" s="520">
        <f t="shared" si="10"/>
        <v>0</v>
      </c>
      <c r="O46" s="1411">
        <f t="shared" si="10"/>
        <v>27</v>
      </c>
      <c r="P46" s="553">
        <f>L46/D46*100</f>
        <v>9.859154929577464</v>
      </c>
      <c r="Q46" s="1408">
        <f>(M46+N46)/D46*100</f>
        <v>1.4084507042253522</v>
      </c>
    </row>
    <row r="47" spans="1:17" s="44" customFormat="1" ht="13.5" customHeight="1">
      <c r="A47" s="2208" t="s">
        <v>112</v>
      </c>
      <c r="B47" s="118" t="s">
        <v>382</v>
      </c>
      <c r="C47" s="114">
        <v>298</v>
      </c>
      <c r="D47" s="112">
        <v>280</v>
      </c>
      <c r="E47" s="534">
        <v>93.95973154362416</v>
      </c>
      <c r="F47" s="369">
        <v>16</v>
      </c>
      <c r="G47" s="535">
        <v>5.714285714285714</v>
      </c>
      <c r="H47" s="354">
        <v>16</v>
      </c>
      <c r="I47" s="534">
        <v>5.714285714285714</v>
      </c>
      <c r="J47" s="369">
        <v>19</v>
      </c>
      <c r="K47" s="374">
        <v>5</v>
      </c>
      <c r="L47" s="560">
        <v>32</v>
      </c>
      <c r="M47" s="374">
        <v>3</v>
      </c>
      <c r="N47" s="374">
        <v>0</v>
      </c>
      <c r="O47" s="543">
        <v>59</v>
      </c>
      <c r="P47" s="1410">
        <v>11.428571428571429</v>
      </c>
      <c r="Q47" s="575">
        <v>1.0714285714285714</v>
      </c>
    </row>
    <row r="48" spans="1:17" s="44" customFormat="1" ht="13.5" customHeight="1">
      <c r="A48" s="2209"/>
      <c r="B48" s="103" t="s">
        <v>58</v>
      </c>
      <c r="C48" s="203">
        <v>6</v>
      </c>
      <c r="D48" s="107">
        <v>6</v>
      </c>
      <c r="E48" s="533">
        <v>100</v>
      </c>
      <c r="F48" s="172">
        <v>0</v>
      </c>
      <c r="G48" s="530">
        <v>0</v>
      </c>
      <c r="H48" s="37">
        <v>0</v>
      </c>
      <c r="I48" s="533">
        <v>0</v>
      </c>
      <c r="J48" s="106">
        <v>0</v>
      </c>
      <c r="K48" s="38">
        <v>0</v>
      </c>
      <c r="L48" s="37">
        <v>0</v>
      </c>
      <c r="M48" s="354">
        <v>1</v>
      </c>
      <c r="N48" s="37">
        <v>0</v>
      </c>
      <c r="O48" s="543">
        <v>1</v>
      </c>
      <c r="P48" s="550">
        <v>0</v>
      </c>
      <c r="Q48" s="1407">
        <v>16.666666666666664</v>
      </c>
    </row>
    <row r="49" spans="1:17" s="44" customFormat="1" ht="13.5" customHeight="1">
      <c r="A49" s="2209"/>
      <c r="B49" s="103" t="s">
        <v>59</v>
      </c>
      <c r="C49" s="203">
        <v>9</v>
      </c>
      <c r="D49" s="107">
        <v>9</v>
      </c>
      <c r="E49" s="533">
        <v>100</v>
      </c>
      <c r="F49" s="172">
        <v>1</v>
      </c>
      <c r="G49" s="530">
        <v>11.11111111111111</v>
      </c>
      <c r="H49" s="37">
        <v>1</v>
      </c>
      <c r="I49" s="533">
        <v>11.11111111111111</v>
      </c>
      <c r="J49" s="106">
        <v>0</v>
      </c>
      <c r="K49" s="38">
        <v>1</v>
      </c>
      <c r="L49" s="37">
        <v>2</v>
      </c>
      <c r="M49" s="354">
        <v>0</v>
      </c>
      <c r="N49" s="37">
        <v>0</v>
      </c>
      <c r="O49" s="543">
        <v>3</v>
      </c>
      <c r="P49" s="550">
        <v>22.22222222222222</v>
      </c>
      <c r="Q49" s="1407">
        <v>0</v>
      </c>
    </row>
    <row r="50" spans="1:17" s="44" customFormat="1" ht="13.5" customHeight="1">
      <c r="A50" s="2209"/>
      <c r="B50" s="102" t="s">
        <v>60</v>
      </c>
      <c r="C50" s="203">
        <v>61</v>
      </c>
      <c r="D50" s="107">
        <v>61</v>
      </c>
      <c r="E50" s="533">
        <v>100</v>
      </c>
      <c r="F50" s="172">
        <v>0</v>
      </c>
      <c r="G50" s="530">
        <v>0</v>
      </c>
      <c r="H50" s="37">
        <v>0</v>
      </c>
      <c r="I50" s="533">
        <v>0</v>
      </c>
      <c r="J50" s="106">
        <v>4</v>
      </c>
      <c r="K50" s="38">
        <v>2</v>
      </c>
      <c r="L50" s="37">
        <v>6</v>
      </c>
      <c r="M50" s="354">
        <v>1</v>
      </c>
      <c r="N50" s="37">
        <v>0</v>
      </c>
      <c r="O50" s="543">
        <v>13</v>
      </c>
      <c r="P50" s="550">
        <v>9.836065573770492</v>
      </c>
      <c r="Q50" s="1407">
        <v>1.639344262295082</v>
      </c>
    </row>
    <row r="51" spans="1:17" s="44" customFormat="1" ht="13.5" customHeight="1">
      <c r="A51" s="2209"/>
      <c r="B51" s="102" t="s">
        <v>61</v>
      </c>
      <c r="C51" s="203">
        <v>54</v>
      </c>
      <c r="D51" s="107">
        <v>54</v>
      </c>
      <c r="E51" s="533">
        <v>100</v>
      </c>
      <c r="F51" s="172">
        <v>1</v>
      </c>
      <c r="G51" s="530">
        <v>1.8518518518518516</v>
      </c>
      <c r="H51" s="37">
        <v>1</v>
      </c>
      <c r="I51" s="533">
        <v>1.8518518518518516</v>
      </c>
      <c r="J51" s="106">
        <v>2</v>
      </c>
      <c r="K51" s="38">
        <v>1</v>
      </c>
      <c r="L51" s="37">
        <v>12</v>
      </c>
      <c r="M51" s="354">
        <v>1</v>
      </c>
      <c r="N51" s="37">
        <v>1</v>
      </c>
      <c r="O51" s="543">
        <v>17</v>
      </c>
      <c r="P51" s="550">
        <v>22.22222222222222</v>
      </c>
      <c r="Q51" s="1407">
        <v>3.7037037037037033</v>
      </c>
    </row>
    <row r="52" spans="1:17" s="44" customFormat="1" ht="13.5" customHeight="1">
      <c r="A52" s="2209"/>
      <c r="B52" s="102" t="s">
        <v>62</v>
      </c>
      <c r="C52" s="203">
        <v>44</v>
      </c>
      <c r="D52" s="107">
        <v>43</v>
      </c>
      <c r="E52" s="533">
        <v>97.72727272727273</v>
      </c>
      <c r="F52" s="172">
        <v>1</v>
      </c>
      <c r="G52" s="530">
        <v>2.3255813953488373</v>
      </c>
      <c r="H52" s="37">
        <v>4</v>
      </c>
      <c r="I52" s="533">
        <v>9.30232558139535</v>
      </c>
      <c r="J52" s="106">
        <v>0</v>
      </c>
      <c r="K52" s="38">
        <v>7</v>
      </c>
      <c r="L52" s="37">
        <v>4</v>
      </c>
      <c r="M52" s="354">
        <v>3</v>
      </c>
      <c r="N52" s="37">
        <v>0</v>
      </c>
      <c r="O52" s="543">
        <v>14</v>
      </c>
      <c r="P52" s="550">
        <v>9.30232558139535</v>
      </c>
      <c r="Q52" s="1407">
        <v>6.976744186046512</v>
      </c>
    </row>
    <row r="53" spans="1:17" s="523" customFormat="1" ht="13.5" customHeight="1" thickBot="1">
      <c r="A53" s="2210"/>
      <c r="B53" s="517" t="s">
        <v>48</v>
      </c>
      <c r="C53" s="518">
        <f>SUM(C47:C52)</f>
        <v>472</v>
      </c>
      <c r="D53" s="519">
        <f>SUM(D47:D52)</f>
        <v>453</v>
      </c>
      <c r="E53" s="522">
        <f>D53/C53*100</f>
        <v>95.97457627118644</v>
      </c>
      <c r="F53" s="520">
        <f>SUM(F47:F52)</f>
        <v>19</v>
      </c>
      <c r="G53" s="537">
        <f>F53/D53*100</f>
        <v>4.194260485651214</v>
      </c>
      <c r="H53" s="521">
        <f>SUM(H47:H52)</f>
        <v>22</v>
      </c>
      <c r="I53" s="522">
        <f>H53/D53*100</f>
        <v>4.856512141280353</v>
      </c>
      <c r="J53" s="520">
        <f aca="true" t="shared" si="11" ref="J53:O53">SUM(J47:J52)</f>
        <v>25</v>
      </c>
      <c r="K53" s="520">
        <f t="shared" si="11"/>
        <v>16</v>
      </c>
      <c r="L53" s="520">
        <f t="shared" si="11"/>
        <v>56</v>
      </c>
      <c r="M53" s="520">
        <f t="shared" si="11"/>
        <v>9</v>
      </c>
      <c r="N53" s="520">
        <f t="shared" si="11"/>
        <v>1</v>
      </c>
      <c r="O53" s="1411">
        <f t="shared" si="11"/>
        <v>107</v>
      </c>
      <c r="P53" s="553">
        <f>L53/D53*100</f>
        <v>12.362030905077264</v>
      </c>
      <c r="Q53" s="1408">
        <f>(M53+N53)/D53*100</f>
        <v>2.207505518763797</v>
      </c>
    </row>
    <row r="54" spans="1:17" s="44" customFormat="1" ht="13.5" customHeight="1">
      <c r="A54" s="2208" t="s">
        <v>114</v>
      </c>
      <c r="B54" s="113" t="s">
        <v>63</v>
      </c>
      <c r="C54" s="114">
        <v>89</v>
      </c>
      <c r="D54" s="107">
        <v>85</v>
      </c>
      <c r="E54" s="534">
        <v>95.50561797752809</v>
      </c>
      <c r="F54" s="171">
        <v>1</v>
      </c>
      <c r="G54" s="535">
        <v>1.1764705882352942</v>
      </c>
      <c r="H54" s="109">
        <v>3</v>
      </c>
      <c r="I54" s="534">
        <v>3.5294117647058822</v>
      </c>
      <c r="J54" s="106">
        <v>13</v>
      </c>
      <c r="K54" s="117">
        <v>4</v>
      </c>
      <c r="L54" s="559">
        <v>8</v>
      </c>
      <c r="M54" s="560">
        <v>1</v>
      </c>
      <c r="N54" s="559">
        <v>1</v>
      </c>
      <c r="O54" s="545">
        <v>27</v>
      </c>
      <c r="P54" s="1410">
        <v>9.411764705882353</v>
      </c>
      <c r="Q54" s="575">
        <v>2.3529411764705883</v>
      </c>
    </row>
    <row r="55" spans="1:17" s="44" customFormat="1" ht="13.5" customHeight="1">
      <c r="A55" s="2209"/>
      <c r="B55" s="102" t="s">
        <v>64</v>
      </c>
      <c r="C55" s="203">
        <v>42</v>
      </c>
      <c r="D55" s="107">
        <v>42</v>
      </c>
      <c r="E55" s="533">
        <v>100</v>
      </c>
      <c r="F55" s="172">
        <v>1</v>
      </c>
      <c r="G55" s="530">
        <v>2.380952380952381</v>
      </c>
      <c r="H55" s="37">
        <v>2</v>
      </c>
      <c r="I55" s="533">
        <v>4.761904761904762</v>
      </c>
      <c r="J55" s="567">
        <v>2</v>
      </c>
      <c r="K55" s="566">
        <v>3</v>
      </c>
      <c r="L55" s="569">
        <v>3</v>
      </c>
      <c r="M55" s="564">
        <v>0</v>
      </c>
      <c r="N55" s="569">
        <v>6</v>
      </c>
      <c r="O55" s="543">
        <v>14</v>
      </c>
      <c r="P55" s="550">
        <v>7.142857142857142</v>
      </c>
      <c r="Q55" s="1407">
        <v>14.285714285714285</v>
      </c>
    </row>
    <row r="56" spans="1:17" s="44" customFormat="1" ht="13.5" customHeight="1">
      <c r="A56" s="2209"/>
      <c r="B56" s="102" t="s">
        <v>65</v>
      </c>
      <c r="C56" s="203">
        <v>45</v>
      </c>
      <c r="D56" s="107">
        <v>43</v>
      </c>
      <c r="E56" s="533">
        <v>95.55555555555556</v>
      </c>
      <c r="F56" s="172">
        <v>0</v>
      </c>
      <c r="G56" s="530">
        <v>0</v>
      </c>
      <c r="H56" s="37">
        <v>2</v>
      </c>
      <c r="I56" s="533">
        <v>4.651162790697675</v>
      </c>
      <c r="J56" s="567">
        <v>1</v>
      </c>
      <c r="K56" s="566">
        <v>2</v>
      </c>
      <c r="L56" s="569">
        <v>15</v>
      </c>
      <c r="M56" s="564">
        <v>1</v>
      </c>
      <c r="N56" s="569">
        <v>0</v>
      </c>
      <c r="O56" s="543">
        <v>19</v>
      </c>
      <c r="P56" s="550">
        <v>34.883720930232556</v>
      </c>
      <c r="Q56" s="1407">
        <v>2.3255813953488373</v>
      </c>
    </row>
    <row r="57" spans="1:17" s="44" customFormat="1" ht="13.5" customHeight="1">
      <c r="A57" s="2209"/>
      <c r="B57" s="103" t="s">
        <v>66</v>
      </c>
      <c r="C57" s="203">
        <v>39</v>
      </c>
      <c r="D57" s="107">
        <v>39</v>
      </c>
      <c r="E57" s="533">
        <v>100</v>
      </c>
      <c r="F57" s="172">
        <v>1</v>
      </c>
      <c r="G57" s="530">
        <v>2.564102564102564</v>
      </c>
      <c r="H57" s="37">
        <v>0</v>
      </c>
      <c r="I57" s="533">
        <v>0</v>
      </c>
      <c r="J57" s="567">
        <v>0</v>
      </c>
      <c r="K57" s="566">
        <v>3</v>
      </c>
      <c r="L57" s="569">
        <v>15</v>
      </c>
      <c r="M57" s="564">
        <v>0</v>
      </c>
      <c r="N57" s="569">
        <v>1</v>
      </c>
      <c r="O57" s="543">
        <v>19</v>
      </c>
      <c r="P57" s="550">
        <v>38.46153846153847</v>
      </c>
      <c r="Q57" s="1412">
        <v>2.564102564102564</v>
      </c>
    </row>
    <row r="58" spans="1:17" s="44" customFormat="1" ht="13.5" customHeight="1">
      <c r="A58" s="2209"/>
      <c r="B58" s="102" t="s">
        <v>67</v>
      </c>
      <c r="C58" s="203">
        <v>44</v>
      </c>
      <c r="D58" s="107">
        <v>44</v>
      </c>
      <c r="E58" s="533">
        <v>100</v>
      </c>
      <c r="F58" s="172">
        <v>3</v>
      </c>
      <c r="G58" s="530">
        <v>6.8181818181818175</v>
      </c>
      <c r="H58" s="37">
        <v>2</v>
      </c>
      <c r="I58" s="533">
        <v>4.545454545454546</v>
      </c>
      <c r="J58" s="567">
        <v>0</v>
      </c>
      <c r="K58" s="566">
        <v>3</v>
      </c>
      <c r="L58" s="569">
        <v>1</v>
      </c>
      <c r="M58" s="354">
        <v>0</v>
      </c>
      <c r="N58" s="37">
        <v>1</v>
      </c>
      <c r="O58" s="543">
        <v>5</v>
      </c>
      <c r="P58" s="550">
        <v>2.272727272727273</v>
      </c>
      <c r="Q58" s="1407">
        <v>2.272727272727273</v>
      </c>
    </row>
    <row r="59" spans="1:17" s="44" customFormat="1" ht="13.5" customHeight="1">
      <c r="A59" s="2209"/>
      <c r="B59" s="102" t="s">
        <v>68</v>
      </c>
      <c r="C59" s="203">
        <v>34</v>
      </c>
      <c r="D59" s="107">
        <v>34</v>
      </c>
      <c r="E59" s="533">
        <v>100</v>
      </c>
      <c r="F59" s="172">
        <v>0</v>
      </c>
      <c r="G59" s="530">
        <v>0</v>
      </c>
      <c r="H59" s="37">
        <v>1</v>
      </c>
      <c r="I59" s="533">
        <v>2.941176470588235</v>
      </c>
      <c r="J59" s="106">
        <v>0</v>
      </c>
      <c r="K59" s="38">
        <v>0</v>
      </c>
      <c r="L59" s="37">
        <v>0</v>
      </c>
      <c r="M59" s="354">
        <v>1</v>
      </c>
      <c r="N59" s="37">
        <v>0</v>
      </c>
      <c r="O59" s="543">
        <v>1</v>
      </c>
      <c r="P59" s="550">
        <v>0</v>
      </c>
      <c r="Q59" s="1407">
        <v>2.941176470588235</v>
      </c>
    </row>
    <row r="60" spans="1:17" s="44" customFormat="1" ht="13.5" customHeight="1" thickBot="1">
      <c r="A60" s="2210"/>
      <c r="B60" s="517" t="s">
        <v>48</v>
      </c>
      <c r="C60" s="518">
        <f>SUM(C54:C59)</f>
        <v>293</v>
      </c>
      <c r="D60" s="519">
        <f>SUM(D54:D59)</f>
        <v>287</v>
      </c>
      <c r="E60" s="1043">
        <f>D60/C60*100</f>
        <v>97.95221843003414</v>
      </c>
      <c r="F60" s="1044">
        <f>SUM(F54:F59)</f>
        <v>6</v>
      </c>
      <c r="G60" s="1045">
        <f>F60/D60*100</f>
        <v>2.0905923344947737</v>
      </c>
      <c r="H60" s="1046">
        <f>SUM(H54:H59)</f>
        <v>10</v>
      </c>
      <c r="I60" s="1047">
        <f>H60/D60*100</f>
        <v>3.484320557491289</v>
      </c>
      <c r="J60" s="520">
        <f>SUM(J54:J59)</f>
        <v>16</v>
      </c>
      <c r="K60" s="521">
        <f>SUM(K54:K59)</f>
        <v>15</v>
      </c>
      <c r="L60" s="521">
        <f>SUM(L54:L59)</f>
        <v>42</v>
      </c>
      <c r="M60" s="521">
        <f>SUM(M54:M59)</f>
        <v>3</v>
      </c>
      <c r="N60" s="521">
        <f>SUM(N54:N59)</f>
        <v>9</v>
      </c>
      <c r="O60" s="1411">
        <f>SUM(J60:N60)</f>
        <v>85</v>
      </c>
      <c r="P60" s="553">
        <f>L60/D60*100</f>
        <v>14.634146341463413</v>
      </c>
      <c r="Q60" s="1408">
        <f>(M60+N60)/D60*100</f>
        <v>4.181184668989547</v>
      </c>
    </row>
    <row r="61" spans="1:17" s="74" customFormat="1" ht="12.75" thickBot="1">
      <c r="A61" s="2225" t="s">
        <v>115</v>
      </c>
      <c r="B61" s="2226"/>
      <c r="C61" s="199">
        <f>SUM(C60,C53,C46,C44,C40,C33,C29,C25,C23,C19,C16,C11,C7)</f>
        <v>7153</v>
      </c>
      <c r="D61" s="200">
        <f>SUM(D60,D53,D46,D44,D40,D33,D29,D25,D23,D19,D16,D11,D7)</f>
        <v>6941</v>
      </c>
      <c r="E61" s="177">
        <f>D61/C61*100</f>
        <v>97.03620858381099</v>
      </c>
      <c r="F61" s="173">
        <f>SUM(F7,F11,F16,F19,F23,F25,F29,F33,F40,F44,F46,F53,F60,)</f>
        <v>339</v>
      </c>
      <c r="G61" s="178">
        <f>F61/D61*100</f>
        <v>4.884022475147673</v>
      </c>
      <c r="H61" s="174">
        <f>SUM(H60,H53,H46,H44,H40,H33,H29,H25,H23,H19,H16,H11,H7)</f>
        <v>416</v>
      </c>
      <c r="I61" s="179">
        <f>H61/D61*100</f>
        <v>5.993372712865582</v>
      </c>
      <c r="J61" s="175">
        <f>SUM(J60,J53,J46,J44,J40,J33,J29,J25,J23,J19,J16,J11,J7)</f>
        <v>166</v>
      </c>
      <c r="K61" s="176">
        <f>SUM(K60,K53,K46,K44,K40,K33,K29,K25,K23,K19,K16,K11,K7)</f>
        <v>400</v>
      </c>
      <c r="L61" s="110">
        <f>SUM(L60,L53,L46,L44,L40,L33,L29,L25,L23,L19,L16,L11,L7)</f>
        <v>542</v>
      </c>
      <c r="M61" s="176">
        <f>SUM(M60,M53,M46,M44,M40,M33,M29,M25,M23,M19,M16,M11,M7)</f>
        <v>316</v>
      </c>
      <c r="N61" s="176">
        <f>SUM(N60,N53,N46,N44,N40,N33,N29,N25,N23,N19,N16,N11,N7)</f>
        <v>101</v>
      </c>
      <c r="O61" s="549">
        <f>SUM(J61:N61)</f>
        <v>1525</v>
      </c>
      <c r="P61" s="1413">
        <f>L61/D61*100</f>
        <v>7.808673101858522</v>
      </c>
      <c r="Q61" s="179">
        <f>(M61+N61)/D61*100</f>
        <v>6.00777985880997</v>
      </c>
    </row>
    <row r="62" spans="3:15" ht="13.5">
      <c r="C62" s="183"/>
      <c r="D62" s="183"/>
      <c r="E62" s="3"/>
      <c r="F62" s="3"/>
      <c r="G62" s="3"/>
      <c r="H62" s="3"/>
      <c r="I62" s="3"/>
      <c r="J62" s="3"/>
      <c r="K62" s="3"/>
      <c r="L62" s="3"/>
      <c r="M62" s="3"/>
      <c r="N62" s="3"/>
      <c r="O62" s="3"/>
    </row>
    <row r="63" spans="3:15" ht="13.5">
      <c r="C63" s="183"/>
      <c r="D63" s="183"/>
      <c r="E63" s="3"/>
      <c r="F63" s="3"/>
      <c r="G63" s="3"/>
      <c r="H63" s="3"/>
      <c r="I63" s="3"/>
      <c r="J63" s="3"/>
      <c r="K63" s="3"/>
      <c r="L63" s="3"/>
      <c r="M63" s="3"/>
      <c r="N63" s="3"/>
      <c r="O63" s="3"/>
    </row>
    <row r="64" spans="3:15" ht="13.5">
      <c r="C64" s="183"/>
      <c r="D64" s="183"/>
      <c r="E64" s="3"/>
      <c r="F64" s="3"/>
      <c r="G64" s="3"/>
      <c r="H64" s="3"/>
      <c r="I64" s="3"/>
      <c r="J64" s="3"/>
      <c r="K64" s="3"/>
      <c r="L64" s="3"/>
      <c r="M64" s="3"/>
      <c r="N64" s="3"/>
      <c r="O64" s="3"/>
    </row>
    <row r="65" spans="3:15" ht="13.5">
      <c r="C65" s="183"/>
      <c r="D65" s="183"/>
      <c r="E65" s="3"/>
      <c r="F65" s="3"/>
      <c r="G65" s="3"/>
      <c r="H65" s="3"/>
      <c r="I65" s="3"/>
      <c r="J65" s="3"/>
      <c r="K65" s="3"/>
      <c r="L65" s="3"/>
      <c r="M65" s="3"/>
      <c r="N65" s="3"/>
      <c r="O65" s="3"/>
    </row>
    <row r="66" spans="3:15" ht="13.5">
      <c r="C66" s="183"/>
      <c r="D66" s="183"/>
      <c r="E66" s="3"/>
      <c r="F66" s="3"/>
      <c r="G66" s="3"/>
      <c r="H66" s="3"/>
      <c r="I66" s="3"/>
      <c r="J66" s="3"/>
      <c r="K66" s="3"/>
      <c r="L66" s="3"/>
      <c r="M66" s="3"/>
      <c r="N66" s="3"/>
      <c r="O66" s="3"/>
    </row>
    <row r="67" spans="3:15" ht="13.5">
      <c r="C67" s="183"/>
      <c r="D67" s="183"/>
      <c r="E67" s="3"/>
      <c r="F67" s="3"/>
      <c r="G67" s="3"/>
      <c r="H67" s="3"/>
      <c r="I67" s="3"/>
      <c r="J67" s="3"/>
      <c r="K67" s="3"/>
      <c r="L67" s="3"/>
      <c r="M67" s="3"/>
      <c r="N67" s="3"/>
      <c r="O67" s="3"/>
    </row>
    <row r="68" spans="3:15" ht="13.5">
      <c r="C68" s="183"/>
      <c r="D68" s="183"/>
      <c r="E68" s="3"/>
      <c r="F68" s="3"/>
      <c r="G68" s="3"/>
      <c r="H68" s="3"/>
      <c r="I68" s="3"/>
      <c r="J68" s="3"/>
      <c r="K68" s="3"/>
      <c r="L68" s="3"/>
      <c r="M68" s="3"/>
      <c r="N68" s="3"/>
      <c r="O68" s="3"/>
    </row>
    <row r="69" spans="3:15" ht="13.5">
      <c r="C69" s="183"/>
      <c r="D69" s="183"/>
      <c r="E69" s="3"/>
      <c r="F69" s="3"/>
      <c r="G69" s="3"/>
      <c r="H69" s="3"/>
      <c r="I69" s="3"/>
      <c r="J69" s="3"/>
      <c r="K69" s="3"/>
      <c r="L69" s="3"/>
      <c r="M69" s="3"/>
      <c r="N69" s="3"/>
      <c r="O69" s="3"/>
    </row>
    <row r="70" spans="1:15" ht="13.5">
      <c r="A70" s="45"/>
      <c r="B70" s="184"/>
      <c r="C70" s="183"/>
      <c r="D70" s="185"/>
      <c r="E70" s="4"/>
      <c r="F70" s="4"/>
      <c r="G70" s="4"/>
      <c r="H70" s="4"/>
      <c r="I70" s="4"/>
      <c r="J70" s="4"/>
      <c r="K70" s="4"/>
      <c r="L70" s="4"/>
      <c r="M70" s="4"/>
      <c r="N70" s="4"/>
      <c r="O70" s="4"/>
    </row>
    <row r="71" spans="1:15" ht="13.5">
      <c r="A71" s="45"/>
      <c r="B71" s="184"/>
      <c r="C71" s="183"/>
      <c r="D71" s="185"/>
      <c r="E71" s="4"/>
      <c r="F71" s="4"/>
      <c r="G71" s="4"/>
      <c r="H71" s="4"/>
      <c r="I71" s="4"/>
      <c r="J71" s="4"/>
      <c r="K71" s="4"/>
      <c r="L71" s="4"/>
      <c r="M71" s="4"/>
      <c r="N71" s="4"/>
      <c r="O71" s="4"/>
    </row>
    <row r="72" spans="1:15" ht="13.5">
      <c r="A72" s="45"/>
      <c r="B72" s="184"/>
      <c r="C72" s="183"/>
      <c r="D72" s="185"/>
      <c r="E72" s="4"/>
      <c r="F72" s="4"/>
      <c r="G72" s="4"/>
      <c r="H72" s="4"/>
      <c r="I72" s="4"/>
      <c r="J72" s="4"/>
      <c r="K72" s="4"/>
      <c r="L72" s="4"/>
      <c r="M72" s="4"/>
      <c r="N72" s="4"/>
      <c r="O72" s="4"/>
    </row>
    <row r="73" spans="3:15" ht="13.5">
      <c r="C73" s="183"/>
      <c r="D73" s="183"/>
      <c r="E73" s="3"/>
      <c r="F73" s="3"/>
      <c r="G73" s="3"/>
      <c r="H73" s="3"/>
      <c r="I73" s="3"/>
      <c r="J73" s="3"/>
      <c r="K73" s="3"/>
      <c r="L73" s="3"/>
      <c r="M73" s="3"/>
      <c r="N73" s="3"/>
      <c r="O73" s="3"/>
    </row>
    <row r="74" spans="3:15" ht="13.5">
      <c r="C74" s="183"/>
      <c r="D74" s="183"/>
      <c r="E74" s="3"/>
      <c r="F74" s="3"/>
      <c r="G74" s="3"/>
      <c r="H74" s="3"/>
      <c r="I74" s="3"/>
      <c r="J74" s="3"/>
      <c r="K74" s="3"/>
      <c r="L74" s="3"/>
      <c r="M74" s="3"/>
      <c r="N74" s="3"/>
      <c r="O74" s="3"/>
    </row>
    <row r="75" spans="3:15" ht="13.5">
      <c r="C75" s="183"/>
      <c r="D75" s="183"/>
      <c r="E75" s="3"/>
      <c r="F75" s="3"/>
      <c r="G75" s="3"/>
      <c r="H75" s="3"/>
      <c r="I75" s="3"/>
      <c r="J75" s="3"/>
      <c r="K75" s="3"/>
      <c r="L75" s="3"/>
      <c r="M75" s="3"/>
      <c r="N75" s="3"/>
      <c r="O75" s="3"/>
    </row>
    <row r="76" spans="3:15" ht="13.5">
      <c r="C76" s="183"/>
      <c r="D76" s="183"/>
      <c r="E76" s="3"/>
      <c r="F76" s="3"/>
      <c r="G76" s="3"/>
      <c r="H76" s="3"/>
      <c r="I76" s="3"/>
      <c r="J76" s="3"/>
      <c r="K76" s="3"/>
      <c r="L76" s="3"/>
      <c r="M76" s="3"/>
      <c r="N76" s="3"/>
      <c r="O76" s="3"/>
    </row>
    <row r="77" spans="3:15" ht="13.5">
      <c r="C77" s="183"/>
      <c r="D77" s="183"/>
      <c r="E77" s="3"/>
      <c r="F77" s="3"/>
      <c r="G77" s="3"/>
      <c r="H77" s="3"/>
      <c r="I77" s="3"/>
      <c r="J77" s="3"/>
      <c r="K77" s="3"/>
      <c r="L77" s="3"/>
      <c r="M77" s="3"/>
      <c r="N77" s="3"/>
      <c r="O77" s="3"/>
    </row>
    <row r="78" spans="3:15" ht="13.5">
      <c r="C78" s="183"/>
      <c r="D78" s="183"/>
      <c r="E78" s="3"/>
      <c r="F78" s="3"/>
      <c r="G78" s="3"/>
      <c r="H78" s="3"/>
      <c r="I78" s="3"/>
      <c r="J78" s="3"/>
      <c r="K78" s="3"/>
      <c r="L78" s="3"/>
      <c r="M78" s="3"/>
      <c r="N78" s="3"/>
      <c r="O78" s="3"/>
    </row>
    <row r="79" spans="3:15" ht="13.5">
      <c r="C79" s="183"/>
      <c r="D79" s="183"/>
      <c r="E79" s="3"/>
      <c r="F79" s="3"/>
      <c r="G79" s="3"/>
      <c r="H79" s="3"/>
      <c r="I79" s="3"/>
      <c r="J79" s="3"/>
      <c r="K79" s="3"/>
      <c r="L79" s="3"/>
      <c r="M79" s="3"/>
      <c r="N79" s="3"/>
      <c r="O79" s="3"/>
    </row>
    <row r="80" spans="3:15" ht="13.5">
      <c r="C80" s="183"/>
      <c r="D80" s="183"/>
      <c r="E80" s="3"/>
      <c r="F80" s="3"/>
      <c r="G80" s="3"/>
      <c r="H80" s="3"/>
      <c r="I80" s="3"/>
      <c r="J80" s="3"/>
      <c r="K80" s="3"/>
      <c r="L80" s="3"/>
      <c r="M80" s="3"/>
      <c r="N80" s="3"/>
      <c r="O80" s="3"/>
    </row>
    <row r="81" spans="3:15" ht="13.5">
      <c r="C81" s="183"/>
      <c r="D81" s="183"/>
      <c r="E81" s="3"/>
      <c r="F81" s="3"/>
      <c r="G81" s="3"/>
      <c r="H81" s="3"/>
      <c r="I81" s="3"/>
      <c r="J81" s="3"/>
      <c r="K81" s="3"/>
      <c r="L81" s="3"/>
      <c r="M81" s="3"/>
      <c r="N81" s="3"/>
      <c r="O81" s="3"/>
    </row>
    <row r="82" spans="3:15" ht="13.5">
      <c r="C82" s="183"/>
      <c r="D82" s="183"/>
      <c r="E82" s="3"/>
      <c r="F82" s="3"/>
      <c r="G82" s="3"/>
      <c r="H82" s="3"/>
      <c r="I82" s="3"/>
      <c r="J82" s="3"/>
      <c r="K82" s="3"/>
      <c r="L82" s="3"/>
      <c r="M82" s="3"/>
      <c r="N82" s="3"/>
      <c r="O82" s="3"/>
    </row>
    <row r="83" spans="3:15" ht="13.5">
      <c r="C83" s="183"/>
      <c r="D83" s="183"/>
      <c r="E83" s="3"/>
      <c r="F83" s="3"/>
      <c r="G83" s="3"/>
      <c r="H83" s="3"/>
      <c r="I83" s="3"/>
      <c r="J83" s="3"/>
      <c r="K83" s="3"/>
      <c r="L83" s="3"/>
      <c r="M83" s="3"/>
      <c r="N83" s="3"/>
      <c r="O83" s="3"/>
    </row>
    <row r="84" spans="3:15" ht="13.5">
      <c r="C84" s="183"/>
      <c r="D84" s="183"/>
      <c r="E84" s="3"/>
      <c r="F84" s="3"/>
      <c r="G84" s="3"/>
      <c r="H84" s="3"/>
      <c r="I84" s="3"/>
      <c r="J84" s="3"/>
      <c r="K84" s="3"/>
      <c r="L84" s="3"/>
      <c r="M84" s="3"/>
      <c r="N84" s="3"/>
      <c r="O84" s="3"/>
    </row>
    <row r="85" spans="3:15" ht="13.5">
      <c r="C85" s="183"/>
      <c r="D85" s="183"/>
      <c r="E85" s="3"/>
      <c r="F85" s="3"/>
      <c r="G85" s="3"/>
      <c r="H85" s="3"/>
      <c r="I85" s="3"/>
      <c r="J85" s="3"/>
      <c r="K85" s="3"/>
      <c r="L85" s="3"/>
      <c r="M85" s="3"/>
      <c r="N85" s="3"/>
      <c r="O85" s="3"/>
    </row>
    <row r="86" spans="3:15" ht="13.5">
      <c r="C86" s="183"/>
      <c r="D86" s="183"/>
      <c r="E86" s="3"/>
      <c r="F86" s="3"/>
      <c r="G86" s="3"/>
      <c r="H86" s="3"/>
      <c r="I86" s="3"/>
      <c r="J86" s="3"/>
      <c r="K86" s="3"/>
      <c r="L86" s="3"/>
      <c r="M86" s="3"/>
      <c r="N86" s="3"/>
      <c r="O86" s="3"/>
    </row>
    <row r="87" spans="3:15" ht="13.5">
      <c r="C87" s="183"/>
      <c r="D87" s="183"/>
      <c r="E87" s="3"/>
      <c r="F87" s="3"/>
      <c r="G87" s="3"/>
      <c r="H87" s="3"/>
      <c r="I87" s="3"/>
      <c r="J87" s="3"/>
      <c r="K87" s="3"/>
      <c r="L87" s="3"/>
      <c r="M87" s="3"/>
      <c r="N87" s="3"/>
      <c r="O87" s="3"/>
    </row>
    <row r="88" spans="3:15" ht="13.5">
      <c r="C88" s="183"/>
      <c r="D88" s="183"/>
      <c r="E88" s="3"/>
      <c r="F88" s="3"/>
      <c r="G88" s="3"/>
      <c r="H88" s="3"/>
      <c r="I88" s="3"/>
      <c r="J88" s="3"/>
      <c r="K88" s="3"/>
      <c r="L88" s="3"/>
      <c r="M88" s="3"/>
      <c r="N88" s="3"/>
      <c r="O88" s="3"/>
    </row>
    <row r="89" spans="3:15" ht="13.5">
      <c r="C89" s="183"/>
      <c r="D89" s="183"/>
      <c r="E89" s="3"/>
      <c r="F89" s="3"/>
      <c r="G89" s="3"/>
      <c r="H89" s="3"/>
      <c r="I89" s="3"/>
      <c r="J89" s="3"/>
      <c r="K89" s="3"/>
      <c r="L89" s="3"/>
      <c r="M89" s="3"/>
      <c r="N89" s="3"/>
      <c r="O89" s="3"/>
    </row>
    <row r="90" spans="3:15" ht="13.5">
      <c r="C90" s="183"/>
      <c r="D90" s="183"/>
      <c r="E90" s="3"/>
      <c r="F90" s="3"/>
      <c r="G90" s="3"/>
      <c r="H90" s="3"/>
      <c r="I90" s="3"/>
      <c r="J90" s="3"/>
      <c r="K90" s="3"/>
      <c r="L90" s="3"/>
      <c r="M90" s="3"/>
      <c r="N90" s="3"/>
      <c r="O90" s="3"/>
    </row>
    <row r="91" spans="3:15" ht="13.5">
      <c r="C91" s="183"/>
      <c r="D91" s="183"/>
      <c r="E91" s="3"/>
      <c r="F91" s="3"/>
      <c r="G91" s="3"/>
      <c r="H91" s="3"/>
      <c r="I91" s="3"/>
      <c r="J91" s="3"/>
      <c r="K91" s="3"/>
      <c r="L91" s="3"/>
      <c r="M91" s="3"/>
      <c r="N91" s="3"/>
      <c r="O91" s="3"/>
    </row>
    <row r="92" spans="3:15" ht="13.5">
      <c r="C92" s="183"/>
      <c r="D92" s="183"/>
      <c r="E92" s="3"/>
      <c r="F92" s="3"/>
      <c r="G92" s="3"/>
      <c r="H92" s="3"/>
      <c r="I92" s="3"/>
      <c r="J92" s="3"/>
      <c r="K92" s="3"/>
      <c r="L92" s="3"/>
      <c r="M92" s="3"/>
      <c r="N92" s="3"/>
      <c r="O92" s="3"/>
    </row>
    <row r="93" spans="3:15" ht="13.5">
      <c r="C93" s="183"/>
      <c r="D93" s="183"/>
      <c r="E93" s="3"/>
      <c r="F93" s="3"/>
      <c r="G93" s="3"/>
      <c r="H93" s="3"/>
      <c r="I93" s="3"/>
      <c r="J93" s="3"/>
      <c r="K93" s="3"/>
      <c r="L93" s="3"/>
      <c r="M93" s="3"/>
      <c r="N93" s="3"/>
      <c r="O93" s="3"/>
    </row>
    <row r="94" spans="3:15" ht="13.5">
      <c r="C94" s="183"/>
      <c r="D94" s="183"/>
      <c r="E94" s="3"/>
      <c r="F94" s="3"/>
      <c r="G94" s="3"/>
      <c r="H94" s="3"/>
      <c r="I94" s="3"/>
      <c r="J94" s="3"/>
      <c r="K94" s="3"/>
      <c r="L94" s="3"/>
      <c r="M94" s="3"/>
      <c r="N94" s="3"/>
      <c r="O94" s="3"/>
    </row>
    <row r="95" spans="3:15" ht="13.5">
      <c r="C95" s="183"/>
      <c r="D95" s="183"/>
      <c r="E95" s="3"/>
      <c r="F95" s="3"/>
      <c r="G95" s="3"/>
      <c r="H95" s="3"/>
      <c r="I95" s="3"/>
      <c r="J95" s="3"/>
      <c r="K95" s="3"/>
      <c r="L95" s="3"/>
      <c r="M95" s="3"/>
      <c r="N95" s="3"/>
      <c r="O95" s="3"/>
    </row>
    <row r="96" spans="3:15" ht="13.5">
      <c r="C96" s="183"/>
      <c r="D96" s="183"/>
      <c r="E96" s="3"/>
      <c r="F96" s="3"/>
      <c r="G96" s="3"/>
      <c r="H96" s="3"/>
      <c r="I96" s="3"/>
      <c r="J96" s="3"/>
      <c r="K96" s="3"/>
      <c r="L96" s="3"/>
      <c r="M96" s="3"/>
      <c r="N96" s="3"/>
      <c r="O96" s="3"/>
    </row>
    <row r="97" spans="3:15" ht="13.5">
      <c r="C97" s="183"/>
      <c r="D97" s="183"/>
      <c r="E97" s="3"/>
      <c r="F97" s="3"/>
      <c r="G97" s="3"/>
      <c r="H97" s="3"/>
      <c r="I97" s="3"/>
      <c r="J97" s="3"/>
      <c r="K97" s="3"/>
      <c r="L97" s="3"/>
      <c r="M97" s="3"/>
      <c r="N97" s="3"/>
      <c r="O97" s="3"/>
    </row>
    <row r="98" spans="3:15" ht="13.5">
      <c r="C98" s="183"/>
      <c r="D98" s="183"/>
      <c r="E98" s="3"/>
      <c r="F98" s="3"/>
      <c r="G98" s="3"/>
      <c r="H98" s="3"/>
      <c r="I98" s="3"/>
      <c r="J98" s="3"/>
      <c r="K98" s="3"/>
      <c r="L98" s="3"/>
      <c r="M98" s="3"/>
      <c r="N98" s="3"/>
      <c r="O98" s="3"/>
    </row>
    <row r="99" spans="3:15" ht="13.5">
      <c r="C99" s="183"/>
      <c r="D99" s="183"/>
      <c r="E99" s="3"/>
      <c r="F99" s="3"/>
      <c r="G99" s="3"/>
      <c r="H99" s="3"/>
      <c r="I99" s="3"/>
      <c r="J99" s="3"/>
      <c r="K99" s="3"/>
      <c r="L99" s="3"/>
      <c r="M99" s="3"/>
      <c r="N99" s="3"/>
      <c r="O99" s="3"/>
    </row>
    <row r="100" spans="3:15" ht="13.5">
      <c r="C100" s="183"/>
      <c r="D100" s="183"/>
      <c r="E100" s="3"/>
      <c r="F100" s="3"/>
      <c r="G100" s="3"/>
      <c r="H100" s="3"/>
      <c r="I100" s="3"/>
      <c r="J100" s="3"/>
      <c r="K100" s="3"/>
      <c r="L100" s="3"/>
      <c r="M100" s="3"/>
      <c r="N100" s="3"/>
      <c r="O100" s="3"/>
    </row>
    <row r="101" spans="3:15" ht="13.5">
      <c r="C101" s="183"/>
      <c r="D101" s="183"/>
      <c r="E101" s="3"/>
      <c r="F101" s="3"/>
      <c r="G101" s="3"/>
      <c r="H101" s="3"/>
      <c r="I101" s="3"/>
      <c r="J101" s="3"/>
      <c r="K101" s="3"/>
      <c r="L101" s="3"/>
      <c r="M101" s="3"/>
      <c r="N101" s="3"/>
      <c r="O101" s="3"/>
    </row>
    <row r="102" spans="3:15" ht="13.5">
      <c r="C102" s="183"/>
      <c r="D102" s="183"/>
      <c r="E102" s="3"/>
      <c r="F102" s="3"/>
      <c r="G102" s="3"/>
      <c r="H102" s="3"/>
      <c r="I102" s="3"/>
      <c r="J102" s="3"/>
      <c r="K102" s="3"/>
      <c r="L102" s="3"/>
      <c r="M102" s="3"/>
      <c r="N102" s="3"/>
      <c r="O102" s="3"/>
    </row>
    <row r="103" spans="3:15" ht="13.5">
      <c r="C103" s="183"/>
      <c r="D103" s="183"/>
      <c r="E103" s="3"/>
      <c r="F103" s="3"/>
      <c r="G103" s="3"/>
      <c r="H103" s="3"/>
      <c r="I103" s="3"/>
      <c r="J103" s="3"/>
      <c r="K103" s="3"/>
      <c r="L103" s="3"/>
      <c r="M103" s="3"/>
      <c r="N103" s="3"/>
      <c r="O103" s="3"/>
    </row>
    <row r="104" spans="3:15" ht="13.5">
      <c r="C104" s="183"/>
      <c r="D104" s="183"/>
      <c r="E104" s="3"/>
      <c r="F104" s="3"/>
      <c r="G104" s="3"/>
      <c r="H104" s="3"/>
      <c r="I104" s="3"/>
      <c r="J104" s="3"/>
      <c r="K104" s="3"/>
      <c r="L104" s="3"/>
      <c r="M104" s="3"/>
      <c r="N104" s="3"/>
      <c r="O104" s="3"/>
    </row>
    <row r="105" spans="3:15" ht="13.5">
      <c r="C105" s="183"/>
      <c r="D105" s="183"/>
      <c r="E105" s="3"/>
      <c r="F105" s="3"/>
      <c r="G105" s="3"/>
      <c r="H105" s="3"/>
      <c r="I105" s="3"/>
      <c r="J105" s="3"/>
      <c r="K105" s="3"/>
      <c r="L105" s="3"/>
      <c r="M105" s="3"/>
      <c r="N105" s="3"/>
      <c r="O105" s="3"/>
    </row>
    <row r="106" spans="3:15" ht="13.5">
      <c r="C106" s="183"/>
      <c r="D106" s="183"/>
      <c r="E106" s="3"/>
      <c r="F106" s="3"/>
      <c r="G106" s="3"/>
      <c r="H106" s="3"/>
      <c r="I106" s="3"/>
      <c r="J106" s="3"/>
      <c r="K106" s="3"/>
      <c r="L106" s="3"/>
      <c r="M106" s="3"/>
      <c r="N106" s="3"/>
      <c r="O106" s="3"/>
    </row>
    <row r="107" spans="3:15" ht="13.5">
      <c r="C107" s="183"/>
      <c r="D107" s="183"/>
      <c r="E107" s="3"/>
      <c r="F107" s="3"/>
      <c r="G107" s="3"/>
      <c r="H107" s="3"/>
      <c r="I107" s="3"/>
      <c r="J107" s="3"/>
      <c r="K107" s="3"/>
      <c r="L107" s="3"/>
      <c r="M107" s="3"/>
      <c r="N107" s="3"/>
      <c r="O107" s="3"/>
    </row>
    <row r="108" spans="3:15" ht="13.5">
      <c r="C108" s="183"/>
      <c r="D108" s="183"/>
      <c r="E108" s="3"/>
      <c r="F108" s="3"/>
      <c r="G108" s="3"/>
      <c r="H108" s="3"/>
      <c r="I108" s="3"/>
      <c r="J108" s="3"/>
      <c r="K108" s="3"/>
      <c r="L108" s="3"/>
      <c r="M108" s="3"/>
      <c r="N108" s="3"/>
      <c r="O108" s="3"/>
    </row>
    <row r="109" spans="3:15" ht="13.5">
      <c r="C109" s="183"/>
      <c r="D109" s="183"/>
      <c r="E109" s="3"/>
      <c r="F109" s="3"/>
      <c r="G109" s="3"/>
      <c r="H109" s="3"/>
      <c r="I109" s="3"/>
      <c r="J109" s="3"/>
      <c r="K109" s="3"/>
      <c r="L109" s="3"/>
      <c r="M109" s="3"/>
      <c r="N109" s="3"/>
      <c r="O109" s="3"/>
    </row>
    <row r="110" spans="3:15" ht="13.5">
      <c r="C110" s="183"/>
      <c r="D110" s="183"/>
      <c r="E110" s="3"/>
      <c r="F110" s="3"/>
      <c r="G110" s="3"/>
      <c r="H110" s="3"/>
      <c r="I110" s="3"/>
      <c r="J110" s="3"/>
      <c r="K110" s="3"/>
      <c r="L110" s="3"/>
      <c r="M110" s="3"/>
      <c r="N110" s="3"/>
      <c r="O110" s="3"/>
    </row>
    <row r="111" spans="3:15" ht="13.5">
      <c r="C111" s="183"/>
      <c r="D111" s="183"/>
      <c r="E111" s="3"/>
      <c r="F111" s="3"/>
      <c r="G111" s="3"/>
      <c r="H111" s="3"/>
      <c r="I111" s="3"/>
      <c r="J111" s="3"/>
      <c r="K111" s="3"/>
      <c r="L111" s="3"/>
      <c r="M111" s="3"/>
      <c r="N111" s="3"/>
      <c r="O111" s="3"/>
    </row>
    <row r="112" spans="3:15" ht="13.5">
      <c r="C112" s="183"/>
      <c r="D112" s="183"/>
      <c r="E112" s="3"/>
      <c r="F112" s="3"/>
      <c r="G112" s="3"/>
      <c r="H112" s="3"/>
      <c r="I112" s="3"/>
      <c r="J112" s="3"/>
      <c r="K112" s="3"/>
      <c r="L112" s="3"/>
      <c r="M112" s="3"/>
      <c r="N112" s="3"/>
      <c r="O112" s="3"/>
    </row>
    <row r="113" spans="3:15" ht="13.5">
      <c r="C113" s="183"/>
      <c r="D113" s="183"/>
      <c r="E113" s="3"/>
      <c r="F113" s="3"/>
      <c r="G113" s="3"/>
      <c r="H113" s="3"/>
      <c r="I113" s="3"/>
      <c r="J113" s="3"/>
      <c r="K113" s="3"/>
      <c r="L113" s="3"/>
      <c r="M113" s="3"/>
      <c r="N113" s="3"/>
      <c r="O113" s="3"/>
    </row>
    <row r="114" spans="3:15" ht="13.5">
      <c r="C114" s="183"/>
      <c r="D114" s="183"/>
      <c r="E114" s="3"/>
      <c r="F114" s="3"/>
      <c r="G114" s="3"/>
      <c r="H114" s="3"/>
      <c r="I114" s="3"/>
      <c r="J114" s="3"/>
      <c r="K114" s="3"/>
      <c r="L114" s="3"/>
      <c r="M114" s="3"/>
      <c r="N114" s="3"/>
      <c r="O114" s="3"/>
    </row>
    <row r="115" spans="3:15" ht="13.5">
      <c r="C115" s="183"/>
      <c r="D115" s="183"/>
      <c r="E115" s="3"/>
      <c r="F115" s="3"/>
      <c r="G115" s="3"/>
      <c r="H115" s="3"/>
      <c r="I115" s="3"/>
      <c r="J115" s="3"/>
      <c r="K115" s="3"/>
      <c r="L115" s="3"/>
      <c r="M115" s="3"/>
      <c r="N115" s="3"/>
      <c r="O115" s="3"/>
    </row>
    <row r="116" spans="3:15" ht="13.5">
      <c r="C116" s="183"/>
      <c r="D116" s="183"/>
      <c r="E116" s="3"/>
      <c r="F116" s="3"/>
      <c r="G116" s="3"/>
      <c r="H116" s="3"/>
      <c r="I116" s="3"/>
      <c r="J116" s="3"/>
      <c r="K116" s="3"/>
      <c r="L116" s="3"/>
      <c r="M116" s="3"/>
      <c r="N116" s="3"/>
      <c r="O116" s="3"/>
    </row>
    <row r="117" spans="3:15" ht="13.5">
      <c r="C117" s="183"/>
      <c r="D117" s="183"/>
      <c r="E117" s="3"/>
      <c r="F117" s="3"/>
      <c r="G117" s="3"/>
      <c r="H117" s="3"/>
      <c r="I117" s="3"/>
      <c r="J117" s="3"/>
      <c r="K117" s="3"/>
      <c r="L117" s="3"/>
      <c r="M117" s="3"/>
      <c r="N117" s="3"/>
      <c r="O117" s="3"/>
    </row>
    <row r="118" spans="3:15" ht="13.5">
      <c r="C118" s="183"/>
      <c r="D118" s="183"/>
      <c r="E118" s="3"/>
      <c r="F118" s="3"/>
      <c r="G118" s="3"/>
      <c r="H118" s="3"/>
      <c r="I118" s="3"/>
      <c r="J118" s="3"/>
      <c r="K118" s="3"/>
      <c r="L118" s="3"/>
      <c r="M118" s="3"/>
      <c r="N118" s="3"/>
      <c r="O118" s="3"/>
    </row>
    <row r="119" spans="3:15" ht="13.5">
      <c r="C119" s="183"/>
      <c r="D119" s="183"/>
      <c r="E119" s="3"/>
      <c r="F119" s="3"/>
      <c r="G119" s="3"/>
      <c r="H119" s="3"/>
      <c r="I119" s="3"/>
      <c r="J119" s="3"/>
      <c r="K119" s="3"/>
      <c r="L119" s="3"/>
      <c r="M119" s="3"/>
      <c r="N119" s="3"/>
      <c r="O119" s="3"/>
    </row>
    <row r="120" spans="3:15" ht="13.5">
      <c r="C120" s="183"/>
      <c r="D120" s="183"/>
      <c r="E120" s="3"/>
      <c r="F120" s="3"/>
      <c r="G120" s="3"/>
      <c r="H120" s="3"/>
      <c r="I120" s="3"/>
      <c r="J120" s="3"/>
      <c r="K120" s="3"/>
      <c r="L120" s="3"/>
      <c r="M120" s="3"/>
      <c r="N120" s="3"/>
      <c r="O120" s="3"/>
    </row>
    <row r="121" spans="3:15" ht="13.5">
      <c r="C121" s="183"/>
      <c r="D121" s="183"/>
      <c r="E121" s="3"/>
      <c r="F121" s="3"/>
      <c r="G121" s="3"/>
      <c r="H121" s="3"/>
      <c r="I121" s="3"/>
      <c r="J121" s="3"/>
      <c r="K121" s="3"/>
      <c r="L121" s="3"/>
      <c r="M121" s="3"/>
      <c r="N121" s="3"/>
      <c r="O121" s="3"/>
    </row>
    <row r="122" spans="3:15" ht="13.5">
      <c r="C122" s="183"/>
      <c r="D122" s="183"/>
      <c r="E122" s="3"/>
      <c r="F122" s="3"/>
      <c r="G122" s="3"/>
      <c r="H122" s="3"/>
      <c r="I122" s="3"/>
      <c r="J122" s="3"/>
      <c r="K122" s="3"/>
      <c r="L122" s="3"/>
      <c r="M122" s="3"/>
      <c r="N122" s="3"/>
      <c r="O122" s="3"/>
    </row>
    <row r="123" spans="3:15" ht="13.5">
      <c r="C123" s="183"/>
      <c r="D123" s="183"/>
      <c r="E123" s="3"/>
      <c r="F123" s="3"/>
      <c r="G123" s="3"/>
      <c r="H123" s="3"/>
      <c r="I123" s="3"/>
      <c r="J123" s="3"/>
      <c r="K123" s="3"/>
      <c r="L123" s="3"/>
      <c r="M123" s="3"/>
      <c r="N123" s="3"/>
      <c r="O123" s="3"/>
    </row>
    <row r="124" spans="3:15" ht="13.5">
      <c r="C124" s="183"/>
      <c r="D124" s="183"/>
      <c r="E124" s="3"/>
      <c r="F124" s="3"/>
      <c r="G124" s="3"/>
      <c r="H124" s="3"/>
      <c r="I124" s="3"/>
      <c r="J124" s="3"/>
      <c r="K124" s="3"/>
      <c r="L124" s="3"/>
      <c r="M124" s="3"/>
      <c r="N124" s="3"/>
      <c r="O124" s="3"/>
    </row>
    <row r="125" spans="3:15" ht="13.5">
      <c r="C125" s="183"/>
      <c r="D125" s="183"/>
      <c r="E125" s="3"/>
      <c r="F125" s="3"/>
      <c r="G125" s="3"/>
      <c r="H125" s="3"/>
      <c r="I125" s="3"/>
      <c r="J125" s="3"/>
      <c r="K125" s="3"/>
      <c r="L125" s="3"/>
      <c r="M125" s="3"/>
      <c r="N125" s="3"/>
      <c r="O125" s="3"/>
    </row>
    <row r="126" spans="3:15" ht="13.5">
      <c r="C126" s="183"/>
      <c r="D126" s="183"/>
      <c r="E126" s="3"/>
      <c r="F126" s="3"/>
      <c r="G126" s="3"/>
      <c r="H126" s="3"/>
      <c r="I126" s="3"/>
      <c r="J126" s="3"/>
      <c r="K126" s="3"/>
      <c r="L126" s="3"/>
      <c r="M126" s="3"/>
      <c r="N126" s="3"/>
      <c r="O126" s="3"/>
    </row>
    <row r="127" spans="3:15" ht="13.5">
      <c r="C127" s="183"/>
      <c r="D127" s="183"/>
      <c r="E127" s="3"/>
      <c r="F127" s="3"/>
      <c r="G127" s="3"/>
      <c r="H127" s="3"/>
      <c r="I127" s="3"/>
      <c r="J127" s="3"/>
      <c r="K127" s="3"/>
      <c r="L127" s="3"/>
      <c r="M127" s="3"/>
      <c r="N127" s="3"/>
      <c r="O127" s="3"/>
    </row>
    <row r="128" spans="3:15" ht="13.5">
      <c r="C128" s="183"/>
      <c r="D128" s="183"/>
      <c r="E128" s="3"/>
      <c r="F128" s="3"/>
      <c r="G128" s="3"/>
      <c r="H128" s="3"/>
      <c r="I128" s="3"/>
      <c r="J128" s="3"/>
      <c r="K128" s="3"/>
      <c r="L128" s="3"/>
      <c r="M128" s="3"/>
      <c r="N128" s="3"/>
      <c r="O128" s="3"/>
    </row>
    <row r="129" spans="3:15" ht="13.5">
      <c r="C129" s="183"/>
      <c r="D129" s="183"/>
      <c r="E129" s="3"/>
      <c r="F129" s="3"/>
      <c r="G129" s="3"/>
      <c r="H129" s="3"/>
      <c r="I129" s="3"/>
      <c r="J129" s="3"/>
      <c r="K129" s="3"/>
      <c r="L129" s="3"/>
      <c r="M129" s="3"/>
      <c r="N129" s="3"/>
      <c r="O129" s="3"/>
    </row>
    <row r="130" spans="3:15" ht="13.5">
      <c r="C130" s="183"/>
      <c r="D130" s="183"/>
      <c r="E130" s="3"/>
      <c r="F130" s="3"/>
      <c r="G130" s="3"/>
      <c r="H130" s="3"/>
      <c r="I130" s="3"/>
      <c r="J130" s="3"/>
      <c r="K130" s="3"/>
      <c r="L130" s="3"/>
      <c r="M130" s="3"/>
      <c r="N130" s="3"/>
      <c r="O130" s="3"/>
    </row>
    <row r="131" spans="3:15" ht="13.5">
      <c r="C131" s="183"/>
      <c r="D131" s="183"/>
      <c r="E131" s="3"/>
      <c r="F131" s="3"/>
      <c r="G131" s="3"/>
      <c r="H131" s="3"/>
      <c r="I131" s="3"/>
      <c r="J131" s="3"/>
      <c r="K131" s="3"/>
      <c r="L131" s="3"/>
      <c r="M131" s="3"/>
      <c r="N131" s="3"/>
      <c r="O131" s="3"/>
    </row>
    <row r="132" spans="3:15" ht="13.5">
      <c r="C132" s="183"/>
      <c r="D132" s="183"/>
      <c r="E132" s="3"/>
      <c r="F132" s="3"/>
      <c r="G132" s="3"/>
      <c r="H132" s="3"/>
      <c r="I132" s="3"/>
      <c r="J132" s="3"/>
      <c r="K132" s="3"/>
      <c r="L132" s="3"/>
      <c r="M132" s="3"/>
      <c r="N132" s="3"/>
      <c r="O132" s="3"/>
    </row>
    <row r="133" spans="3:15" ht="13.5">
      <c r="C133" s="183"/>
      <c r="D133" s="183"/>
      <c r="E133" s="3"/>
      <c r="F133" s="3"/>
      <c r="G133" s="3"/>
      <c r="H133" s="3"/>
      <c r="I133" s="3"/>
      <c r="J133" s="3"/>
      <c r="K133" s="3"/>
      <c r="L133" s="3"/>
      <c r="M133" s="3"/>
      <c r="N133" s="3"/>
      <c r="O133" s="3"/>
    </row>
    <row r="134" spans="3:15" ht="13.5">
      <c r="C134" s="183"/>
      <c r="D134" s="183"/>
      <c r="E134" s="3"/>
      <c r="F134" s="3"/>
      <c r="G134" s="3"/>
      <c r="H134" s="3"/>
      <c r="I134" s="3"/>
      <c r="J134" s="3"/>
      <c r="K134" s="3"/>
      <c r="L134" s="3"/>
      <c r="M134" s="3"/>
      <c r="N134" s="3"/>
      <c r="O134" s="3"/>
    </row>
    <row r="135" spans="3:15" ht="13.5">
      <c r="C135" s="183"/>
      <c r="D135" s="183"/>
      <c r="E135" s="3"/>
      <c r="F135" s="3"/>
      <c r="G135" s="3"/>
      <c r="H135" s="3"/>
      <c r="I135" s="3"/>
      <c r="J135" s="3"/>
      <c r="K135" s="3"/>
      <c r="L135" s="3"/>
      <c r="M135" s="3"/>
      <c r="N135" s="3"/>
      <c r="O135" s="3"/>
    </row>
    <row r="136" spans="3:15" ht="13.5">
      <c r="C136" s="183"/>
      <c r="D136" s="183"/>
      <c r="E136" s="3"/>
      <c r="F136" s="3"/>
      <c r="G136" s="3"/>
      <c r="H136" s="3"/>
      <c r="I136" s="3"/>
      <c r="J136" s="3"/>
      <c r="K136" s="3"/>
      <c r="L136" s="3"/>
      <c r="M136" s="3"/>
      <c r="N136" s="3"/>
      <c r="O136" s="3"/>
    </row>
    <row r="137" spans="3:15" ht="13.5">
      <c r="C137" s="183"/>
      <c r="D137" s="183"/>
      <c r="E137" s="3"/>
      <c r="F137" s="3"/>
      <c r="G137" s="3"/>
      <c r="H137" s="3"/>
      <c r="I137" s="3"/>
      <c r="J137" s="3"/>
      <c r="K137" s="3"/>
      <c r="L137" s="3"/>
      <c r="M137" s="3"/>
      <c r="N137" s="3"/>
      <c r="O137" s="3"/>
    </row>
    <row r="138" spans="3:15" ht="13.5">
      <c r="C138" s="183"/>
      <c r="D138" s="183"/>
      <c r="E138" s="3"/>
      <c r="F138" s="3"/>
      <c r="G138" s="3"/>
      <c r="H138" s="3"/>
      <c r="I138" s="3"/>
      <c r="J138" s="3"/>
      <c r="K138" s="3"/>
      <c r="L138" s="3"/>
      <c r="M138" s="3"/>
      <c r="N138" s="3"/>
      <c r="O138" s="3"/>
    </row>
    <row r="139" spans="3:15" ht="13.5">
      <c r="C139" s="183"/>
      <c r="D139" s="183"/>
      <c r="E139" s="3"/>
      <c r="F139" s="3"/>
      <c r="G139" s="3"/>
      <c r="H139" s="3"/>
      <c r="I139" s="3"/>
      <c r="J139" s="3"/>
      <c r="K139" s="3"/>
      <c r="L139" s="3"/>
      <c r="M139" s="3"/>
      <c r="N139" s="3"/>
      <c r="O139" s="3"/>
    </row>
    <row r="140" spans="3:15" ht="13.5">
      <c r="C140" s="183"/>
      <c r="D140" s="183"/>
      <c r="E140" s="3"/>
      <c r="F140" s="3"/>
      <c r="G140" s="3"/>
      <c r="H140" s="3"/>
      <c r="I140" s="3"/>
      <c r="J140" s="3"/>
      <c r="K140" s="3"/>
      <c r="L140" s="3"/>
      <c r="M140" s="3"/>
      <c r="N140" s="3"/>
      <c r="O140" s="3"/>
    </row>
    <row r="141" spans="3:15" ht="13.5">
      <c r="C141" s="183"/>
      <c r="D141" s="183"/>
      <c r="E141" s="3"/>
      <c r="F141" s="3"/>
      <c r="G141" s="3"/>
      <c r="H141" s="3"/>
      <c r="I141" s="3"/>
      <c r="J141" s="3"/>
      <c r="K141" s="3"/>
      <c r="L141" s="3"/>
      <c r="M141" s="3"/>
      <c r="N141" s="3"/>
      <c r="O141" s="3"/>
    </row>
    <row r="142" spans="3:15" ht="13.5">
      <c r="C142" s="183"/>
      <c r="D142" s="183"/>
      <c r="E142" s="3"/>
      <c r="F142" s="3"/>
      <c r="G142" s="3"/>
      <c r="H142" s="3"/>
      <c r="I142" s="3"/>
      <c r="J142" s="3"/>
      <c r="K142" s="3"/>
      <c r="L142" s="3"/>
      <c r="M142" s="3"/>
      <c r="N142" s="3"/>
      <c r="O142" s="3"/>
    </row>
    <row r="143" spans="3:15" ht="13.5">
      <c r="C143" s="183"/>
      <c r="D143" s="183"/>
      <c r="E143" s="3"/>
      <c r="F143" s="3"/>
      <c r="G143" s="3"/>
      <c r="H143" s="3"/>
      <c r="I143" s="3"/>
      <c r="J143" s="3"/>
      <c r="K143" s="3"/>
      <c r="L143" s="3"/>
      <c r="M143" s="3"/>
      <c r="N143" s="3"/>
      <c r="O143" s="3"/>
    </row>
    <row r="144" spans="3:15" ht="13.5">
      <c r="C144" s="183"/>
      <c r="D144" s="183"/>
      <c r="E144" s="3"/>
      <c r="F144" s="3"/>
      <c r="G144" s="3"/>
      <c r="H144" s="3"/>
      <c r="I144" s="3"/>
      <c r="J144" s="3"/>
      <c r="K144" s="3"/>
      <c r="L144" s="3"/>
      <c r="M144" s="3"/>
      <c r="N144" s="3"/>
      <c r="O144" s="3"/>
    </row>
    <row r="145" spans="3:15" ht="13.5">
      <c r="C145" s="183"/>
      <c r="D145" s="183"/>
      <c r="E145" s="3"/>
      <c r="F145" s="3"/>
      <c r="G145" s="3"/>
      <c r="H145" s="3"/>
      <c r="I145" s="3"/>
      <c r="J145" s="3"/>
      <c r="K145" s="3"/>
      <c r="L145" s="3"/>
      <c r="M145" s="3"/>
      <c r="N145" s="3"/>
      <c r="O145" s="3"/>
    </row>
    <row r="146" spans="3:15" ht="13.5">
      <c r="C146" s="183"/>
      <c r="D146" s="183"/>
      <c r="E146" s="3"/>
      <c r="F146" s="3"/>
      <c r="G146" s="3"/>
      <c r="H146" s="3"/>
      <c r="I146" s="3"/>
      <c r="J146" s="3"/>
      <c r="K146" s="3"/>
      <c r="L146" s="3"/>
      <c r="M146" s="3"/>
      <c r="N146" s="3"/>
      <c r="O146" s="3"/>
    </row>
    <row r="147" spans="3:15" ht="13.5">
      <c r="C147" s="183"/>
      <c r="D147" s="183"/>
      <c r="E147" s="3"/>
      <c r="F147" s="3"/>
      <c r="G147" s="3"/>
      <c r="H147" s="3"/>
      <c r="I147" s="3"/>
      <c r="J147" s="3"/>
      <c r="K147" s="3"/>
      <c r="L147" s="3"/>
      <c r="M147" s="3"/>
      <c r="N147" s="3"/>
      <c r="O147" s="3"/>
    </row>
    <row r="148" spans="3:15" ht="13.5">
      <c r="C148" s="183"/>
      <c r="D148" s="183"/>
      <c r="E148" s="3"/>
      <c r="F148" s="3"/>
      <c r="G148" s="3"/>
      <c r="H148" s="3"/>
      <c r="I148" s="3"/>
      <c r="J148" s="3"/>
      <c r="K148" s="3"/>
      <c r="L148" s="3"/>
      <c r="M148" s="3"/>
      <c r="N148" s="3"/>
      <c r="O148" s="3"/>
    </row>
    <row r="149" spans="3:15" ht="13.5">
      <c r="C149" s="183"/>
      <c r="D149" s="183"/>
      <c r="E149" s="3"/>
      <c r="F149" s="3"/>
      <c r="G149" s="3"/>
      <c r="H149" s="3"/>
      <c r="I149" s="3"/>
      <c r="J149" s="3"/>
      <c r="K149" s="3"/>
      <c r="L149" s="3"/>
      <c r="M149" s="3"/>
      <c r="N149" s="3"/>
      <c r="O149" s="3"/>
    </row>
    <row r="150" spans="3:15" ht="13.5">
      <c r="C150" s="183"/>
      <c r="D150" s="183"/>
      <c r="E150" s="3"/>
      <c r="F150" s="3"/>
      <c r="G150" s="3"/>
      <c r="H150" s="3"/>
      <c r="I150" s="3"/>
      <c r="J150" s="3"/>
      <c r="K150" s="3"/>
      <c r="L150" s="3"/>
      <c r="M150" s="3"/>
      <c r="N150" s="3"/>
      <c r="O150" s="3"/>
    </row>
    <row r="151" spans="3:15" ht="13.5">
      <c r="C151" s="183"/>
      <c r="D151" s="183"/>
      <c r="E151" s="3"/>
      <c r="F151" s="3"/>
      <c r="G151" s="3"/>
      <c r="H151" s="3"/>
      <c r="I151" s="3"/>
      <c r="J151" s="3"/>
      <c r="K151" s="3"/>
      <c r="L151" s="3"/>
      <c r="M151" s="3"/>
      <c r="N151" s="3"/>
      <c r="O151" s="3"/>
    </row>
    <row r="152" spans="3:15" ht="13.5">
      <c r="C152" s="183"/>
      <c r="D152" s="183"/>
      <c r="E152" s="3"/>
      <c r="F152" s="3"/>
      <c r="G152" s="3"/>
      <c r="H152" s="3"/>
      <c r="I152" s="3"/>
      <c r="J152" s="3"/>
      <c r="K152" s="3"/>
      <c r="L152" s="3"/>
      <c r="M152" s="3"/>
      <c r="N152" s="3"/>
      <c r="O152" s="3"/>
    </row>
    <row r="153" spans="3:15" ht="13.5">
      <c r="C153" s="183"/>
      <c r="D153" s="183"/>
      <c r="E153" s="3"/>
      <c r="F153" s="3"/>
      <c r="G153" s="3"/>
      <c r="H153" s="3"/>
      <c r="I153" s="3"/>
      <c r="J153" s="3"/>
      <c r="K153" s="3"/>
      <c r="L153" s="3"/>
      <c r="M153" s="3"/>
      <c r="N153" s="3"/>
      <c r="O153" s="3"/>
    </row>
    <row r="154" spans="3:15" ht="13.5">
      <c r="C154" s="183"/>
      <c r="D154" s="183"/>
      <c r="E154" s="3"/>
      <c r="F154" s="3"/>
      <c r="G154" s="3"/>
      <c r="H154" s="3"/>
      <c r="I154" s="3"/>
      <c r="J154" s="3"/>
      <c r="K154" s="3"/>
      <c r="L154" s="3"/>
      <c r="M154" s="3"/>
      <c r="N154" s="3"/>
      <c r="O154" s="3"/>
    </row>
    <row r="155" spans="3:15" ht="13.5">
      <c r="C155" s="183"/>
      <c r="D155" s="183"/>
      <c r="E155" s="3"/>
      <c r="F155" s="3"/>
      <c r="G155" s="3"/>
      <c r="H155" s="3"/>
      <c r="I155" s="3"/>
      <c r="J155" s="3"/>
      <c r="K155" s="3"/>
      <c r="L155" s="3"/>
      <c r="M155" s="3"/>
      <c r="N155" s="3"/>
      <c r="O155" s="3"/>
    </row>
    <row r="156" spans="3:15" ht="13.5">
      <c r="C156" s="183"/>
      <c r="D156" s="183"/>
      <c r="E156" s="3"/>
      <c r="F156" s="3"/>
      <c r="G156" s="3"/>
      <c r="H156" s="3"/>
      <c r="I156" s="3"/>
      <c r="J156" s="3"/>
      <c r="K156" s="3"/>
      <c r="L156" s="3"/>
      <c r="M156" s="3"/>
      <c r="N156" s="3"/>
      <c r="O156" s="3"/>
    </row>
    <row r="157" spans="3:15" ht="13.5">
      <c r="C157" s="183"/>
      <c r="D157" s="183"/>
      <c r="E157" s="3"/>
      <c r="F157" s="3"/>
      <c r="G157" s="3"/>
      <c r="H157" s="3"/>
      <c r="I157" s="3"/>
      <c r="J157" s="3"/>
      <c r="K157" s="3"/>
      <c r="L157" s="3"/>
      <c r="M157" s="3"/>
      <c r="N157" s="3"/>
      <c r="O157" s="3"/>
    </row>
    <row r="158" spans="3:15" ht="13.5">
      <c r="C158" s="183"/>
      <c r="D158" s="183"/>
      <c r="E158" s="3"/>
      <c r="F158" s="3"/>
      <c r="G158" s="3"/>
      <c r="H158" s="3"/>
      <c r="I158" s="3"/>
      <c r="J158" s="3"/>
      <c r="K158" s="3"/>
      <c r="L158" s="3"/>
      <c r="M158" s="3"/>
      <c r="N158" s="3"/>
      <c r="O158" s="3"/>
    </row>
    <row r="159" spans="3:15" ht="13.5">
      <c r="C159" s="183"/>
      <c r="D159" s="183"/>
      <c r="E159" s="3"/>
      <c r="F159" s="3"/>
      <c r="G159" s="3"/>
      <c r="H159" s="3"/>
      <c r="I159" s="3"/>
      <c r="J159" s="3"/>
      <c r="K159" s="3"/>
      <c r="L159" s="3"/>
      <c r="M159" s="3"/>
      <c r="N159" s="3"/>
      <c r="O159" s="3"/>
    </row>
    <row r="160" spans="3:15" ht="13.5">
      <c r="C160" s="183"/>
      <c r="D160" s="183"/>
      <c r="E160" s="3"/>
      <c r="F160" s="3"/>
      <c r="G160" s="3"/>
      <c r="H160" s="3"/>
      <c r="I160" s="3"/>
      <c r="J160" s="3"/>
      <c r="K160" s="3"/>
      <c r="L160" s="3"/>
      <c r="M160" s="3"/>
      <c r="N160" s="3"/>
      <c r="O160" s="3"/>
    </row>
    <row r="161" spans="3:15" ht="13.5">
      <c r="C161" s="183"/>
      <c r="D161" s="183"/>
      <c r="E161" s="3"/>
      <c r="F161" s="3"/>
      <c r="G161" s="3"/>
      <c r="H161" s="3"/>
      <c r="I161" s="3"/>
      <c r="J161" s="3"/>
      <c r="K161" s="3"/>
      <c r="L161" s="3"/>
      <c r="M161" s="3"/>
      <c r="N161" s="3"/>
      <c r="O161" s="3"/>
    </row>
    <row r="162" spans="3:15" ht="13.5">
      <c r="C162" s="183"/>
      <c r="D162" s="183"/>
      <c r="E162" s="3"/>
      <c r="F162" s="3"/>
      <c r="G162" s="3"/>
      <c r="H162" s="3"/>
      <c r="I162" s="3"/>
      <c r="J162" s="3"/>
      <c r="K162" s="3"/>
      <c r="L162" s="3"/>
      <c r="M162" s="3"/>
      <c r="N162" s="3"/>
      <c r="O162" s="3"/>
    </row>
    <row r="163" spans="3:15" ht="13.5">
      <c r="C163" s="183"/>
      <c r="D163" s="183"/>
      <c r="E163" s="3"/>
      <c r="F163" s="3"/>
      <c r="G163" s="3"/>
      <c r="H163" s="3"/>
      <c r="I163" s="3"/>
      <c r="J163" s="3"/>
      <c r="K163" s="3"/>
      <c r="L163" s="3"/>
      <c r="M163" s="3"/>
      <c r="N163" s="3"/>
      <c r="O163" s="3"/>
    </row>
    <row r="164" spans="3:15" ht="13.5">
      <c r="C164" s="183"/>
      <c r="D164" s="183"/>
      <c r="E164" s="3"/>
      <c r="F164" s="3"/>
      <c r="G164" s="3"/>
      <c r="H164" s="3"/>
      <c r="I164" s="3"/>
      <c r="J164" s="3"/>
      <c r="K164" s="3"/>
      <c r="L164" s="3"/>
      <c r="M164" s="3"/>
      <c r="N164" s="3"/>
      <c r="O164" s="3"/>
    </row>
    <row r="165" spans="3:15" ht="13.5">
      <c r="C165" s="183"/>
      <c r="D165" s="183"/>
      <c r="E165" s="3"/>
      <c r="F165" s="3"/>
      <c r="G165" s="3"/>
      <c r="H165" s="3"/>
      <c r="I165" s="3"/>
      <c r="J165" s="3"/>
      <c r="K165" s="3"/>
      <c r="L165" s="3"/>
      <c r="M165" s="3"/>
      <c r="N165" s="3"/>
      <c r="O165" s="3"/>
    </row>
    <row r="166" spans="3:15" ht="13.5">
      <c r="C166" s="183"/>
      <c r="D166" s="183"/>
      <c r="E166" s="3"/>
      <c r="F166" s="3"/>
      <c r="G166" s="3"/>
      <c r="H166" s="3"/>
      <c r="I166" s="3"/>
      <c r="J166" s="3"/>
      <c r="K166" s="3"/>
      <c r="L166" s="3"/>
      <c r="M166" s="3"/>
      <c r="N166" s="3"/>
      <c r="O166" s="3"/>
    </row>
    <row r="167" spans="3:15" ht="13.5">
      <c r="C167" s="183"/>
      <c r="D167" s="183"/>
      <c r="E167" s="3"/>
      <c r="F167" s="3"/>
      <c r="G167" s="3"/>
      <c r="H167" s="3"/>
      <c r="I167" s="3"/>
      <c r="J167" s="3"/>
      <c r="K167" s="3"/>
      <c r="L167" s="3"/>
      <c r="M167" s="3"/>
      <c r="N167" s="3"/>
      <c r="O167" s="3"/>
    </row>
    <row r="168" spans="3:15" ht="13.5">
      <c r="C168" s="183"/>
      <c r="D168" s="183"/>
      <c r="E168" s="3"/>
      <c r="F168" s="3"/>
      <c r="G168" s="3"/>
      <c r="H168" s="3"/>
      <c r="I168" s="3"/>
      <c r="J168" s="3"/>
      <c r="K168" s="3"/>
      <c r="L168" s="3"/>
      <c r="M168" s="3"/>
      <c r="N168" s="3"/>
      <c r="O168" s="3"/>
    </row>
    <row r="169" spans="3:15" ht="13.5">
      <c r="C169" s="183"/>
      <c r="D169" s="183"/>
      <c r="E169" s="3"/>
      <c r="F169" s="3"/>
      <c r="G169" s="3"/>
      <c r="H169" s="3"/>
      <c r="I169" s="3"/>
      <c r="J169" s="3"/>
      <c r="K169" s="3"/>
      <c r="L169" s="3"/>
      <c r="M169" s="3"/>
      <c r="N169" s="3"/>
      <c r="O169" s="3"/>
    </row>
    <row r="170" spans="3:15" ht="13.5">
      <c r="C170" s="183"/>
      <c r="D170" s="183"/>
      <c r="E170" s="3"/>
      <c r="F170" s="3"/>
      <c r="G170" s="3"/>
      <c r="H170" s="3"/>
      <c r="I170" s="3"/>
      <c r="J170" s="3"/>
      <c r="K170" s="3"/>
      <c r="L170" s="3"/>
      <c r="M170" s="3"/>
      <c r="N170" s="3"/>
      <c r="O170" s="3"/>
    </row>
    <row r="171" spans="3:15" ht="13.5">
      <c r="C171" s="183"/>
      <c r="D171" s="183"/>
      <c r="E171" s="3"/>
      <c r="F171" s="3"/>
      <c r="G171" s="3"/>
      <c r="H171" s="3"/>
      <c r="I171" s="3"/>
      <c r="J171" s="3"/>
      <c r="K171" s="3"/>
      <c r="L171" s="3"/>
      <c r="M171" s="3"/>
      <c r="N171" s="3"/>
      <c r="O171" s="3"/>
    </row>
    <row r="172" spans="3:15" ht="13.5">
      <c r="C172" s="183"/>
      <c r="D172" s="183"/>
      <c r="E172" s="3"/>
      <c r="F172" s="3"/>
      <c r="G172" s="3"/>
      <c r="H172" s="3"/>
      <c r="I172" s="3"/>
      <c r="J172" s="3"/>
      <c r="K172" s="3"/>
      <c r="L172" s="3"/>
      <c r="M172" s="3"/>
      <c r="N172" s="3"/>
      <c r="O172" s="3"/>
    </row>
    <row r="173" spans="3:15" ht="13.5">
      <c r="C173" s="183"/>
      <c r="D173" s="183"/>
      <c r="E173" s="3"/>
      <c r="F173" s="3"/>
      <c r="G173" s="3"/>
      <c r="H173" s="3"/>
      <c r="I173" s="3"/>
      <c r="J173" s="3"/>
      <c r="K173" s="3"/>
      <c r="L173" s="3"/>
      <c r="M173" s="3"/>
      <c r="N173" s="3"/>
      <c r="O173" s="3"/>
    </row>
    <row r="174" spans="3:15" ht="13.5">
      <c r="C174" s="183"/>
      <c r="D174" s="183"/>
      <c r="E174" s="3"/>
      <c r="F174" s="3"/>
      <c r="G174" s="3"/>
      <c r="H174" s="3"/>
      <c r="I174" s="3"/>
      <c r="J174" s="3"/>
      <c r="K174" s="3"/>
      <c r="L174" s="3"/>
      <c r="M174" s="3"/>
      <c r="N174" s="3"/>
      <c r="O174" s="3"/>
    </row>
    <row r="175" spans="3:15" ht="13.5">
      <c r="C175" s="183"/>
      <c r="D175" s="183"/>
      <c r="E175" s="3"/>
      <c r="F175" s="3"/>
      <c r="G175" s="3"/>
      <c r="H175" s="3"/>
      <c r="I175" s="3"/>
      <c r="J175" s="3"/>
      <c r="K175" s="3"/>
      <c r="L175" s="3"/>
      <c r="M175" s="3"/>
      <c r="N175" s="3"/>
      <c r="O175" s="3"/>
    </row>
    <row r="176" spans="3:15" ht="13.5">
      <c r="C176" s="183"/>
      <c r="D176" s="183"/>
      <c r="E176" s="3"/>
      <c r="F176" s="3"/>
      <c r="G176" s="3"/>
      <c r="H176" s="3"/>
      <c r="I176" s="3"/>
      <c r="J176" s="3"/>
      <c r="K176" s="3"/>
      <c r="L176" s="3"/>
      <c r="M176" s="3"/>
      <c r="N176" s="3"/>
      <c r="O176" s="3"/>
    </row>
    <row r="177" spans="3:15" ht="13.5">
      <c r="C177" s="183"/>
      <c r="D177" s="183"/>
      <c r="E177" s="3"/>
      <c r="F177" s="3"/>
      <c r="G177" s="3"/>
      <c r="H177" s="3"/>
      <c r="I177" s="3"/>
      <c r="J177" s="3"/>
      <c r="K177" s="3"/>
      <c r="L177" s="3"/>
      <c r="M177" s="3"/>
      <c r="N177" s="3"/>
      <c r="O177" s="3"/>
    </row>
    <row r="178" spans="3:15" ht="13.5">
      <c r="C178" s="183"/>
      <c r="D178" s="183"/>
      <c r="E178" s="3"/>
      <c r="F178" s="3"/>
      <c r="G178" s="3"/>
      <c r="H178" s="3"/>
      <c r="I178" s="3"/>
      <c r="J178" s="3"/>
      <c r="K178" s="3"/>
      <c r="L178" s="3"/>
      <c r="M178" s="3"/>
      <c r="N178" s="3"/>
      <c r="O178" s="3"/>
    </row>
    <row r="179" spans="3:15" ht="13.5">
      <c r="C179" s="183"/>
      <c r="D179" s="183"/>
      <c r="E179" s="3"/>
      <c r="F179" s="3"/>
      <c r="G179" s="3"/>
      <c r="H179" s="3"/>
      <c r="I179" s="3"/>
      <c r="J179" s="3"/>
      <c r="K179" s="3"/>
      <c r="L179" s="3"/>
      <c r="M179" s="3"/>
      <c r="N179" s="3"/>
      <c r="O179" s="3"/>
    </row>
    <row r="180" spans="3:15" ht="13.5">
      <c r="C180" s="183"/>
      <c r="D180" s="183"/>
      <c r="E180" s="3"/>
      <c r="F180" s="3"/>
      <c r="G180" s="3"/>
      <c r="H180" s="3"/>
      <c r="I180" s="3"/>
      <c r="J180" s="3"/>
      <c r="K180" s="3"/>
      <c r="L180" s="3"/>
      <c r="M180" s="3"/>
      <c r="N180" s="3"/>
      <c r="O180" s="3"/>
    </row>
    <row r="181" spans="3:15" ht="13.5">
      <c r="C181" s="183"/>
      <c r="D181" s="183"/>
      <c r="E181" s="3"/>
      <c r="F181" s="3"/>
      <c r="G181" s="3"/>
      <c r="H181" s="3"/>
      <c r="I181" s="3"/>
      <c r="J181" s="3"/>
      <c r="K181" s="3"/>
      <c r="L181" s="3"/>
      <c r="M181" s="3"/>
      <c r="N181" s="3"/>
      <c r="O181" s="3"/>
    </row>
    <row r="182" spans="3:15" ht="13.5">
      <c r="C182" s="183"/>
      <c r="D182" s="183"/>
      <c r="E182" s="3"/>
      <c r="F182" s="3"/>
      <c r="G182" s="3"/>
      <c r="H182" s="3"/>
      <c r="I182" s="3"/>
      <c r="J182" s="3"/>
      <c r="K182" s="3"/>
      <c r="L182" s="3"/>
      <c r="M182" s="3"/>
      <c r="N182" s="3"/>
      <c r="O182" s="3"/>
    </row>
    <row r="183" spans="3:15" ht="13.5">
      <c r="C183" s="183"/>
      <c r="D183" s="183"/>
      <c r="E183" s="3"/>
      <c r="F183" s="3"/>
      <c r="G183" s="3"/>
      <c r="H183" s="3"/>
      <c r="I183" s="3"/>
      <c r="J183" s="3"/>
      <c r="K183" s="3"/>
      <c r="L183" s="3"/>
      <c r="M183" s="3"/>
      <c r="N183" s="3"/>
      <c r="O183" s="3"/>
    </row>
    <row r="184" spans="3:15" ht="13.5">
      <c r="C184" s="183"/>
      <c r="D184" s="183"/>
      <c r="E184" s="3"/>
      <c r="F184" s="3"/>
      <c r="G184" s="3"/>
      <c r="H184" s="3"/>
      <c r="I184" s="3"/>
      <c r="J184" s="3"/>
      <c r="K184" s="3"/>
      <c r="L184" s="3"/>
      <c r="M184" s="3"/>
      <c r="N184" s="3"/>
      <c r="O184" s="3"/>
    </row>
    <row r="185" spans="3:15" ht="13.5">
      <c r="C185" s="183"/>
      <c r="D185" s="183"/>
      <c r="E185" s="3"/>
      <c r="F185" s="3"/>
      <c r="G185" s="3"/>
      <c r="H185" s="3"/>
      <c r="I185" s="3"/>
      <c r="J185" s="3"/>
      <c r="K185" s="3"/>
      <c r="L185" s="3"/>
      <c r="M185" s="3"/>
      <c r="N185" s="3"/>
      <c r="O185" s="3"/>
    </row>
    <row r="186" spans="3:15" ht="13.5">
      <c r="C186" s="183"/>
      <c r="D186" s="183"/>
      <c r="E186" s="3"/>
      <c r="F186" s="3"/>
      <c r="G186" s="3"/>
      <c r="H186" s="3"/>
      <c r="I186" s="3"/>
      <c r="J186" s="3"/>
      <c r="K186" s="3"/>
      <c r="L186" s="3"/>
      <c r="M186" s="3"/>
      <c r="N186" s="3"/>
      <c r="O186" s="3"/>
    </row>
    <row r="187" spans="3:15" ht="13.5">
      <c r="C187" s="183"/>
      <c r="D187" s="183"/>
      <c r="E187" s="3"/>
      <c r="F187" s="3"/>
      <c r="G187" s="3"/>
      <c r="H187" s="3"/>
      <c r="I187" s="3"/>
      <c r="J187" s="3"/>
      <c r="K187" s="3"/>
      <c r="L187" s="3"/>
      <c r="M187" s="3"/>
      <c r="N187" s="3"/>
      <c r="O187" s="3"/>
    </row>
    <row r="188" spans="3:15" ht="13.5">
      <c r="C188" s="183"/>
      <c r="D188" s="183"/>
      <c r="E188" s="3"/>
      <c r="F188" s="3"/>
      <c r="G188" s="3"/>
      <c r="H188" s="3"/>
      <c r="I188" s="3"/>
      <c r="J188" s="3"/>
      <c r="K188" s="3"/>
      <c r="L188" s="3"/>
      <c r="M188" s="3"/>
      <c r="N188" s="3"/>
      <c r="O188" s="3"/>
    </row>
    <row r="189" spans="3:15" ht="13.5">
      <c r="C189" s="183"/>
      <c r="D189" s="183"/>
      <c r="E189" s="3"/>
      <c r="F189" s="3"/>
      <c r="G189" s="3"/>
      <c r="H189" s="3"/>
      <c r="I189" s="3"/>
      <c r="J189" s="3"/>
      <c r="K189" s="3"/>
      <c r="L189" s="3"/>
      <c r="M189" s="3"/>
      <c r="N189" s="3"/>
      <c r="O189" s="3"/>
    </row>
    <row r="190" spans="3:15" ht="13.5">
      <c r="C190" s="183"/>
      <c r="D190" s="183"/>
      <c r="E190" s="3"/>
      <c r="F190" s="3"/>
      <c r="G190" s="3"/>
      <c r="H190" s="3"/>
      <c r="I190" s="3"/>
      <c r="J190" s="3"/>
      <c r="K190" s="3"/>
      <c r="L190" s="3"/>
      <c r="M190" s="3"/>
      <c r="N190" s="3"/>
      <c r="O190" s="3"/>
    </row>
    <row r="191" spans="3:15" ht="13.5">
      <c r="C191" s="183"/>
      <c r="D191" s="183"/>
      <c r="E191" s="3"/>
      <c r="F191" s="3"/>
      <c r="G191" s="3"/>
      <c r="H191" s="3"/>
      <c r="I191" s="3"/>
      <c r="J191" s="3"/>
      <c r="K191" s="3"/>
      <c r="L191" s="3"/>
      <c r="M191" s="3"/>
      <c r="N191" s="3"/>
      <c r="O191" s="3"/>
    </row>
    <row r="192" spans="3:15" ht="13.5">
      <c r="C192" s="183"/>
      <c r="D192" s="183"/>
      <c r="E192" s="3"/>
      <c r="F192" s="3"/>
      <c r="G192" s="3"/>
      <c r="H192" s="3"/>
      <c r="I192" s="3"/>
      <c r="J192" s="3"/>
      <c r="K192" s="3"/>
      <c r="L192" s="3"/>
      <c r="M192" s="3"/>
      <c r="N192" s="3"/>
      <c r="O192" s="3"/>
    </row>
    <row r="193" spans="3:15" ht="13.5">
      <c r="C193" s="183"/>
      <c r="D193" s="183"/>
      <c r="E193" s="3"/>
      <c r="F193" s="3"/>
      <c r="G193" s="3"/>
      <c r="H193" s="3"/>
      <c r="I193" s="3"/>
      <c r="J193" s="3"/>
      <c r="K193" s="3"/>
      <c r="L193" s="3"/>
      <c r="M193" s="3"/>
      <c r="N193" s="3"/>
      <c r="O193" s="3"/>
    </row>
    <row r="194" spans="3:15" ht="13.5">
      <c r="C194" s="183"/>
      <c r="D194" s="183"/>
      <c r="E194" s="3"/>
      <c r="F194" s="3"/>
      <c r="G194" s="3"/>
      <c r="H194" s="3"/>
      <c r="I194" s="3"/>
      <c r="J194" s="3"/>
      <c r="K194" s="3"/>
      <c r="L194" s="3"/>
      <c r="M194" s="3"/>
      <c r="N194" s="3"/>
      <c r="O194" s="3"/>
    </row>
    <row r="195" spans="3:15" ht="13.5">
      <c r="C195" s="183"/>
      <c r="D195" s="183"/>
      <c r="E195" s="3"/>
      <c r="F195" s="3"/>
      <c r="G195" s="3"/>
      <c r="H195" s="3"/>
      <c r="I195" s="3"/>
      <c r="J195" s="3"/>
      <c r="K195" s="3"/>
      <c r="L195" s="3"/>
      <c r="M195" s="3"/>
      <c r="N195" s="3"/>
      <c r="O195" s="3"/>
    </row>
    <row r="196" spans="3:15" ht="13.5">
      <c r="C196" s="183"/>
      <c r="D196" s="183"/>
      <c r="E196" s="3"/>
      <c r="F196" s="3"/>
      <c r="G196" s="3"/>
      <c r="H196" s="3"/>
      <c r="I196" s="3"/>
      <c r="J196" s="3"/>
      <c r="K196" s="3"/>
      <c r="L196" s="3"/>
      <c r="M196" s="3"/>
      <c r="N196" s="3"/>
      <c r="O196" s="3"/>
    </row>
    <row r="197" spans="3:15" ht="13.5">
      <c r="C197" s="183"/>
      <c r="D197" s="183"/>
      <c r="E197" s="3"/>
      <c r="F197" s="3"/>
      <c r="G197" s="3"/>
      <c r="H197" s="3"/>
      <c r="I197" s="3"/>
      <c r="J197" s="3"/>
      <c r="K197" s="3"/>
      <c r="L197" s="3"/>
      <c r="M197" s="3"/>
      <c r="N197" s="3"/>
      <c r="O197" s="3"/>
    </row>
    <row r="198" spans="3:15" ht="13.5">
      <c r="C198" s="183"/>
      <c r="D198" s="183"/>
      <c r="E198" s="3"/>
      <c r="F198" s="3"/>
      <c r="G198" s="3"/>
      <c r="H198" s="3"/>
      <c r="I198" s="3"/>
      <c r="J198" s="3"/>
      <c r="K198" s="3"/>
      <c r="L198" s="3"/>
      <c r="M198" s="3"/>
      <c r="N198" s="3"/>
      <c r="O198" s="3"/>
    </row>
    <row r="199" spans="3:15" ht="13.5">
      <c r="C199" s="183"/>
      <c r="D199" s="183"/>
      <c r="E199" s="3"/>
      <c r="F199" s="3"/>
      <c r="G199" s="3"/>
      <c r="H199" s="3"/>
      <c r="I199" s="3"/>
      <c r="J199" s="3"/>
      <c r="K199" s="3"/>
      <c r="L199" s="3"/>
      <c r="M199" s="3"/>
      <c r="N199" s="3"/>
      <c r="O199" s="3"/>
    </row>
    <row r="200" spans="3:15" ht="13.5">
      <c r="C200" s="183"/>
      <c r="D200" s="183"/>
      <c r="E200" s="3"/>
      <c r="F200" s="3"/>
      <c r="G200" s="3"/>
      <c r="H200" s="3"/>
      <c r="I200" s="3"/>
      <c r="J200" s="3"/>
      <c r="K200" s="3"/>
      <c r="L200" s="3"/>
      <c r="M200" s="3"/>
      <c r="N200" s="3"/>
      <c r="O200" s="3"/>
    </row>
    <row r="201" spans="3:15" ht="13.5">
      <c r="C201" s="183"/>
      <c r="D201" s="183"/>
      <c r="E201" s="3"/>
      <c r="F201" s="3"/>
      <c r="G201" s="3"/>
      <c r="H201" s="3"/>
      <c r="I201" s="3"/>
      <c r="J201" s="3"/>
      <c r="K201" s="3"/>
      <c r="L201" s="3"/>
      <c r="M201" s="3"/>
      <c r="N201" s="3"/>
      <c r="O201" s="3"/>
    </row>
  </sheetData>
  <sheetProtection/>
  <protectedRanges>
    <protectedRange sqref="J20:N22 J17:N18 J12:N15 J8:N10 C6:D6 F6 H6 J6:N6" name="範囲6"/>
    <protectedRange sqref="C45:D45 F45 H45 J45:O45 J47:O52 H47:H52 F47:F52 C47:D52 C54:D59 F54:F59 H54:H59 J54:O59" name="範囲4"/>
    <protectedRange sqref="C26:D28 F26:F28 H26:H28 J26:O28 J30:O32 H30:H32 F30:F32 C30:D32 C34:D39 F34:F39 H34:H39 J34:O39 J41:O43 H41:H43 F41:F43 C41:D43 C45:D45 F45 H45 J45:O45" name="範囲3"/>
    <protectedRange sqref="C26:D28 F26:F28 H26:H28 J26:O28 J30:O32 H30:H32 F30:F32 C30:D32 C34:D39 F34:F39 H34:H39 J34:O39" name="範囲2"/>
    <protectedRange sqref="M1:Q1 C6:D6 F6 J6:O6 J8:O10 H8:H10 F8:F10 C8:D10 C12:D15 C17:D18 C20:D22 C24:D24 F12:F15 F17:F18 F20:F22 F24 H12:H15 H17:H18 H20:H22 H24 J12:O15 J17:O18 H6" name="範囲1"/>
    <protectedRange sqref="J24:N24" name="範囲5"/>
  </protectedRanges>
  <mergeCells count="35">
    <mergeCell ref="A45:A46"/>
    <mergeCell ref="O3:O4"/>
    <mergeCell ref="H3:I3"/>
    <mergeCell ref="A61:B61"/>
    <mergeCell ref="A12:A16"/>
    <mergeCell ref="A26:A29"/>
    <mergeCell ref="A47:A53"/>
    <mergeCell ref="A54:A60"/>
    <mergeCell ref="A41:A44"/>
    <mergeCell ref="A30:A33"/>
    <mergeCell ref="M1:Q1"/>
    <mergeCell ref="P2:Q2"/>
    <mergeCell ref="A34:A40"/>
    <mergeCell ref="C2:C4"/>
    <mergeCell ref="A20:A23"/>
    <mergeCell ref="J2:O2"/>
    <mergeCell ref="F2:I2"/>
    <mergeCell ref="A6:A7"/>
    <mergeCell ref="A8:A11"/>
    <mergeCell ref="J3:J4"/>
    <mergeCell ref="A1:F1"/>
    <mergeCell ref="F3:G3"/>
    <mergeCell ref="E3:E4"/>
    <mergeCell ref="D2:E2"/>
    <mergeCell ref="D3:D4"/>
    <mergeCell ref="K3:K4"/>
    <mergeCell ref="P3:P4"/>
    <mergeCell ref="Q3:Q4"/>
    <mergeCell ref="A17:A19"/>
    <mergeCell ref="A2:A4"/>
    <mergeCell ref="B2:B4"/>
    <mergeCell ref="A24:A25"/>
    <mergeCell ref="N3:N4"/>
    <mergeCell ref="L3:L4"/>
    <mergeCell ref="M3:M4"/>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indexed="15"/>
  </sheetPr>
  <dimension ref="A1:AV538"/>
  <sheetViews>
    <sheetView view="pageBreakPreview"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K30" sqref="K30"/>
    </sheetView>
  </sheetViews>
  <sheetFormatPr defaultColWidth="5.50390625" defaultRowHeight="13.5"/>
  <cols>
    <col min="1" max="1" width="8.00390625" style="1" bestFit="1" customWidth="1"/>
    <col min="2" max="3" width="7.75390625" style="1" bestFit="1" customWidth="1"/>
    <col min="4" max="4" width="5.125" style="1" bestFit="1" customWidth="1"/>
    <col min="5" max="5" width="4.75390625" style="1" bestFit="1" customWidth="1"/>
    <col min="6" max="6" width="5.875" style="1" bestFit="1" customWidth="1"/>
    <col min="7" max="7" width="4.75390625" style="1" bestFit="1" customWidth="1"/>
    <col min="8" max="8" width="5.125" style="1" bestFit="1" customWidth="1"/>
    <col min="9" max="9" width="4.75390625" style="1" bestFit="1" customWidth="1"/>
    <col min="10" max="11" width="6.375" style="1" bestFit="1" customWidth="1"/>
    <col min="12" max="12" width="5.125" style="1" bestFit="1" customWidth="1"/>
    <col min="13" max="14" width="4.75390625" style="1" bestFit="1" customWidth="1"/>
    <col min="15" max="15" width="6.375" style="1" bestFit="1" customWidth="1"/>
    <col min="16" max="17" width="4.75390625" style="1" bestFit="1" customWidth="1"/>
    <col min="18" max="19" width="3.75390625" style="1" bestFit="1" customWidth="1"/>
    <col min="20" max="20" width="6.375" style="1" bestFit="1" customWidth="1"/>
    <col min="21" max="21" width="5.125" style="1" bestFit="1" customWidth="1"/>
    <col min="22" max="22" width="6.375" style="1" bestFit="1" customWidth="1"/>
    <col min="23" max="23" width="5.125" style="1" bestFit="1" customWidth="1"/>
    <col min="24" max="24" width="4.50390625" style="1" bestFit="1" customWidth="1"/>
    <col min="25" max="25" width="4.125" style="1" bestFit="1" customWidth="1"/>
    <col min="26" max="26" width="4.375" style="1" customWidth="1"/>
    <col min="27" max="27" width="4.125" style="1" bestFit="1" customWidth="1"/>
    <col min="28" max="16384" width="5.50390625" style="1" customWidth="1"/>
  </cols>
  <sheetData>
    <row r="1" spans="1:14" s="926" customFormat="1" ht="14.25">
      <c r="A1" s="2227" t="s">
        <v>277</v>
      </c>
      <c r="B1" s="2227"/>
      <c r="C1" s="2227"/>
      <c r="D1" s="2227"/>
      <c r="E1" s="2227"/>
      <c r="F1" s="2227"/>
      <c r="G1" s="2227"/>
      <c r="H1" s="925"/>
      <c r="M1" s="927"/>
      <c r="N1" s="927"/>
    </row>
    <row r="2" spans="1:48" s="926" customFormat="1" ht="14.25">
      <c r="A2" s="2227" t="s">
        <v>159</v>
      </c>
      <c r="B2" s="2227"/>
      <c r="C2" s="2227"/>
      <c r="D2" s="2227"/>
      <c r="E2" s="2227"/>
      <c r="F2" s="2227"/>
      <c r="G2" s="2227"/>
      <c r="H2" s="2227"/>
      <c r="I2" s="2227"/>
      <c r="J2" s="2227"/>
      <c r="K2" s="928"/>
      <c r="L2" s="928"/>
      <c r="M2" s="928"/>
      <c r="N2" s="928"/>
      <c r="O2" s="928"/>
      <c r="P2" s="928"/>
      <c r="Q2" s="928"/>
      <c r="R2" s="928"/>
      <c r="S2" s="928"/>
      <c r="T2" s="928"/>
      <c r="U2" s="927"/>
      <c r="V2" s="927"/>
      <c r="W2" s="927"/>
      <c r="X2" s="927"/>
      <c r="Y2" s="927"/>
      <c r="Z2" s="927"/>
      <c r="AA2" s="927"/>
      <c r="AB2" s="927"/>
      <c r="AC2" s="927"/>
      <c r="AD2" s="927"/>
      <c r="AE2" s="927"/>
      <c r="AF2" s="927"/>
      <c r="AG2" s="927"/>
      <c r="AH2" s="927"/>
      <c r="AI2" s="927"/>
      <c r="AJ2" s="927"/>
      <c r="AK2" s="927"/>
      <c r="AL2" s="927"/>
      <c r="AM2" s="927"/>
      <c r="AN2" s="927"/>
      <c r="AO2" s="927"/>
      <c r="AP2" s="927"/>
      <c r="AQ2" s="927"/>
      <c r="AR2" s="927"/>
      <c r="AS2" s="927"/>
      <c r="AT2" s="927"/>
      <c r="AU2" s="927"/>
      <c r="AV2" s="927"/>
    </row>
    <row r="3" spans="1:48" s="556" customFormat="1" ht="14.25" customHeight="1" thickBot="1">
      <c r="A3" s="929"/>
      <c r="B3" s="929"/>
      <c r="C3" s="929"/>
      <c r="D3" s="929"/>
      <c r="E3" s="929"/>
      <c r="F3" s="929"/>
      <c r="G3" s="929"/>
      <c r="H3" s="929"/>
      <c r="I3" s="929"/>
      <c r="J3" s="929"/>
      <c r="K3" s="929"/>
      <c r="L3" s="929"/>
      <c r="M3" s="929"/>
      <c r="N3" s="929"/>
      <c r="O3" s="929"/>
      <c r="P3" s="929"/>
      <c r="Q3" s="929"/>
      <c r="R3" s="929"/>
      <c r="S3" s="929"/>
      <c r="T3" s="929"/>
      <c r="U3" s="930"/>
      <c r="V3" s="930"/>
      <c r="W3" s="930"/>
      <c r="X3" s="2228" t="str">
        <f ca="1">INDIRECT("'-43-'!M4")</f>
        <v>（令和元年度）</v>
      </c>
      <c r="Y3" s="2229"/>
      <c r="Z3" s="2229"/>
      <c r="AA3" s="2229"/>
      <c r="AB3" s="930"/>
      <c r="AC3" s="930"/>
      <c r="AD3" s="930"/>
      <c r="AE3" s="930"/>
      <c r="AF3" s="930"/>
      <c r="AG3" s="930"/>
      <c r="AH3" s="930"/>
      <c r="AI3" s="930"/>
      <c r="AJ3" s="930"/>
      <c r="AK3" s="930"/>
      <c r="AL3" s="930"/>
      <c r="AM3" s="930"/>
      <c r="AN3" s="930"/>
      <c r="AO3" s="930"/>
      <c r="AP3" s="930"/>
      <c r="AQ3" s="930"/>
      <c r="AR3" s="930"/>
      <c r="AS3" s="930"/>
      <c r="AT3" s="930"/>
      <c r="AU3" s="930"/>
      <c r="AV3" s="930"/>
    </row>
    <row r="4" spans="1:48" s="556" customFormat="1" ht="12">
      <c r="A4" s="2266" t="s">
        <v>23</v>
      </c>
      <c r="B4" s="2269" t="s">
        <v>316</v>
      </c>
      <c r="C4" s="2274" t="s">
        <v>160</v>
      </c>
      <c r="D4" s="2274"/>
      <c r="E4" s="2237" t="s">
        <v>290</v>
      </c>
      <c r="F4" s="2238"/>
      <c r="G4" s="2238"/>
      <c r="H4" s="2238"/>
      <c r="I4" s="2238"/>
      <c r="J4" s="2238"/>
      <c r="K4" s="2238"/>
      <c r="L4" s="2239"/>
      <c r="M4" s="2243" t="s">
        <v>389</v>
      </c>
      <c r="N4" s="2243"/>
      <c r="O4" s="2243"/>
      <c r="P4" s="2243"/>
      <c r="Q4" s="2243"/>
      <c r="R4" s="2243"/>
      <c r="S4" s="2243"/>
      <c r="T4" s="2243"/>
      <c r="U4" s="2243"/>
      <c r="V4" s="2245" t="s">
        <v>161</v>
      </c>
      <c r="W4" s="2246"/>
      <c r="X4" s="2246"/>
      <c r="Y4" s="2246"/>
      <c r="Z4" s="2246"/>
      <c r="AA4" s="2247"/>
      <c r="AB4" s="930"/>
      <c r="AC4" s="930"/>
      <c r="AD4" s="930"/>
      <c r="AE4" s="930"/>
      <c r="AF4" s="930"/>
      <c r="AG4" s="930"/>
      <c r="AH4" s="930"/>
      <c r="AI4" s="930"/>
      <c r="AJ4" s="930"/>
      <c r="AK4" s="930"/>
      <c r="AL4" s="930"/>
      <c r="AM4" s="930"/>
      <c r="AN4" s="930"/>
      <c r="AO4" s="930"/>
      <c r="AP4" s="930"/>
      <c r="AQ4" s="930"/>
      <c r="AR4" s="930"/>
      <c r="AS4" s="930"/>
      <c r="AT4" s="930"/>
      <c r="AU4" s="930"/>
      <c r="AV4" s="930"/>
    </row>
    <row r="5" spans="1:48" s="556" customFormat="1" ht="12">
      <c r="A5" s="2267"/>
      <c r="B5" s="2270"/>
      <c r="C5" s="2275"/>
      <c r="D5" s="2275"/>
      <c r="E5" s="2240"/>
      <c r="F5" s="2241"/>
      <c r="G5" s="2241"/>
      <c r="H5" s="2241"/>
      <c r="I5" s="2241"/>
      <c r="J5" s="2241"/>
      <c r="K5" s="2241"/>
      <c r="L5" s="2242"/>
      <c r="M5" s="2244"/>
      <c r="N5" s="2244"/>
      <c r="O5" s="2244"/>
      <c r="P5" s="2244"/>
      <c r="Q5" s="2244"/>
      <c r="R5" s="2244"/>
      <c r="S5" s="2244"/>
      <c r="T5" s="2244"/>
      <c r="U5" s="2244"/>
      <c r="V5" s="2248"/>
      <c r="W5" s="2249"/>
      <c r="X5" s="2249"/>
      <c r="Y5" s="2249"/>
      <c r="Z5" s="2249"/>
      <c r="AA5" s="2250"/>
      <c r="AB5" s="930"/>
      <c r="AC5" s="930"/>
      <c r="AD5" s="930"/>
      <c r="AE5" s="930"/>
      <c r="AF5" s="930"/>
      <c r="AG5" s="930"/>
      <c r="AH5" s="930"/>
      <c r="AI5" s="930"/>
      <c r="AJ5" s="930"/>
      <c r="AK5" s="930"/>
      <c r="AL5" s="930"/>
      <c r="AM5" s="930"/>
      <c r="AN5" s="930"/>
      <c r="AO5" s="930"/>
      <c r="AP5" s="930"/>
      <c r="AQ5" s="930"/>
      <c r="AR5" s="930"/>
      <c r="AS5" s="930"/>
      <c r="AT5" s="930"/>
      <c r="AU5" s="930"/>
      <c r="AV5" s="930"/>
    </row>
    <row r="6" spans="1:48" s="556" customFormat="1" ht="24" customHeight="1">
      <c r="A6" s="2267"/>
      <c r="B6" s="2270"/>
      <c r="C6" s="2272" t="s">
        <v>2</v>
      </c>
      <c r="D6" s="2256" t="s">
        <v>3</v>
      </c>
      <c r="E6" s="2263" t="s">
        <v>4</v>
      </c>
      <c r="F6" s="2264"/>
      <c r="G6" s="2264"/>
      <c r="H6" s="2265"/>
      <c r="I6" s="2124" t="s">
        <v>5</v>
      </c>
      <c r="J6" s="2112"/>
      <c r="K6" s="2112"/>
      <c r="L6" s="2125"/>
      <c r="M6" s="2258" t="s">
        <v>6</v>
      </c>
      <c r="N6" s="2231" t="s">
        <v>212</v>
      </c>
      <c r="O6" s="2231" t="s">
        <v>291</v>
      </c>
      <c r="P6" s="2231" t="s">
        <v>80</v>
      </c>
      <c r="Q6" s="2235" t="s">
        <v>272</v>
      </c>
      <c r="R6" s="2236"/>
      <c r="S6" s="2231" t="s">
        <v>9</v>
      </c>
      <c r="T6" s="2254" t="s">
        <v>10</v>
      </c>
      <c r="U6" s="2256" t="s">
        <v>3</v>
      </c>
      <c r="V6" s="2260" t="s">
        <v>162</v>
      </c>
      <c r="W6" s="2233" t="s">
        <v>223</v>
      </c>
      <c r="X6" s="2251" t="s">
        <v>163</v>
      </c>
      <c r="Y6" s="2262"/>
      <c r="Z6" s="2251" t="s">
        <v>164</v>
      </c>
      <c r="AA6" s="2252"/>
      <c r="AB6" s="930"/>
      <c r="AC6" s="930"/>
      <c r="AD6" s="930"/>
      <c r="AE6" s="930"/>
      <c r="AF6" s="930"/>
      <c r="AG6" s="930"/>
      <c r="AH6" s="930"/>
      <c r="AI6" s="930"/>
      <c r="AJ6" s="930"/>
      <c r="AK6" s="930"/>
      <c r="AL6" s="930"/>
      <c r="AM6" s="930"/>
      <c r="AN6" s="930"/>
      <c r="AO6" s="930"/>
      <c r="AP6" s="930"/>
      <c r="AQ6" s="930"/>
      <c r="AR6" s="930"/>
      <c r="AS6" s="930"/>
      <c r="AT6" s="930"/>
      <c r="AU6" s="930"/>
      <c r="AV6" s="930"/>
    </row>
    <row r="7" spans="1:48" s="940" customFormat="1" ht="42" customHeight="1" thickBot="1">
      <c r="A7" s="2268"/>
      <c r="B7" s="2271"/>
      <c r="C7" s="2273"/>
      <c r="D7" s="2257"/>
      <c r="E7" s="931" t="s">
        <v>203</v>
      </c>
      <c r="F7" s="872" t="s">
        <v>204</v>
      </c>
      <c r="G7" s="873" t="s">
        <v>11</v>
      </c>
      <c r="H7" s="874" t="s">
        <v>3</v>
      </c>
      <c r="I7" s="932" t="s">
        <v>203</v>
      </c>
      <c r="J7" s="872" t="s">
        <v>204</v>
      </c>
      <c r="K7" s="873" t="s">
        <v>11</v>
      </c>
      <c r="L7" s="875" t="s">
        <v>3</v>
      </c>
      <c r="M7" s="2259"/>
      <c r="N7" s="2253"/>
      <c r="O7" s="2253"/>
      <c r="P7" s="2232"/>
      <c r="Q7" s="933" t="s">
        <v>273</v>
      </c>
      <c r="R7" s="933" t="s">
        <v>274</v>
      </c>
      <c r="S7" s="2253"/>
      <c r="T7" s="2255"/>
      <c r="U7" s="2257"/>
      <c r="V7" s="2261"/>
      <c r="W7" s="2234"/>
      <c r="X7" s="934" t="s">
        <v>165</v>
      </c>
      <c r="Y7" s="935" t="s">
        <v>166</v>
      </c>
      <c r="Z7" s="936" t="s">
        <v>165</v>
      </c>
      <c r="AA7" s="937" t="s">
        <v>166</v>
      </c>
      <c r="AB7" s="938"/>
      <c r="AC7" s="938"/>
      <c r="AD7" s="938"/>
      <c r="AE7" s="938"/>
      <c r="AF7" s="938"/>
      <c r="AG7" s="938"/>
      <c r="AH7" s="938"/>
      <c r="AI7" s="938"/>
      <c r="AJ7" s="938"/>
      <c r="AK7" s="938"/>
      <c r="AL7" s="938"/>
      <c r="AM7" s="938"/>
      <c r="AN7" s="938"/>
      <c r="AO7" s="938"/>
      <c r="AP7" s="938"/>
      <c r="AQ7" s="938"/>
      <c r="AR7" s="938"/>
      <c r="AS7" s="938"/>
      <c r="AT7" s="938"/>
      <c r="AU7" s="939"/>
      <c r="AV7" s="939"/>
    </row>
    <row r="8" spans="1:48" s="556" customFormat="1" ht="24" customHeight="1">
      <c r="A8" s="877" t="s">
        <v>12</v>
      </c>
      <c r="B8" s="878">
        <f>'-58-'!C8</f>
        <v>257</v>
      </c>
      <c r="C8" s="879">
        <f>'-58-'!D8</f>
        <v>255</v>
      </c>
      <c r="D8" s="880">
        <f>'-58-'!E8</f>
        <v>99.22178988326849</v>
      </c>
      <c r="E8" s="881">
        <f>'-58-'!F8</f>
        <v>8</v>
      </c>
      <c r="F8" s="600">
        <v>29</v>
      </c>
      <c r="G8" s="882">
        <f>SUM(E8:F8)</f>
        <v>37</v>
      </c>
      <c r="H8" s="883">
        <f>G8/C8*100</f>
        <v>14.50980392156863</v>
      </c>
      <c r="I8" s="600">
        <f>'-58-'!H8</f>
        <v>15</v>
      </c>
      <c r="J8" s="600">
        <v>36</v>
      </c>
      <c r="K8" s="882">
        <f>SUM(I8:J8)</f>
        <v>51</v>
      </c>
      <c r="L8" s="884">
        <f>K8/C8*100</f>
        <v>20</v>
      </c>
      <c r="M8" s="881">
        <f>'-58-'!J8</f>
        <v>2</v>
      </c>
      <c r="N8" s="881">
        <f>'-58-'!K8</f>
        <v>9</v>
      </c>
      <c r="O8" s="881">
        <f>'-58-'!L8</f>
        <v>58</v>
      </c>
      <c r="P8" s="881">
        <f>'-58-'!M8</f>
        <v>6</v>
      </c>
      <c r="Q8" s="881">
        <v>6</v>
      </c>
      <c r="R8" s="600">
        <v>0</v>
      </c>
      <c r="S8" s="600">
        <f>'-58-'!N8</f>
        <v>7</v>
      </c>
      <c r="T8" s="941">
        <f>SUM(M8:P8,S8)</f>
        <v>82</v>
      </c>
      <c r="U8" s="942">
        <f>T8/C8*100</f>
        <v>32.15686274509804</v>
      </c>
      <c r="V8" s="943">
        <v>230</v>
      </c>
      <c r="W8" s="944">
        <f>V8/B8*100</f>
        <v>89.49416342412452</v>
      </c>
      <c r="X8" s="945">
        <v>12</v>
      </c>
      <c r="Y8" s="946">
        <v>5.217391304347826</v>
      </c>
      <c r="Z8" s="945">
        <v>0</v>
      </c>
      <c r="AA8" s="947">
        <v>0</v>
      </c>
      <c r="AB8" s="930"/>
      <c r="AC8" s="930"/>
      <c r="AD8" s="930"/>
      <c r="AE8" s="930"/>
      <c r="AF8" s="930"/>
      <c r="AG8" s="930"/>
      <c r="AH8" s="930"/>
      <c r="AI8" s="930"/>
      <c r="AJ8" s="930"/>
      <c r="AK8" s="930"/>
      <c r="AL8" s="930"/>
      <c r="AM8" s="930"/>
      <c r="AN8" s="930"/>
      <c r="AO8" s="930"/>
      <c r="AP8" s="930"/>
      <c r="AQ8" s="930"/>
      <c r="AR8" s="930"/>
      <c r="AS8" s="930"/>
      <c r="AT8" s="930"/>
      <c r="AU8" s="930"/>
      <c r="AV8" s="930"/>
    </row>
    <row r="9" spans="1:48" s="556" customFormat="1" ht="24" customHeight="1">
      <c r="A9" s="886" t="s">
        <v>13</v>
      </c>
      <c r="B9" s="878">
        <f>'-58-'!C12</f>
        <v>531</v>
      </c>
      <c r="C9" s="879">
        <f>'-58-'!D12</f>
        <v>515</v>
      </c>
      <c r="D9" s="880">
        <f>'-58-'!E12</f>
        <v>96.98681732580037</v>
      </c>
      <c r="E9" s="887">
        <f>'-58-'!F12</f>
        <v>16</v>
      </c>
      <c r="F9" s="599">
        <v>43</v>
      </c>
      <c r="G9" s="882">
        <f aca="true" t="shared" si="0" ref="G9:G20">SUM(E9:F9)</f>
        <v>59</v>
      </c>
      <c r="H9" s="883">
        <f aca="true" t="shared" si="1" ref="H9:H20">G9/C9*100</f>
        <v>11.45631067961165</v>
      </c>
      <c r="I9" s="599">
        <f>'-58-'!H12</f>
        <v>40</v>
      </c>
      <c r="J9" s="599">
        <v>97</v>
      </c>
      <c r="K9" s="882">
        <f aca="true" t="shared" si="2" ref="K9:K20">SUM(I9:J9)</f>
        <v>137</v>
      </c>
      <c r="L9" s="884">
        <f aca="true" t="shared" si="3" ref="L9:L20">K9/C9*100</f>
        <v>26.601941747572816</v>
      </c>
      <c r="M9" s="887">
        <f>'-58-'!J12</f>
        <v>0</v>
      </c>
      <c r="N9" s="599">
        <f>'-58-'!K12</f>
        <v>14</v>
      </c>
      <c r="O9" s="599">
        <f>'-58-'!L12</f>
        <v>56</v>
      </c>
      <c r="P9" s="599">
        <f>'-58-'!M12</f>
        <v>10</v>
      </c>
      <c r="Q9" s="599">
        <v>11</v>
      </c>
      <c r="R9" s="600">
        <v>0</v>
      </c>
      <c r="S9" s="600">
        <f>'-58-'!N12</f>
        <v>5</v>
      </c>
      <c r="T9" s="941">
        <f aca="true" t="shared" si="4" ref="T9:T20">SUM(M9:P9,S9)</f>
        <v>85</v>
      </c>
      <c r="U9" s="942">
        <f aca="true" t="shared" si="5" ref="U9:U20">T9/C9*100</f>
        <v>16.50485436893204</v>
      </c>
      <c r="V9" s="948">
        <v>415</v>
      </c>
      <c r="W9" s="949">
        <f aca="true" t="shared" si="6" ref="W9:W20">V9/B9*100</f>
        <v>78.15442561205273</v>
      </c>
      <c r="X9" s="950">
        <v>10</v>
      </c>
      <c r="Y9" s="951">
        <v>2.4096385542168677</v>
      </c>
      <c r="Z9" s="950">
        <v>1</v>
      </c>
      <c r="AA9" s="952">
        <v>0.24096385542168677</v>
      </c>
      <c r="AB9" s="930"/>
      <c r="AC9" s="930"/>
      <c r="AD9" s="930"/>
      <c r="AE9" s="930"/>
      <c r="AF9" s="930"/>
      <c r="AG9" s="930"/>
      <c r="AH9" s="930"/>
      <c r="AI9" s="930"/>
      <c r="AJ9" s="930"/>
      <c r="AK9" s="930"/>
      <c r="AL9" s="930"/>
      <c r="AM9" s="930"/>
      <c r="AN9" s="930"/>
      <c r="AO9" s="930"/>
      <c r="AP9" s="930"/>
      <c r="AQ9" s="930"/>
      <c r="AR9" s="930"/>
      <c r="AS9" s="930"/>
      <c r="AT9" s="930"/>
      <c r="AU9" s="930"/>
      <c r="AV9" s="930"/>
    </row>
    <row r="10" spans="1:48" s="556" customFormat="1" ht="24" customHeight="1">
      <c r="A10" s="886" t="s">
        <v>14</v>
      </c>
      <c r="B10" s="878">
        <f>'-58-'!C17</f>
        <v>510</v>
      </c>
      <c r="C10" s="879">
        <f>'-58-'!D17</f>
        <v>502</v>
      </c>
      <c r="D10" s="880">
        <f>'-58-'!E17</f>
        <v>98.4313725490196</v>
      </c>
      <c r="E10" s="887">
        <f>'-58-'!F17</f>
        <v>13</v>
      </c>
      <c r="F10" s="599">
        <v>36</v>
      </c>
      <c r="G10" s="882">
        <f t="shared" si="0"/>
        <v>49</v>
      </c>
      <c r="H10" s="883">
        <f t="shared" si="1"/>
        <v>9.760956175298805</v>
      </c>
      <c r="I10" s="599">
        <f>'-58-'!H17</f>
        <v>29</v>
      </c>
      <c r="J10" s="599">
        <v>55</v>
      </c>
      <c r="K10" s="882">
        <f t="shared" si="2"/>
        <v>84</v>
      </c>
      <c r="L10" s="884">
        <f t="shared" si="3"/>
        <v>16.733067729083665</v>
      </c>
      <c r="M10" s="887">
        <f>'-58-'!J17</f>
        <v>0</v>
      </c>
      <c r="N10" s="599">
        <f>'-58-'!K17</f>
        <v>42</v>
      </c>
      <c r="O10" s="599">
        <f>'-58-'!L17</f>
        <v>58</v>
      </c>
      <c r="P10" s="599">
        <f>'-58-'!M17</f>
        <v>19</v>
      </c>
      <c r="Q10" s="599">
        <v>17</v>
      </c>
      <c r="R10" s="600">
        <v>3</v>
      </c>
      <c r="S10" s="600">
        <f>'-58-'!N17</f>
        <v>4</v>
      </c>
      <c r="T10" s="941">
        <f t="shared" si="4"/>
        <v>123</v>
      </c>
      <c r="U10" s="942">
        <f t="shared" si="5"/>
        <v>24.50199203187251</v>
      </c>
      <c r="V10" s="948">
        <v>158</v>
      </c>
      <c r="W10" s="949">
        <f>V10/B10*100</f>
        <v>30.980392156862745</v>
      </c>
      <c r="X10" s="950">
        <v>1</v>
      </c>
      <c r="Y10" s="951">
        <v>0.6329113924050633</v>
      </c>
      <c r="Z10" s="950">
        <v>0</v>
      </c>
      <c r="AA10" s="952">
        <v>0</v>
      </c>
      <c r="AB10" s="930"/>
      <c r="AC10" s="930"/>
      <c r="AD10" s="930"/>
      <c r="AE10" s="930"/>
      <c r="AF10" s="930"/>
      <c r="AG10" s="930"/>
      <c r="AH10" s="930"/>
      <c r="AI10" s="930"/>
      <c r="AJ10" s="930"/>
      <c r="AK10" s="930"/>
      <c r="AL10" s="930"/>
      <c r="AM10" s="930"/>
      <c r="AN10" s="930"/>
      <c r="AO10" s="930"/>
      <c r="AP10" s="930"/>
      <c r="AQ10" s="930"/>
      <c r="AR10" s="930"/>
      <c r="AS10" s="930"/>
      <c r="AT10" s="930"/>
      <c r="AU10" s="930"/>
      <c r="AV10" s="930"/>
    </row>
    <row r="11" spans="1:48" s="556" customFormat="1" ht="24" customHeight="1">
      <c r="A11" s="886" t="s">
        <v>25</v>
      </c>
      <c r="B11" s="878">
        <f>'-58-'!C20</f>
        <v>906</v>
      </c>
      <c r="C11" s="879">
        <f>'-58-'!D20</f>
        <v>890</v>
      </c>
      <c r="D11" s="880">
        <f>'-58-'!E20</f>
        <v>98.23399558498896</v>
      </c>
      <c r="E11" s="887">
        <f>'-58-'!F20</f>
        <v>29</v>
      </c>
      <c r="F11" s="599">
        <v>54</v>
      </c>
      <c r="G11" s="882">
        <f t="shared" si="0"/>
        <v>83</v>
      </c>
      <c r="H11" s="883">
        <f t="shared" si="1"/>
        <v>9.325842696629213</v>
      </c>
      <c r="I11" s="599">
        <f>'-58-'!H20</f>
        <v>61</v>
      </c>
      <c r="J11" s="599">
        <v>88</v>
      </c>
      <c r="K11" s="882">
        <f t="shared" si="2"/>
        <v>149</v>
      </c>
      <c r="L11" s="884">
        <f t="shared" si="3"/>
        <v>16.741573033707866</v>
      </c>
      <c r="M11" s="887">
        <f>'-58-'!J20</f>
        <v>6</v>
      </c>
      <c r="N11" s="599">
        <f>'-58-'!K20</f>
        <v>34</v>
      </c>
      <c r="O11" s="599">
        <f>'-58-'!L20</f>
        <v>103</v>
      </c>
      <c r="P11" s="599">
        <f>'-58-'!M20</f>
        <v>44</v>
      </c>
      <c r="Q11" s="599">
        <v>44</v>
      </c>
      <c r="R11" s="600">
        <v>0</v>
      </c>
      <c r="S11" s="600">
        <f>'-58-'!N20</f>
        <v>1</v>
      </c>
      <c r="T11" s="941">
        <f t="shared" si="4"/>
        <v>188</v>
      </c>
      <c r="U11" s="942">
        <f t="shared" si="5"/>
        <v>21.123595505617978</v>
      </c>
      <c r="V11" s="948">
        <v>796</v>
      </c>
      <c r="W11" s="949">
        <f t="shared" si="6"/>
        <v>87.85871964679912</v>
      </c>
      <c r="X11" s="950">
        <v>26</v>
      </c>
      <c r="Y11" s="951">
        <v>3.2663316582914574</v>
      </c>
      <c r="Z11" s="950">
        <v>0</v>
      </c>
      <c r="AA11" s="952">
        <v>0</v>
      </c>
      <c r="AB11" s="930"/>
      <c r="AC11" s="930"/>
      <c r="AD11" s="930"/>
      <c r="AE11" s="930"/>
      <c r="AF11" s="930"/>
      <c r="AG11" s="930"/>
      <c r="AH11" s="930"/>
      <c r="AI11" s="930"/>
      <c r="AJ11" s="930"/>
      <c r="AK11" s="930"/>
      <c r="AL11" s="930"/>
      <c r="AM11" s="930"/>
      <c r="AN11" s="930"/>
      <c r="AO11" s="930"/>
      <c r="AP11" s="930"/>
      <c r="AQ11" s="930"/>
      <c r="AR11" s="930"/>
      <c r="AS11" s="930"/>
      <c r="AT11" s="930"/>
      <c r="AU11" s="930"/>
      <c r="AV11" s="930"/>
    </row>
    <row r="12" spans="1:48" s="556" customFormat="1" ht="24" customHeight="1">
      <c r="A12" s="886" t="s">
        <v>15</v>
      </c>
      <c r="B12" s="888">
        <f>'-58-'!C24</f>
        <v>624</v>
      </c>
      <c r="C12" s="889">
        <f>'-58-'!D24</f>
        <v>604</v>
      </c>
      <c r="D12" s="880">
        <f>'-58-'!E24</f>
        <v>96.7948717948718</v>
      </c>
      <c r="E12" s="887">
        <f>'-58-'!F24</f>
        <v>10</v>
      </c>
      <c r="F12" s="599">
        <v>50</v>
      </c>
      <c r="G12" s="882">
        <f t="shared" si="0"/>
        <v>60</v>
      </c>
      <c r="H12" s="883">
        <f t="shared" si="1"/>
        <v>9.933774834437086</v>
      </c>
      <c r="I12" s="599">
        <f>'-58-'!H24</f>
        <v>66</v>
      </c>
      <c r="J12" s="599">
        <v>99</v>
      </c>
      <c r="K12" s="882">
        <f t="shared" si="2"/>
        <v>165</v>
      </c>
      <c r="L12" s="884">
        <f t="shared" si="3"/>
        <v>27.31788079470199</v>
      </c>
      <c r="M12" s="887">
        <f>'-58-'!J24</f>
        <v>24</v>
      </c>
      <c r="N12" s="599">
        <f>'-58-'!K24</f>
        <v>35</v>
      </c>
      <c r="O12" s="599">
        <f>'-58-'!L24</f>
        <v>17</v>
      </c>
      <c r="P12" s="599">
        <f>'-58-'!M24</f>
        <v>10</v>
      </c>
      <c r="Q12" s="599">
        <v>10</v>
      </c>
      <c r="R12" s="600">
        <v>0</v>
      </c>
      <c r="S12" s="600">
        <f>'-58-'!N24</f>
        <v>10</v>
      </c>
      <c r="T12" s="941">
        <f t="shared" si="4"/>
        <v>96</v>
      </c>
      <c r="U12" s="942">
        <f t="shared" si="5"/>
        <v>15.894039735099339</v>
      </c>
      <c r="V12" s="948">
        <v>432</v>
      </c>
      <c r="W12" s="949">
        <f t="shared" si="6"/>
        <v>69.23076923076923</v>
      </c>
      <c r="X12" s="950">
        <v>4</v>
      </c>
      <c r="Y12" s="951">
        <v>0.9259259259259258</v>
      </c>
      <c r="Z12" s="950">
        <v>0</v>
      </c>
      <c r="AA12" s="952">
        <v>0</v>
      </c>
      <c r="AB12" s="930"/>
      <c r="AC12" s="930"/>
      <c r="AD12" s="930"/>
      <c r="AE12" s="930"/>
      <c r="AF12" s="930"/>
      <c r="AG12" s="930"/>
      <c r="AH12" s="930"/>
      <c r="AI12" s="930"/>
      <c r="AJ12" s="930"/>
      <c r="AK12" s="930"/>
      <c r="AL12" s="930"/>
      <c r="AM12" s="930"/>
      <c r="AN12" s="930"/>
      <c r="AO12" s="930"/>
      <c r="AP12" s="930"/>
      <c r="AQ12" s="930"/>
      <c r="AR12" s="930"/>
      <c r="AS12" s="930"/>
      <c r="AT12" s="930"/>
      <c r="AU12" s="930"/>
      <c r="AV12" s="930"/>
    </row>
    <row r="13" spans="1:48" s="556" customFormat="1" ht="24" customHeight="1">
      <c r="A13" s="886" t="s">
        <v>16</v>
      </c>
      <c r="B13" s="888">
        <f>'-58-'!C26</f>
        <v>175</v>
      </c>
      <c r="C13" s="889">
        <f>'-58-'!D26</f>
        <v>172</v>
      </c>
      <c r="D13" s="880">
        <f>'-58-'!E26</f>
        <v>98.28571428571429</v>
      </c>
      <c r="E13" s="887">
        <f>'-58-'!F26</f>
        <v>1</v>
      </c>
      <c r="F13" s="599">
        <v>8</v>
      </c>
      <c r="G13" s="882">
        <f t="shared" si="0"/>
        <v>9</v>
      </c>
      <c r="H13" s="883">
        <f t="shared" si="1"/>
        <v>5.232558139534884</v>
      </c>
      <c r="I13" s="599">
        <f>'-58-'!H26</f>
        <v>7</v>
      </c>
      <c r="J13" s="599">
        <v>13</v>
      </c>
      <c r="K13" s="882">
        <f t="shared" si="2"/>
        <v>20</v>
      </c>
      <c r="L13" s="884">
        <f t="shared" si="3"/>
        <v>11.627906976744185</v>
      </c>
      <c r="M13" s="887">
        <f>'-58-'!J26</f>
        <v>1</v>
      </c>
      <c r="N13" s="599">
        <f>'-58-'!K26</f>
        <v>10</v>
      </c>
      <c r="O13" s="599">
        <f>'-58-'!L26</f>
        <v>44</v>
      </c>
      <c r="P13" s="599">
        <f>'-58-'!M26</f>
        <v>6</v>
      </c>
      <c r="Q13" s="599">
        <v>6</v>
      </c>
      <c r="R13" s="600">
        <v>0</v>
      </c>
      <c r="S13" s="600">
        <f>'-58-'!N26</f>
        <v>3</v>
      </c>
      <c r="T13" s="941">
        <f t="shared" si="4"/>
        <v>64</v>
      </c>
      <c r="U13" s="942">
        <f t="shared" si="5"/>
        <v>37.2093023255814</v>
      </c>
      <c r="V13" s="948">
        <v>151</v>
      </c>
      <c r="W13" s="953">
        <f t="shared" si="6"/>
        <v>86.28571428571429</v>
      </c>
      <c r="X13" s="950">
        <v>1</v>
      </c>
      <c r="Y13" s="951">
        <v>0.6622516556291391</v>
      </c>
      <c r="Z13" s="950">
        <v>0</v>
      </c>
      <c r="AA13" s="952">
        <v>0</v>
      </c>
      <c r="AB13" s="930"/>
      <c r="AC13" s="930"/>
      <c r="AD13" s="930"/>
      <c r="AE13" s="930"/>
      <c r="AF13" s="930"/>
      <c r="AG13" s="930"/>
      <c r="AH13" s="930"/>
      <c r="AI13" s="930"/>
      <c r="AJ13" s="930"/>
      <c r="AK13" s="930"/>
      <c r="AL13" s="930"/>
      <c r="AM13" s="930"/>
      <c r="AN13" s="930"/>
      <c r="AO13" s="930"/>
      <c r="AP13" s="930"/>
      <c r="AQ13" s="930"/>
      <c r="AR13" s="930"/>
      <c r="AS13" s="930"/>
      <c r="AT13" s="930"/>
      <c r="AU13" s="930"/>
      <c r="AV13" s="930"/>
    </row>
    <row r="14" spans="1:48" s="556" customFormat="1" ht="24" customHeight="1">
      <c r="A14" s="886" t="s">
        <v>26</v>
      </c>
      <c r="B14" s="888">
        <f>'-58-'!C30</f>
        <v>1745</v>
      </c>
      <c r="C14" s="889">
        <f>'-58-'!D30</f>
        <v>1691</v>
      </c>
      <c r="D14" s="880">
        <f>'-58-'!E30</f>
        <v>96.9054441260745</v>
      </c>
      <c r="E14" s="887">
        <f>'-58-'!F30</f>
        <v>64</v>
      </c>
      <c r="F14" s="599">
        <v>102</v>
      </c>
      <c r="G14" s="882">
        <f t="shared" si="0"/>
        <v>166</v>
      </c>
      <c r="H14" s="883">
        <f t="shared" si="1"/>
        <v>9.816676522767594</v>
      </c>
      <c r="I14" s="599">
        <f>'-58-'!H30</f>
        <v>109</v>
      </c>
      <c r="J14" s="599">
        <v>217</v>
      </c>
      <c r="K14" s="882">
        <f t="shared" si="2"/>
        <v>326</v>
      </c>
      <c r="L14" s="884">
        <f t="shared" si="3"/>
        <v>19.278533412182142</v>
      </c>
      <c r="M14" s="887">
        <f>'-58-'!J30</f>
        <v>13</v>
      </c>
      <c r="N14" s="599">
        <f>'-58-'!K30</f>
        <v>77</v>
      </c>
      <c r="O14" s="599">
        <f>'-58-'!L30</f>
        <v>111</v>
      </c>
      <c r="P14" s="599">
        <f>'-58-'!M30</f>
        <v>109</v>
      </c>
      <c r="Q14" s="599">
        <v>105</v>
      </c>
      <c r="R14" s="600">
        <v>7</v>
      </c>
      <c r="S14" s="600">
        <f>'-58-'!N30</f>
        <v>2</v>
      </c>
      <c r="T14" s="941">
        <f t="shared" si="4"/>
        <v>312</v>
      </c>
      <c r="U14" s="942">
        <f t="shared" si="5"/>
        <v>18.450620934358366</v>
      </c>
      <c r="V14" s="948">
        <v>1030</v>
      </c>
      <c r="W14" s="953">
        <f t="shared" si="6"/>
        <v>59.02578796561605</v>
      </c>
      <c r="X14" s="950">
        <v>28</v>
      </c>
      <c r="Y14" s="951">
        <v>2.7184466019417477</v>
      </c>
      <c r="Z14" s="950">
        <v>0</v>
      </c>
      <c r="AA14" s="952">
        <v>0</v>
      </c>
      <c r="AB14" s="930"/>
      <c r="AC14" s="930"/>
      <c r="AD14" s="930"/>
      <c r="AE14" s="930"/>
      <c r="AF14" s="930"/>
      <c r="AG14" s="930"/>
      <c r="AH14" s="930"/>
      <c r="AI14" s="930"/>
      <c r="AJ14" s="930"/>
      <c r="AK14" s="930"/>
      <c r="AL14" s="930"/>
      <c r="AM14" s="930"/>
      <c r="AN14" s="930"/>
      <c r="AO14" s="930"/>
      <c r="AP14" s="930"/>
      <c r="AQ14" s="930"/>
      <c r="AR14" s="930"/>
      <c r="AS14" s="930"/>
      <c r="AT14" s="930"/>
      <c r="AU14" s="930"/>
      <c r="AV14" s="930"/>
    </row>
    <row r="15" spans="1:48" s="556" customFormat="1" ht="24" customHeight="1">
      <c r="A15" s="886" t="s">
        <v>17</v>
      </c>
      <c r="B15" s="888">
        <f>'-58-'!C34</f>
        <v>532</v>
      </c>
      <c r="C15" s="889">
        <f>'-58-'!D34</f>
        <v>504</v>
      </c>
      <c r="D15" s="890">
        <f>'-58-'!E34</f>
        <v>94.73684210526315</v>
      </c>
      <c r="E15" s="887">
        <f>'-58-'!F34</f>
        <v>10</v>
      </c>
      <c r="F15" s="599">
        <v>31</v>
      </c>
      <c r="G15" s="882">
        <f t="shared" si="0"/>
        <v>41</v>
      </c>
      <c r="H15" s="883">
        <f t="shared" si="1"/>
        <v>8.134920634920634</v>
      </c>
      <c r="I15" s="599">
        <f>'-58-'!H34</f>
        <v>63</v>
      </c>
      <c r="J15" s="599">
        <v>92</v>
      </c>
      <c r="K15" s="882">
        <f t="shared" si="2"/>
        <v>155</v>
      </c>
      <c r="L15" s="891">
        <f t="shared" si="3"/>
        <v>30.753968253968257</v>
      </c>
      <c r="M15" s="887">
        <f>'-58-'!J34</f>
        <v>6</v>
      </c>
      <c r="N15" s="599">
        <f>'-58-'!K34</f>
        <v>21</v>
      </c>
      <c r="O15" s="599">
        <f>'-58-'!L34</f>
        <v>34</v>
      </c>
      <c r="P15" s="599">
        <f>'-58-'!M34</f>
        <v>5</v>
      </c>
      <c r="Q15" s="599">
        <v>5</v>
      </c>
      <c r="R15" s="600">
        <v>0</v>
      </c>
      <c r="S15" s="600">
        <f>'-58-'!N34</f>
        <v>1</v>
      </c>
      <c r="T15" s="941">
        <f t="shared" si="4"/>
        <v>67</v>
      </c>
      <c r="U15" s="942">
        <f t="shared" si="5"/>
        <v>13.293650793650794</v>
      </c>
      <c r="V15" s="948">
        <v>413</v>
      </c>
      <c r="W15" s="953">
        <f t="shared" si="6"/>
        <v>77.63157894736842</v>
      </c>
      <c r="X15" s="950">
        <v>21</v>
      </c>
      <c r="Y15" s="951">
        <v>5.084745762711865</v>
      </c>
      <c r="Z15" s="950">
        <v>2</v>
      </c>
      <c r="AA15" s="952">
        <v>0.48426150121065376</v>
      </c>
      <c r="AB15" s="930"/>
      <c r="AC15" s="930"/>
      <c r="AD15" s="930"/>
      <c r="AE15" s="930"/>
      <c r="AF15" s="930"/>
      <c r="AG15" s="930"/>
      <c r="AH15" s="930"/>
      <c r="AI15" s="930"/>
      <c r="AJ15" s="930"/>
      <c r="AK15" s="930"/>
      <c r="AL15" s="930"/>
      <c r="AM15" s="930"/>
      <c r="AN15" s="930"/>
      <c r="AO15" s="930"/>
      <c r="AP15" s="930"/>
      <c r="AQ15" s="930"/>
      <c r="AR15" s="930"/>
      <c r="AS15" s="930"/>
      <c r="AT15" s="930"/>
      <c r="AU15" s="930"/>
      <c r="AV15" s="930"/>
    </row>
    <row r="16" spans="1:48" s="556" customFormat="1" ht="24" customHeight="1">
      <c r="A16" s="886" t="s">
        <v>18</v>
      </c>
      <c r="B16" s="888">
        <f>'-58-'!C41</f>
        <v>1245</v>
      </c>
      <c r="C16" s="889">
        <f>'-58-'!D41</f>
        <v>1158</v>
      </c>
      <c r="D16" s="880">
        <f>'-58-'!E41</f>
        <v>93.01204819277108</v>
      </c>
      <c r="E16" s="887">
        <f>'-58-'!F41</f>
        <v>35</v>
      </c>
      <c r="F16" s="599">
        <v>86</v>
      </c>
      <c r="G16" s="882">
        <f t="shared" si="0"/>
        <v>121</v>
      </c>
      <c r="H16" s="883">
        <f t="shared" si="1"/>
        <v>10.449050086355786</v>
      </c>
      <c r="I16" s="599">
        <f>'-58-'!H41</f>
        <v>79</v>
      </c>
      <c r="J16" s="599">
        <v>149</v>
      </c>
      <c r="K16" s="882">
        <f t="shared" si="2"/>
        <v>228</v>
      </c>
      <c r="L16" s="884">
        <f t="shared" si="3"/>
        <v>19.689119170984455</v>
      </c>
      <c r="M16" s="887">
        <f>'-58-'!J41</f>
        <v>18</v>
      </c>
      <c r="N16" s="599">
        <f>'-58-'!K41</f>
        <v>80</v>
      </c>
      <c r="O16" s="599">
        <f>'-58-'!L41</f>
        <v>88</v>
      </c>
      <c r="P16" s="599">
        <f>'-58-'!M41</f>
        <v>36</v>
      </c>
      <c r="Q16" s="599">
        <v>35</v>
      </c>
      <c r="R16" s="600">
        <v>1</v>
      </c>
      <c r="S16" s="600">
        <f>'-58-'!N41</f>
        <v>6</v>
      </c>
      <c r="T16" s="941">
        <f t="shared" si="4"/>
        <v>228</v>
      </c>
      <c r="U16" s="942">
        <f t="shared" si="5"/>
        <v>19.689119170984455</v>
      </c>
      <c r="V16" s="948">
        <v>790</v>
      </c>
      <c r="W16" s="953">
        <f t="shared" si="6"/>
        <v>63.45381526104418</v>
      </c>
      <c r="X16" s="950">
        <v>8</v>
      </c>
      <c r="Y16" s="951">
        <v>1.0126582278481013</v>
      </c>
      <c r="Z16" s="950">
        <v>3</v>
      </c>
      <c r="AA16" s="952">
        <v>0.37974683544303794</v>
      </c>
      <c r="AB16" s="930"/>
      <c r="AC16" s="930"/>
      <c r="AD16" s="930"/>
      <c r="AE16" s="930"/>
      <c r="AF16" s="930"/>
      <c r="AG16" s="930"/>
      <c r="AH16" s="930"/>
      <c r="AI16" s="930"/>
      <c r="AJ16" s="930"/>
      <c r="AK16" s="930"/>
      <c r="AL16" s="930"/>
      <c r="AM16" s="930"/>
      <c r="AN16" s="930"/>
      <c r="AO16" s="930"/>
      <c r="AP16" s="930"/>
      <c r="AQ16" s="930"/>
      <c r="AR16" s="930"/>
      <c r="AS16" s="930"/>
      <c r="AT16" s="930"/>
      <c r="AU16" s="930"/>
      <c r="AV16" s="930"/>
    </row>
    <row r="17" spans="1:48" s="556" customFormat="1" ht="24" customHeight="1">
      <c r="A17" s="886" t="s">
        <v>19</v>
      </c>
      <c r="B17" s="888">
        <f>'-58-'!C45</f>
        <v>195</v>
      </c>
      <c r="C17" s="889">
        <f>'-58-'!D45</f>
        <v>190</v>
      </c>
      <c r="D17" s="890">
        <f>'-58-'!E45</f>
        <v>97.43589743589743</v>
      </c>
      <c r="E17" s="887">
        <f>'-58-'!F45</f>
        <v>4</v>
      </c>
      <c r="F17" s="599">
        <v>17</v>
      </c>
      <c r="G17" s="882">
        <f t="shared" si="0"/>
        <v>21</v>
      </c>
      <c r="H17" s="883">
        <f t="shared" si="1"/>
        <v>11.052631578947368</v>
      </c>
      <c r="I17" s="599">
        <f>'-58-'!H45</f>
        <v>20</v>
      </c>
      <c r="J17" s="599">
        <v>29</v>
      </c>
      <c r="K17" s="882">
        <f t="shared" si="2"/>
        <v>49</v>
      </c>
      <c r="L17" s="884">
        <f t="shared" si="3"/>
        <v>25.789473684210527</v>
      </c>
      <c r="M17" s="887">
        <f>'-58-'!J45</f>
        <v>7</v>
      </c>
      <c r="N17" s="599">
        <f>'-58-'!K45</f>
        <v>15</v>
      </c>
      <c r="O17" s="599">
        <f>'-58-'!L45</f>
        <v>20</v>
      </c>
      <c r="P17" s="599">
        <f>'-58-'!M45</f>
        <v>9</v>
      </c>
      <c r="Q17" s="599">
        <v>7</v>
      </c>
      <c r="R17" s="600">
        <v>2</v>
      </c>
      <c r="S17" s="600">
        <f>'-58-'!N45</f>
        <v>2</v>
      </c>
      <c r="T17" s="941">
        <f>SUM(M17:P17,S17)</f>
        <v>53</v>
      </c>
      <c r="U17" s="942">
        <f t="shared" si="5"/>
        <v>27.89473684210526</v>
      </c>
      <c r="V17" s="948">
        <v>166</v>
      </c>
      <c r="W17" s="953">
        <f t="shared" si="6"/>
        <v>85.12820512820512</v>
      </c>
      <c r="X17" s="950">
        <v>8</v>
      </c>
      <c r="Y17" s="951">
        <v>4.819277108433735</v>
      </c>
      <c r="Z17" s="950">
        <v>1</v>
      </c>
      <c r="AA17" s="952">
        <v>0.6024096385542169</v>
      </c>
      <c r="AB17" s="930"/>
      <c r="AC17" s="930"/>
      <c r="AD17" s="930"/>
      <c r="AE17" s="930"/>
      <c r="AF17" s="930"/>
      <c r="AG17" s="930"/>
      <c r="AH17" s="930"/>
      <c r="AI17" s="930"/>
      <c r="AJ17" s="930"/>
      <c r="AK17" s="930"/>
      <c r="AL17" s="930"/>
      <c r="AM17" s="930"/>
      <c r="AN17" s="930"/>
      <c r="AO17" s="930"/>
      <c r="AP17" s="930"/>
      <c r="AQ17" s="930"/>
      <c r="AR17" s="930"/>
      <c r="AS17" s="930"/>
      <c r="AT17" s="930"/>
      <c r="AU17" s="930"/>
      <c r="AV17" s="930"/>
    </row>
    <row r="18" spans="1:48" s="556" customFormat="1" ht="24" customHeight="1">
      <c r="A18" s="886" t="s">
        <v>20</v>
      </c>
      <c r="B18" s="888">
        <f>'-58-'!C47</f>
        <v>98</v>
      </c>
      <c r="C18" s="889">
        <f>'-58-'!D47</f>
        <v>95</v>
      </c>
      <c r="D18" s="880">
        <f>'-58-'!E47</f>
        <v>96.93877551020408</v>
      </c>
      <c r="E18" s="887">
        <f>'-58-'!F47</f>
        <v>4</v>
      </c>
      <c r="F18" s="599">
        <v>9</v>
      </c>
      <c r="G18" s="882">
        <f t="shared" si="0"/>
        <v>13</v>
      </c>
      <c r="H18" s="883">
        <f t="shared" si="1"/>
        <v>13.684210526315791</v>
      </c>
      <c r="I18" s="599">
        <f>'-58-'!H47</f>
        <v>5</v>
      </c>
      <c r="J18" s="599">
        <v>17</v>
      </c>
      <c r="K18" s="882">
        <f t="shared" si="2"/>
        <v>22</v>
      </c>
      <c r="L18" s="884">
        <f t="shared" si="3"/>
        <v>23.157894736842106</v>
      </c>
      <c r="M18" s="887">
        <f>'-58-'!J47</f>
        <v>10</v>
      </c>
      <c r="N18" s="599">
        <f>'-58-'!K47</f>
        <v>7</v>
      </c>
      <c r="O18" s="599">
        <f>'-58-'!L47</f>
        <v>8</v>
      </c>
      <c r="P18" s="599">
        <f>'-58-'!M47</f>
        <v>5</v>
      </c>
      <c r="Q18" s="599">
        <v>5</v>
      </c>
      <c r="R18" s="600">
        <v>1</v>
      </c>
      <c r="S18" s="600">
        <f>'-58-'!N47</f>
        <v>1</v>
      </c>
      <c r="T18" s="941">
        <f t="shared" si="4"/>
        <v>31</v>
      </c>
      <c r="U18" s="942">
        <f t="shared" si="5"/>
        <v>32.631578947368425</v>
      </c>
      <c r="V18" s="948">
        <v>78</v>
      </c>
      <c r="W18" s="953">
        <f t="shared" si="6"/>
        <v>79.59183673469387</v>
      </c>
      <c r="X18" s="950">
        <v>1</v>
      </c>
      <c r="Y18" s="951">
        <v>1.282051282051282</v>
      </c>
      <c r="Z18" s="950">
        <v>0</v>
      </c>
      <c r="AA18" s="952">
        <v>0</v>
      </c>
      <c r="AB18" s="930"/>
      <c r="AC18" s="930"/>
      <c r="AD18" s="930"/>
      <c r="AE18" s="930"/>
      <c r="AF18" s="930"/>
      <c r="AG18" s="930"/>
      <c r="AH18" s="930"/>
      <c r="AI18" s="930"/>
      <c r="AJ18" s="930"/>
      <c r="AK18" s="930"/>
      <c r="AL18" s="930"/>
      <c r="AM18" s="930"/>
      <c r="AN18" s="930"/>
      <c r="AO18" s="930"/>
      <c r="AP18" s="930"/>
      <c r="AQ18" s="930"/>
      <c r="AR18" s="930"/>
      <c r="AS18" s="930"/>
      <c r="AT18" s="930"/>
      <c r="AU18" s="930"/>
      <c r="AV18" s="930"/>
    </row>
    <row r="19" spans="1:48" s="556" customFormat="1" ht="24" customHeight="1">
      <c r="A19" s="886" t="s">
        <v>21</v>
      </c>
      <c r="B19" s="888">
        <f>'-58-'!C54</f>
        <v>547</v>
      </c>
      <c r="C19" s="889">
        <f>'-58-'!D54</f>
        <v>532</v>
      </c>
      <c r="D19" s="880">
        <f>'-58-'!E54</f>
        <v>97.25776965265082</v>
      </c>
      <c r="E19" s="887">
        <f>'-58-'!F54</f>
        <v>17</v>
      </c>
      <c r="F19" s="599">
        <v>25</v>
      </c>
      <c r="G19" s="882">
        <f t="shared" si="0"/>
        <v>42</v>
      </c>
      <c r="H19" s="883">
        <f t="shared" si="1"/>
        <v>7.894736842105263</v>
      </c>
      <c r="I19" s="599">
        <f>'-58-'!H54</f>
        <v>36</v>
      </c>
      <c r="J19" s="599">
        <v>62</v>
      </c>
      <c r="K19" s="882">
        <f t="shared" si="2"/>
        <v>98</v>
      </c>
      <c r="L19" s="891">
        <f t="shared" si="3"/>
        <v>18.421052631578945</v>
      </c>
      <c r="M19" s="954">
        <f>'-58-'!J54</f>
        <v>11</v>
      </c>
      <c r="N19" s="599">
        <f>'-58-'!K54</f>
        <v>7</v>
      </c>
      <c r="O19" s="599">
        <f>'-58-'!L54</f>
        <v>27</v>
      </c>
      <c r="P19" s="599">
        <f>'-58-'!M54</f>
        <v>34</v>
      </c>
      <c r="Q19" s="599">
        <v>33</v>
      </c>
      <c r="R19" s="599">
        <v>1</v>
      </c>
      <c r="S19" s="599">
        <f>'-58-'!N54</f>
        <v>3</v>
      </c>
      <c r="T19" s="955">
        <f>SUM(M19:P19,S19)</f>
        <v>82</v>
      </c>
      <c r="U19" s="956">
        <f t="shared" si="5"/>
        <v>15.413533834586465</v>
      </c>
      <c r="V19" s="948">
        <v>477</v>
      </c>
      <c r="W19" s="953">
        <f t="shared" si="6"/>
        <v>87.20292504570384</v>
      </c>
      <c r="X19" s="950">
        <v>10</v>
      </c>
      <c r="Y19" s="951">
        <v>2.0964360587002098</v>
      </c>
      <c r="Z19" s="950">
        <v>0</v>
      </c>
      <c r="AA19" s="952">
        <v>0</v>
      </c>
      <c r="AB19" s="930"/>
      <c r="AC19" s="930"/>
      <c r="AD19" s="930"/>
      <c r="AE19" s="930"/>
      <c r="AF19" s="930"/>
      <c r="AG19" s="930"/>
      <c r="AH19" s="930"/>
      <c r="AI19" s="930"/>
      <c r="AJ19" s="930"/>
      <c r="AK19" s="930"/>
      <c r="AL19" s="930"/>
      <c r="AM19" s="930"/>
      <c r="AN19" s="930"/>
      <c r="AO19" s="930"/>
      <c r="AP19" s="930"/>
      <c r="AQ19" s="930"/>
      <c r="AR19" s="930"/>
      <c r="AS19" s="930"/>
      <c r="AT19" s="930"/>
      <c r="AU19" s="930"/>
      <c r="AV19" s="930"/>
    </row>
    <row r="20" spans="1:48" s="556" customFormat="1" ht="24" customHeight="1" thickBot="1">
      <c r="A20" s="957" t="s">
        <v>22</v>
      </c>
      <c r="B20" s="895">
        <f>'-58-'!C61</f>
        <v>330</v>
      </c>
      <c r="C20" s="896">
        <f>'-58-'!D61</f>
        <v>328</v>
      </c>
      <c r="D20" s="902">
        <f>'-58-'!E61</f>
        <v>99.39393939393939</v>
      </c>
      <c r="E20" s="898">
        <f>'-58-'!F61</f>
        <v>7</v>
      </c>
      <c r="F20" s="601">
        <v>15</v>
      </c>
      <c r="G20" s="899">
        <f t="shared" si="0"/>
        <v>22</v>
      </c>
      <c r="H20" s="900">
        <f t="shared" si="1"/>
        <v>6.707317073170732</v>
      </c>
      <c r="I20" s="898">
        <f>'-58-'!H61</f>
        <v>24</v>
      </c>
      <c r="J20" s="601">
        <v>52</v>
      </c>
      <c r="K20" s="899">
        <f t="shared" si="2"/>
        <v>76</v>
      </c>
      <c r="L20" s="901">
        <f t="shared" si="3"/>
        <v>23.170731707317074</v>
      </c>
      <c r="M20" s="958">
        <f>'-58-'!J61</f>
        <v>15</v>
      </c>
      <c r="N20" s="601">
        <f>'-58-'!K61</f>
        <v>12</v>
      </c>
      <c r="O20" s="601">
        <f>'-58-'!L61</f>
        <v>40</v>
      </c>
      <c r="P20" s="601">
        <f>'-58-'!M61</f>
        <v>14</v>
      </c>
      <c r="Q20" s="601">
        <v>14</v>
      </c>
      <c r="R20" s="601">
        <v>0</v>
      </c>
      <c r="S20" s="601">
        <f>'-58-'!N61</f>
        <v>5</v>
      </c>
      <c r="T20" s="959">
        <f t="shared" si="4"/>
        <v>86</v>
      </c>
      <c r="U20" s="960">
        <f t="shared" si="5"/>
        <v>26.21951219512195</v>
      </c>
      <c r="V20" s="961">
        <v>281</v>
      </c>
      <c r="W20" s="962">
        <f t="shared" si="6"/>
        <v>85.15151515151516</v>
      </c>
      <c r="X20" s="963">
        <v>7</v>
      </c>
      <c r="Y20" s="964">
        <v>2.491103202846975</v>
      </c>
      <c r="Z20" s="963">
        <v>0</v>
      </c>
      <c r="AA20" s="965">
        <v>0</v>
      </c>
      <c r="AB20" s="930"/>
      <c r="AC20" s="930"/>
      <c r="AD20" s="930"/>
      <c r="AE20" s="930"/>
      <c r="AF20" s="930"/>
      <c r="AG20" s="930"/>
      <c r="AH20" s="930"/>
      <c r="AI20" s="930"/>
      <c r="AJ20" s="930"/>
      <c r="AK20" s="930"/>
      <c r="AL20" s="930"/>
      <c r="AM20" s="930"/>
      <c r="AN20" s="930"/>
      <c r="AO20" s="930"/>
      <c r="AP20" s="930"/>
      <c r="AQ20" s="930"/>
      <c r="AR20" s="930"/>
      <c r="AS20" s="930"/>
      <c r="AT20" s="930"/>
      <c r="AU20" s="930"/>
      <c r="AV20" s="930"/>
    </row>
    <row r="21" spans="1:48" s="918" customFormat="1" ht="24" customHeight="1" thickBot="1">
      <c r="A21" s="966" t="s">
        <v>10</v>
      </c>
      <c r="B21" s="967">
        <f>SUM(B8:B20)</f>
        <v>7695</v>
      </c>
      <c r="C21" s="968">
        <f>SUM(C8:C20)</f>
        <v>7436</v>
      </c>
      <c r="D21" s="969">
        <f>C21/B21*100</f>
        <v>96.63417803768681</v>
      </c>
      <c r="E21" s="970">
        <f>SUM(E8:E20)</f>
        <v>218</v>
      </c>
      <c r="F21" s="971">
        <f>SUM(F8:F20)</f>
        <v>505</v>
      </c>
      <c r="G21" s="971">
        <f>SUM(G8:G20)</f>
        <v>723</v>
      </c>
      <c r="H21" s="972">
        <f>G21/C21*100</f>
        <v>9.722969338353954</v>
      </c>
      <c r="I21" s="973">
        <f>SUM(I8:I20)</f>
        <v>554</v>
      </c>
      <c r="J21" s="973">
        <f>SUM(J8:J20)</f>
        <v>1006</v>
      </c>
      <c r="K21" s="973">
        <f>SUM(K8:K20)</f>
        <v>1560</v>
      </c>
      <c r="L21" s="974">
        <f>K21/C21*100</f>
        <v>20.97902097902098</v>
      </c>
      <c r="M21" s="975">
        <f aca="true" t="shared" si="7" ref="M21:S21">SUM(M8:M20)</f>
        <v>113</v>
      </c>
      <c r="N21" s="604">
        <f t="shared" si="7"/>
        <v>363</v>
      </c>
      <c r="O21" s="604">
        <f t="shared" si="7"/>
        <v>664</v>
      </c>
      <c r="P21" s="615">
        <f t="shared" si="7"/>
        <v>307</v>
      </c>
      <c r="Q21" s="615">
        <f t="shared" si="7"/>
        <v>298</v>
      </c>
      <c r="R21" s="615">
        <f t="shared" si="7"/>
        <v>15</v>
      </c>
      <c r="S21" s="604">
        <f t="shared" si="7"/>
        <v>50</v>
      </c>
      <c r="T21" s="604">
        <f>SUM(T8:T20)</f>
        <v>1497</v>
      </c>
      <c r="U21" s="976">
        <f>T21/C21*100</f>
        <v>20.13179128563744</v>
      </c>
      <c r="V21" s="977">
        <f>SUM(V8:V20)</f>
        <v>5417</v>
      </c>
      <c r="W21" s="978">
        <f>V21/B21*100</f>
        <v>70.39636127355425</v>
      </c>
      <c r="X21" s="979">
        <f>SUM(X8:X20)</f>
        <v>137</v>
      </c>
      <c r="Y21" s="978">
        <f>X21/V21*100</f>
        <v>2.5290751338379174</v>
      </c>
      <c r="Z21" s="979">
        <f>SUM(Z8:Z20)</f>
        <v>7</v>
      </c>
      <c r="AA21" s="974">
        <f>Z21/V21*100</f>
        <v>0.12922281705741184</v>
      </c>
      <c r="AB21" s="980"/>
      <c r="AC21" s="980"/>
      <c r="AD21" s="980"/>
      <c r="AE21" s="980"/>
      <c r="AF21" s="980"/>
      <c r="AG21" s="980"/>
      <c r="AH21" s="980"/>
      <c r="AI21" s="980"/>
      <c r="AJ21" s="980"/>
      <c r="AK21" s="980"/>
      <c r="AL21" s="980"/>
      <c r="AM21" s="980"/>
      <c r="AN21" s="980"/>
      <c r="AO21" s="980"/>
      <c r="AP21" s="980"/>
      <c r="AQ21" s="980"/>
      <c r="AR21" s="980"/>
      <c r="AS21" s="980"/>
      <c r="AT21" s="980"/>
      <c r="AU21" s="980"/>
      <c r="AV21" s="980"/>
    </row>
    <row r="22" spans="1:48" s="556" customFormat="1" ht="24" customHeight="1" thickBot="1">
      <c r="A22" s="912" t="s">
        <v>119</v>
      </c>
      <c r="B22" s="981">
        <v>4954</v>
      </c>
      <c r="C22" s="982">
        <v>4777</v>
      </c>
      <c r="D22" s="597">
        <f>C22/B22*100</f>
        <v>96.42712959224869</v>
      </c>
      <c r="E22" s="983"/>
      <c r="F22" s="983"/>
      <c r="G22" s="983"/>
      <c r="H22" s="983"/>
      <c r="I22" s="983"/>
      <c r="J22" s="983"/>
      <c r="K22" s="983"/>
      <c r="L22" s="983"/>
      <c r="M22" s="983"/>
      <c r="N22" s="983"/>
      <c r="O22" s="983"/>
      <c r="P22" s="983"/>
      <c r="Q22" s="983"/>
      <c r="R22" s="983"/>
      <c r="S22" s="983"/>
      <c r="T22" s="983"/>
      <c r="U22" s="983"/>
      <c r="V22" s="984"/>
      <c r="W22" s="985"/>
      <c r="X22" s="984"/>
      <c r="Y22" s="985"/>
      <c r="Z22" s="984"/>
      <c r="AA22" s="985"/>
      <c r="AB22" s="930"/>
      <c r="AC22" s="930"/>
      <c r="AD22" s="930"/>
      <c r="AE22" s="930"/>
      <c r="AF22" s="930"/>
      <c r="AG22" s="930"/>
      <c r="AH22" s="930"/>
      <c r="AI22" s="930"/>
      <c r="AJ22" s="930"/>
      <c r="AK22" s="930"/>
      <c r="AL22" s="930"/>
      <c r="AM22" s="930"/>
      <c r="AN22" s="930"/>
      <c r="AO22" s="930"/>
      <c r="AP22" s="930"/>
      <c r="AQ22" s="930"/>
      <c r="AR22" s="930"/>
      <c r="AS22" s="930"/>
      <c r="AT22" s="930"/>
      <c r="AU22" s="930"/>
      <c r="AV22" s="930"/>
    </row>
    <row r="23" spans="1:48" s="556" customFormat="1" ht="24" customHeight="1" thickBot="1">
      <c r="A23" s="903" t="s">
        <v>10</v>
      </c>
      <c r="B23" s="986">
        <f>SUM(B21:B22)</f>
        <v>12649</v>
      </c>
      <c r="C23" s="987">
        <f>SUM(C21:C22)</f>
        <v>12213</v>
      </c>
      <c r="D23" s="541">
        <f>C23/B23*100</f>
        <v>96.55308720056921</v>
      </c>
      <c r="E23" s="988"/>
      <c r="F23" s="983"/>
      <c r="G23" s="983"/>
      <c r="H23" s="988"/>
      <c r="I23" s="983"/>
      <c r="J23" s="983"/>
      <c r="K23" s="983"/>
      <c r="L23" s="988"/>
      <c r="M23" s="983"/>
      <c r="N23" s="983"/>
      <c r="O23" s="983"/>
      <c r="P23" s="983"/>
      <c r="Q23" s="983"/>
      <c r="R23" s="983"/>
      <c r="S23" s="983"/>
      <c r="T23" s="983"/>
      <c r="U23" s="983"/>
      <c r="V23" s="985"/>
      <c r="W23" s="985"/>
      <c r="X23" s="985"/>
      <c r="Y23" s="985"/>
      <c r="Z23" s="985"/>
      <c r="AA23" s="985"/>
      <c r="AB23" s="930"/>
      <c r="AC23" s="930"/>
      <c r="AD23" s="930"/>
      <c r="AE23" s="930"/>
      <c r="AF23" s="930"/>
      <c r="AG23" s="930"/>
      <c r="AH23" s="930"/>
      <c r="AI23" s="930"/>
      <c r="AJ23" s="930"/>
      <c r="AK23" s="930"/>
      <c r="AL23" s="930"/>
      <c r="AM23" s="930"/>
      <c r="AN23" s="930"/>
      <c r="AO23" s="930"/>
      <c r="AP23" s="930"/>
      <c r="AQ23" s="930"/>
      <c r="AR23" s="930"/>
      <c r="AS23" s="930"/>
      <c r="AT23" s="930"/>
      <c r="AU23" s="930"/>
      <c r="AV23" s="930"/>
    </row>
    <row r="24" spans="1:27" s="46" customFormat="1" ht="10.5">
      <c r="A24" s="2230" t="s">
        <v>167</v>
      </c>
      <c r="B24" s="2230"/>
      <c r="C24" s="2230"/>
      <c r="D24" s="2230"/>
      <c r="E24" s="2230"/>
      <c r="F24" s="2230"/>
      <c r="G24" s="2230"/>
      <c r="H24" s="2230"/>
      <c r="I24" s="2230"/>
      <c r="J24" s="2230"/>
      <c r="K24" s="2230"/>
      <c r="L24" s="2230"/>
      <c r="M24" s="2230"/>
      <c r="N24" s="2230"/>
      <c r="O24" s="2230"/>
      <c r="P24" s="2230"/>
      <c r="Q24" s="2230"/>
      <c r="R24" s="2230"/>
      <c r="S24" s="2230"/>
      <c r="T24" s="2230"/>
      <c r="U24" s="2230"/>
      <c r="V24" s="2230"/>
      <c r="W24" s="2230"/>
      <c r="X24" s="2230"/>
      <c r="Y24" s="2230"/>
      <c r="Z24" s="2230"/>
      <c r="AA24" s="2230"/>
    </row>
    <row r="25" spans="1:27" s="46" customFormat="1" ht="10.5">
      <c r="A25" s="2230" t="s">
        <v>168</v>
      </c>
      <c r="B25" s="2230"/>
      <c r="C25" s="2230"/>
      <c r="D25" s="2230"/>
      <c r="E25" s="2230"/>
      <c r="F25" s="2230"/>
      <c r="G25" s="2230"/>
      <c r="H25" s="2230"/>
      <c r="I25" s="2230"/>
      <c r="J25" s="2230"/>
      <c r="K25" s="2230"/>
      <c r="L25" s="2230"/>
      <c r="M25" s="2230"/>
      <c r="N25" s="2230"/>
      <c r="O25" s="2230"/>
      <c r="P25" s="2230"/>
      <c r="Q25" s="2230"/>
      <c r="R25" s="2230"/>
      <c r="S25" s="2230"/>
      <c r="T25" s="2230"/>
      <c r="U25" s="2230"/>
      <c r="V25" s="2230"/>
      <c r="W25" s="2230"/>
      <c r="X25" s="2230"/>
      <c r="Y25" s="2230"/>
      <c r="Z25" s="2230"/>
      <c r="AA25" s="2230"/>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X3 V8:X20 Z8:Z20" name="範囲2"/>
    <protectedRange sqref="B22:C22 Y2 X3:AA3 V8:X20 Z8:Z20" name="範囲1"/>
    <protectedRange sqref="B8:C20 E8:F20 I8:J20 M8:Q20" name="範囲1_3"/>
  </protectedRanges>
  <mergeCells count="27">
    <mergeCell ref="E6:H6"/>
    <mergeCell ref="I6:L6"/>
    <mergeCell ref="A4:A7"/>
    <mergeCell ref="B4:B7"/>
    <mergeCell ref="C6:C7"/>
    <mergeCell ref="D6:D7"/>
    <mergeCell ref="C4:D5"/>
    <mergeCell ref="A25:AA25"/>
    <mergeCell ref="Z6:AA6"/>
    <mergeCell ref="S6:S7"/>
    <mergeCell ref="T6:T7"/>
    <mergeCell ref="U6:U7"/>
    <mergeCell ref="M6:M7"/>
    <mergeCell ref="O6:O7"/>
    <mergeCell ref="V6:V7"/>
    <mergeCell ref="X6:Y6"/>
    <mergeCell ref="N6:N7"/>
    <mergeCell ref="A2:J2"/>
    <mergeCell ref="X3:AA3"/>
    <mergeCell ref="A1:G1"/>
    <mergeCell ref="A24:AA24"/>
    <mergeCell ref="P6:P7"/>
    <mergeCell ref="W6:W7"/>
    <mergeCell ref="Q6:R6"/>
    <mergeCell ref="E4:L5"/>
    <mergeCell ref="M4:U5"/>
    <mergeCell ref="V4:AA5"/>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3"/>
  <ignoredErrors>
    <ignoredError sqref="U21 W21 Y21" formula="1"/>
  </ignoredErrors>
  <legacyDrawing r:id="rId2"/>
</worksheet>
</file>

<file path=xl/worksheets/sheet15.xml><?xml version="1.0" encoding="utf-8"?>
<worksheet xmlns="http://schemas.openxmlformats.org/spreadsheetml/2006/main" xmlns:r="http://schemas.openxmlformats.org/officeDocument/2006/relationships">
  <sheetPr>
    <tabColor indexed="15"/>
  </sheetPr>
  <dimension ref="A1:AY193"/>
  <sheetViews>
    <sheetView view="pageBreakPreview" zoomScaleNormal="85"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B24" sqref="B24:B25"/>
    </sheetView>
  </sheetViews>
  <sheetFormatPr defaultColWidth="5.50390625" defaultRowHeight="13.5"/>
  <cols>
    <col min="1" max="1" width="6.375" style="416" bestFit="1" customWidth="1"/>
    <col min="2" max="2" width="6.75390625" style="416" bestFit="1" customWidth="1"/>
    <col min="3" max="7" width="4.625" style="416" customWidth="1"/>
    <col min="8" max="8" width="4.625" style="1253" customWidth="1"/>
    <col min="9" max="24" width="4.625" style="416" customWidth="1"/>
    <col min="25" max="25" width="6.125" style="416" bestFit="1" customWidth="1"/>
    <col min="26" max="28" width="4.625" style="416" customWidth="1"/>
    <col min="29" max="29" width="5.125" style="416" customWidth="1"/>
    <col min="30" max="30" width="4.625" style="416" customWidth="1"/>
    <col min="31" max="31" width="1.25" style="416" customWidth="1"/>
    <col min="32" max="16384" width="5.50390625" style="416" customWidth="1"/>
  </cols>
  <sheetData>
    <row r="1" spans="1:51" s="1212" customFormat="1" ht="17.25" customHeight="1">
      <c r="A1" s="2278" t="s">
        <v>292</v>
      </c>
      <c r="B1" s="2278"/>
      <c r="C1" s="2278"/>
      <c r="D1" s="2278"/>
      <c r="E1" s="2278"/>
      <c r="F1" s="2278"/>
      <c r="G1" s="2278"/>
      <c r="H1" s="2278"/>
      <c r="I1" s="2278"/>
      <c r="J1" s="2278"/>
      <c r="K1" s="2278"/>
      <c r="L1" s="2278"/>
      <c r="M1" s="1211"/>
      <c r="N1" s="1211"/>
      <c r="O1" s="1211"/>
      <c r="P1" s="1211"/>
      <c r="Q1" s="1211"/>
      <c r="R1" s="1211"/>
      <c r="S1" s="1211"/>
      <c r="V1" s="1211"/>
      <c r="W1" s="1211"/>
      <c r="X1" s="1213"/>
      <c r="AB1" s="1213"/>
      <c r="AC1" s="1213"/>
      <c r="AD1" s="1213"/>
      <c r="AE1" s="1213"/>
      <c r="AF1" s="1213"/>
      <c r="AG1" s="1213"/>
      <c r="AH1" s="1213"/>
      <c r="AI1" s="1213"/>
      <c r="AJ1" s="1213"/>
      <c r="AK1" s="1213"/>
      <c r="AL1" s="1213"/>
      <c r="AM1" s="1213"/>
      <c r="AN1" s="1213"/>
      <c r="AO1" s="1213"/>
      <c r="AP1" s="1213"/>
      <c r="AQ1" s="1213"/>
      <c r="AR1" s="1213"/>
      <c r="AS1" s="1213"/>
      <c r="AT1" s="1213"/>
      <c r="AU1" s="1213"/>
      <c r="AV1" s="1213"/>
      <c r="AW1" s="1213"/>
      <c r="AX1" s="1213"/>
      <c r="AY1" s="1213"/>
    </row>
    <row r="2" spans="1:30" s="1212" customFormat="1" ht="15.75" customHeight="1" thickBot="1">
      <c r="A2" s="2287" t="s">
        <v>232</v>
      </c>
      <c r="B2" s="2287"/>
      <c r="H2" s="1214"/>
      <c r="AA2" s="2279" t="str">
        <f ca="1">INDIRECT("'-43-'!M4")</f>
        <v>（令和元年度）</v>
      </c>
      <c r="AB2" s="2280"/>
      <c r="AC2" s="2280"/>
      <c r="AD2" s="2280"/>
    </row>
    <row r="3" spans="1:30" s="1215" customFormat="1" ht="12">
      <c r="A3" s="2301" t="s">
        <v>169</v>
      </c>
      <c r="B3" s="2304" t="s">
        <v>170</v>
      </c>
      <c r="C3" s="2307" t="s">
        <v>234</v>
      </c>
      <c r="D3" s="2307"/>
      <c r="E3" s="2307"/>
      <c r="F3" s="2307"/>
      <c r="G3" s="2307"/>
      <c r="H3" s="2307"/>
      <c r="I3" s="2307"/>
      <c r="J3" s="2307"/>
      <c r="K3" s="2307"/>
      <c r="L3" s="2307"/>
      <c r="M3" s="2307"/>
      <c r="N3" s="2307"/>
      <c r="O3" s="2307"/>
      <c r="P3" s="2307"/>
      <c r="Q3" s="2307"/>
      <c r="R3" s="2307"/>
      <c r="S3" s="2307"/>
      <c r="T3" s="2307"/>
      <c r="U3" s="2307"/>
      <c r="V3" s="2307"/>
      <c r="W3" s="2307"/>
      <c r="X3" s="2307"/>
      <c r="Y3" s="2307"/>
      <c r="Z3" s="2307"/>
      <c r="AA3" s="2307"/>
      <c r="AB3" s="2307"/>
      <c r="AC3" s="2307"/>
      <c r="AD3" s="2308"/>
    </row>
    <row r="4" spans="1:30" s="1215" customFormat="1" ht="12" customHeight="1">
      <c r="A4" s="2302"/>
      <c r="B4" s="2305"/>
      <c r="C4" s="2309"/>
      <c r="D4" s="2309"/>
      <c r="E4" s="2309"/>
      <c r="F4" s="2309"/>
      <c r="G4" s="2309"/>
      <c r="H4" s="2309"/>
      <c r="I4" s="2309"/>
      <c r="J4" s="2309"/>
      <c r="K4" s="2309"/>
      <c r="L4" s="2309"/>
      <c r="M4" s="2309"/>
      <c r="N4" s="2309"/>
      <c r="O4" s="2309"/>
      <c r="P4" s="2309"/>
      <c r="Q4" s="2309"/>
      <c r="R4" s="2309"/>
      <c r="S4" s="2309"/>
      <c r="T4" s="2309"/>
      <c r="U4" s="2309"/>
      <c r="V4" s="2309"/>
      <c r="W4" s="2309"/>
      <c r="X4" s="2309"/>
      <c r="Y4" s="2309"/>
      <c r="Z4" s="2309"/>
      <c r="AA4" s="2309"/>
      <c r="AB4" s="2309"/>
      <c r="AC4" s="2309"/>
      <c r="AD4" s="2310"/>
    </row>
    <row r="5" spans="1:30" s="1215" customFormat="1" ht="18.75" customHeight="1">
      <c r="A5" s="2302"/>
      <c r="B5" s="2305"/>
      <c r="C5" s="2321" t="s">
        <v>237</v>
      </c>
      <c r="D5" s="2321"/>
      <c r="E5" s="2321"/>
      <c r="F5" s="2321"/>
      <c r="G5" s="2321"/>
      <c r="H5" s="2321"/>
      <c r="I5" s="2321"/>
      <c r="J5" s="2321"/>
      <c r="K5" s="2321"/>
      <c r="L5" s="2321"/>
      <c r="M5" s="2321"/>
      <c r="N5" s="2321"/>
      <c r="O5" s="2321"/>
      <c r="P5" s="2321"/>
      <c r="Q5" s="2321"/>
      <c r="R5" s="2321"/>
      <c r="S5" s="2321"/>
      <c r="T5" s="2321"/>
      <c r="U5" s="2321"/>
      <c r="V5" s="2321"/>
      <c r="W5" s="2321"/>
      <c r="X5" s="2321"/>
      <c r="Y5" s="2322"/>
      <c r="Z5" s="2311" t="s">
        <v>351</v>
      </c>
      <c r="AA5" s="2312"/>
      <c r="AB5" s="2312"/>
      <c r="AC5" s="2312"/>
      <c r="AD5" s="2318"/>
    </row>
    <row r="6" spans="1:30" s="1215" customFormat="1" ht="12" customHeight="1">
      <c r="A6" s="2302"/>
      <c r="B6" s="2305"/>
      <c r="C6" s="2323" t="s">
        <v>321</v>
      </c>
      <c r="D6" s="2281" t="s">
        <v>171</v>
      </c>
      <c r="E6" s="2283" t="s">
        <v>322</v>
      </c>
      <c r="F6" s="2283" t="s">
        <v>172</v>
      </c>
      <c r="G6" s="2283" t="s">
        <v>173</v>
      </c>
      <c r="H6" s="2283" t="s">
        <v>334</v>
      </c>
      <c r="I6" s="2283" t="s">
        <v>323</v>
      </c>
      <c r="J6" s="2283" t="s">
        <v>175</v>
      </c>
      <c r="K6" s="2283" t="s">
        <v>176</v>
      </c>
      <c r="L6" s="2283" t="s">
        <v>324</v>
      </c>
      <c r="M6" s="2283" t="s">
        <v>325</v>
      </c>
      <c r="N6" s="2283" t="s">
        <v>213</v>
      </c>
      <c r="O6" s="2283" t="s">
        <v>39</v>
      </c>
      <c r="P6" s="2283" t="s">
        <v>40</v>
      </c>
      <c r="Q6" s="2283" t="s">
        <v>177</v>
      </c>
      <c r="R6" s="2283" t="s">
        <v>329</v>
      </c>
      <c r="S6" s="2283" t="s">
        <v>178</v>
      </c>
      <c r="T6" s="2311" t="s">
        <v>293</v>
      </c>
      <c r="U6" s="2312"/>
      <c r="V6" s="2313"/>
      <c r="W6" s="2281" t="s">
        <v>424</v>
      </c>
      <c r="X6" s="2281" t="s">
        <v>330</v>
      </c>
      <c r="Y6" s="2319" t="s">
        <v>294</v>
      </c>
      <c r="Z6" s="2281" t="s">
        <v>388</v>
      </c>
      <c r="AA6" s="2281" t="s">
        <v>318</v>
      </c>
      <c r="AB6" s="2281" t="s">
        <v>319</v>
      </c>
      <c r="AC6" s="2281" t="s">
        <v>320</v>
      </c>
      <c r="AD6" s="2315" t="s">
        <v>350</v>
      </c>
    </row>
    <row r="7" spans="1:30" s="1215" customFormat="1" ht="73.5" customHeight="1" thickBot="1">
      <c r="A7" s="2303"/>
      <c r="B7" s="2306"/>
      <c r="C7" s="2324"/>
      <c r="D7" s="2282"/>
      <c r="E7" s="2284"/>
      <c r="F7" s="2284"/>
      <c r="G7" s="2284"/>
      <c r="H7" s="2284"/>
      <c r="I7" s="2284"/>
      <c r="J7" s="2284"/>
      <c r="K7" s="2284"/>
      <c r="L7" s="2284"/>
      <c r="M7" s="2284"/>
      <c r="N7" s="2284"/>
      <c r="O7" s="2284"/>
      <c r="P7" s="2284"/>
      <c r="Q7" s="2284"/>
      <c r="R7" s="2284"/>
      <c r="S7" s="2284"/>
      <c r="T7" s="1216" t="s">
        <v>326</v>
      </c>
      <c r="U7" s="1216" t="s">
        <v>327</v>
      </c>
      <c r="V7" s="1216" t="s">
        <v>328</v>
      </c>
      <c r="W7" s="2317"/>
      <c r="X7" s="2282"/>
      <c r="Y7" s="2320"/>
      <c r="Z7" s="2314"/>
      <c r="AA7" s="2314"/>
      <c r="AB7" s="2314"/>
      <c r="AC7" s="2314"/>
      <c r="AD7" s="2316"/>
    </row>
    <row r="8" spans="1:30" s="1215" customFormat="1" ht="14.25" customHeight="1">
      <c r="A8" s="2298" t="s">
        <v>12</v>
      </c>
      <c r="B8" s="2295">
        <f>VLOOKUP(A8,'-55-'!$A$8:$C$20,3,FALSE)</f>
        <v>255</v>
      </c>
      <c r="C8" s="1217">
        <v>17</v>
      </c>
      <c r="D8" s="1218">
        <v>0</v>
      </c>
      <c r="E8" s="1218">
        <v>0</v>
      </c>
      <c r="F8" s="1219">
        <v>0</v>
      </c>
      <c r="G8" s="1219">
        <v>0</v>
      </c>
      <c r="H8" s="1220">
        <v>0</v>
      </c>
      <c r="I8" s="1219">
        <v>0</v>
      </c>
      <c r="J8" s="1219">
        <v>0</v>
      </c>
      <c r="K8" s="1219">
        <v>5</v>
      </c>
      <c r="L8" s="1219">
        <v>1</v>
      </c>
      <c r="M8" s="1219">
        <v>6</v>
      </c>
      <c r="N8" s="1219">
        <v>3</v>
      </c>
      <c r="O8" s="1219">
        <v>5</v>
      </c>
      <c r="P8" s="1219">
        <v>2</v>
      </c>
      <c r="Q8" s="1219">
        <v>0</v>
      </c>
      <c r="R8" s="1219">
        <v>5</v>
      </c>
      <c r="S8" s="1219">
        <v>0</v>
      </c>
      <c r="T8" s="1219">
        <v>1</v>
      </c>
      <c r="U8" s="1219">
        <v>0</v>
      </c>
      <c r="V8" s="1219">
        <v>0</v>
      </c>
      <c r="W8" s="1219">
        <v>46</v>
      </c>
      <c r="X8" s="1219">
        <v>0</v>
      </c>
      <c r="Y8" s="1221">
        <v>91</v>
      </c>
      <c r="Z8" s="1219">
        <v>90</v>
      </c>
      <c r="AA8" s="1219">
        <v>7</v>
      </c>
      <c r="AB8" s="1219">
        <v>42</v>
      </c>
      <c r="AC8" s="1219">
        <v>139</v>
      </c>
      <c r="AD8" s="1222">
        <v>1</v>
      </c>
    </row>
    <row r="9" spans="1:30" s="1215" customFormat="1" ht="14.25" customHeight="1">
      <c r="A9" s="2299"/>
      <c r="B9" s="2296"/>
      <c r="C9" s="1223">
        <v>0</v>
      </c>
      <c r="D9" s="1224">
        <v>0</v>
      </c>
      <c r="E9" s="1224">
        <v>0</v>
      </c>
      <c r="F9" s="1224">
        <v>0</v>
      </c>
      <c r="G9" s="1224">
        <v>0</v>
      </c>
      <c r="H9" s="1225">
        <v>0</v>
      </c>
      <c r="I9" s="1224">
        <v>0</v>
      </c>
      <c r="J9" s="1224">
        <v>0</v>
      </c>
      <c r="K9" s="1224">
        <v>0</v>
      </c>
      <c r="L9" s="1224">
        <v>0</v>
      </c>
      <c r="M9" s="1224">
        <v>2</v>
      </c>
      <c r="N9" s="1224">
        <v>1</v>
      </c>
      <c r="O9" s="1224">
        <v>4</v>
      </c>
      <c r="P9" s="1224">
        <v>2</v>
      </c>
      <c r="Q9" s="1224">
        <v>0</v>
      </c>
      <c r="R9" s="1224">
        <v>3</v>
      </c>
      <c r="S9" s="1224">
        <v>0</v>
      </c>
      <c r="T9" s="1224">
        <v>0</v>
      </c>
      <c r="U9" s="1224">
        <v>0</v>
      </c>
      <c r="V9" s="1224">
        <v>0</v>
      </c>
      <c r="W9" s="1224">
        <v>1</v>
      </c>
      <c r="X9" s="1224">
        <v>0</v>
      </c>
      <c r="Y9" s="1226">
        <v>13</v>
      </c>
      <c r="Z9" s="1224">
        <v>13</v>
      </c>
      <c r="AA9" s="1224">
        <v>0</v>
      </c>
      <c r="AB9" s="1224">
        <v>0</v>
      </c>
      <c r="AC9" s="1224">
        <v>0</v>
      </c>
      <c r="AD9" s="1227">
        <v>0</v>
      </c>
    </row>
    <row r="10" spans="1:30" s="1215" customFormat="1" ht="14.25" customHeight="1">
      <c r="A10" s="2300" t="s">
        <v>13</v>
      </c>
      <c r="B10" s="2285">
        <f>VLOOKUP(A10,'-55-'!$A$8:$C$20,3,FALSE)</f>
        <v>515</v>
      </c>
      <c r="C10" s="1228">
        <v>2</v>
      </c>
      <c r="D10" s="1229">
        <v>1</v>
      </c>
      <c r="E10" s="1229">
        <v>1</v>
      </c>
      <c r="F10" s="1230">
        <v>0</v>
      </c>
      <c r="G10" s="1230">
        <v>0</v>
      </c>
      <c r="H10" s="1231">
        <v>0</v>
      </c>
      <c r="I10" s="1230">
        <v>1</v>
      </c>
      <c r="J10" s="1230">
        <v>0</v>
      </c>
      <c r="K10" s="1230">
        <v>2</v>
      </c>
      <c r="L10" s="1230">
        <v>0</v>
      </c>
      <c r="M10" s="1230">
        <v>0</v>
      </c>
      <c r="N10" s="1230">
        <v>6</v>
      </c>
      <c r="O10" s="1230">
        <v>3</v>
      </c>
      <c r="P10" s="1230">
        <v>1</v>
      </c>
      <c r="Q10" s="1230">
        <v>0</v>
      </c>
      <c r="R10" s="1230">
        <v>0</v>
      </c>
      <c r="S10" s="1230">
        <v>0</v>
      </c>
      <c r="T10" s="1230">
        <v>0</v>
      </c>
      <c r="U10" s="1230">
        <v>0</v>
      </c>
      <c r="V10" s="1230">
        <v>0</v>
      </c>
      <c r="W10" s="1230">
        <v>54</v>
      </c>
      <c r="X10" s="1230">
        <v>3</v>
      </c>
      <c r="Y10" s="1232">
        <v>74</v>
      </c>
      <c r="Z10" s="1230">
        <v>37</v>
      </c>
      <c r="AA10" s="1230">
        <v>17</v>
      </c>
      <c r="AB10" s="1230">
        <v>2</v>
      </c>
      <c r="AC10" s="1230">
        <v>207</v>
      </c>
      <c r="AD10" s="1233">
        <v>62</v>
      </c>
    </row>
    <row r="11" spans="1:30" s="1215" customFormat="1" ht="14.25" customHeight="1">
      <c r="A11" s="2299"/>
      <c r="B11" s="2290"/>
      <c r="C11" s="1223">
        <v>0</v>
      </c>
      <c r="D11" s="1224">
        <v>0</v>
      </c>
      <c r="E11" s="1224">
        <v>0</v>
      </c>
      <c r="F11" s="1224">
        <v>0</v>
      </c>
      <c r="G11" s="1224">
        <v>0</v>
      </c>
      <c r="H11" s="1225">
        <v>0</v>
      </c>
      <c r="I11" s="1224">
        <v>0</v>
      </c>
      <c r="J11" s="1224">
        <v>0</v>
      </c>
      <c r="K11" s="1224">
        <v>0</v>
      </c>
      <c r="L11" s="1224">
        <v>0</v>
      </c>
      <c r="M11" s="1224">
        <v>0</v>
      </c>
      <c r="N11" s="1224">
        <v>1</v>
      </c>
      <c r="O11" s="1224">
        <v>2</v>
      </c>
      <c r="P11" s="1224">
        <v>1</v>
      </c>
      <c r="Q11" s="1224">
        <v>0</v>
      </c>
      <c r="R11" s="1224">
        <v>2</v>
      </c>
      <c r="S11" s="1224">
        <v>0</v>
      </c>
      <c r="T11" s="1224">
        <v>0</v>
      </c>
      <c r="U11" s="1224">
        <v>0</v>
      </c>
      <c r="V11" s="1224">
        <v>0</v>
      </c>
      <c r="W11" s="1224">
        <v>10</v>
      </c>
      <c r="X11" s="1224">
        <v>0</v>
      </c>
      <c r="Y11" s="1226">
        <v>16</v>
      </c>
      <c r="Z11" s="1224">
        <v>3</v>
      </c>
      <c r="AA11" s="1224">
        <v>0</v>
      </c>
      <c r="AB11" s="1224">
        <v>0</v>
      </c>
      <c r="AC11" s="1224">
        <v>0</v>
      </c>
      <c r="AD11" s="1227">
        <v>0</v>
      </c>
    </row>
    <row r="12" spans="1:30" s="1215" customFormat="1" ht="14.25" customHeight="1">
      <c r="A12" s="2291" t="s">
        <v>14</v>
      </c>
      <c r="B12" s="2285">
        <f>VLOOKUP(A12,'-55-'!$A$8:$C$20,3,FALSE)</f>
        <v>502</v>
      </c>
      <c r="C12" s="1228">
        <v>25</v>
      </c>
      <c r="D12" s="1229">
        <v>1</v>
      </c>
      <c r="E12" s="1229">
        <v>2</v>
      </c>
      <c r="F12" s="1230">
        <v>2</v>
      </c>
      <c r="G12" s="1230">
        <v>2</v>
      </c>
      <c r="H12" s="1231">
        <v>2</v>
      </c>
      <c r="I12" s="1230">
        <v>0</v>
      </c>
      <c r="J12" s="1230">
        <v>4</v>
      </c>
      <c r="K12" s="1230">
        <v>4</v>
      </c>
      <c r="L12" s="1230">
        <v>3</v>
      </c>
      <c r="M12" s="1230">
        <v>4</v>
      </c>
      <c r="N12" s="1230">
        <v>2</v>
      </c>
      <c r="O12" s="1230">
        <v>17</v>
      </c>
      <c r="P12" s="1230">
        <v>13</v>
      </c>
      <c r="Q12" s="1230">
        <v>2</v>
      </c>
      <c r="R12" s="1230">
        <v>7</v>
      </c>
      <c r="S12" s="1230">
        <v>1</v>
      </c>
      <c r="T12" s="1230">
        <v>4</v>
      </c>
      <c r="U12" s="1230">
        <v>6</v>
      </c>
      <c r="V12" s="1230">
        <v>16</v>
      </c>
      <c r="W12" s="1230">
        <v>4</v>
      </c>
      <c r="X12" s="1230">
        <v>6</v>
      </c>
      <c r="Y12" s="1232">
        <v>127</v>
      </c>
      <c r="Z12" s="1230">
        <v>101</v>
      </c>
      <c r="AA12" s="1230">
        <v>17</v>
      </c>
      <c r="AB12" s="1230">
        <v>7</v>
      </c>
      <c r="AC12" s="1230">
        <v>248</v>
      </c>
      <c r="AD12" s="1233">
        <v>7</v>
      </c>
    </row>
    <row r="13" spans="1:30" s="1215" customFormat="1" ht="14.25" customHeight="1">
      <c r="A13" s="2297"/>
      <c r="B13" s="2290"/>
      <c r="C13" s="1223">
        <v>5</v>
      </c>
      <c r="D13" s="1224">
        <v>0</v>
      </c>
      <c r="E13" s="1224">
        <v>1</v>
      </c>
      <c r="F13" s="1224">
        <v>1</v>
      </c>
      <c r="G13" s="1224">
        <v>0</v>
      </c>
      <c r="H13" s="1225">
        <v>0</v>
      </c>
      <c r="I13" s="1224">
        <v>0</v>
      </c>
      <c r="J13" s="1224">
        <v>0</v>
      </c>
      <c r="K13" s="1224">
        <v>0</v>
      </c>
      <c r="L13" s="1224">
        <v>0</v>
      </c>
      <c r="M13" s="1224">
        <v>0</v>
      </c>
      <c r="N13" s="1224">
        <v>0</v>
      </c>
      <c r="O13" s="1224">
        <v>1</v>
      </c>
      <c r="P13" s="1224">
        <v>1</v>
      </c>
      <c r="Q13" s="1224">
        <v>3</v>
      </c>
      <c r="R13" s="1224">
        <v>8</v>
      </c>
      <c r="S13" s="1224">
        <v>0</v>
      </c>
      <c r="T13" s="1224">
        <v>1</v>
      </c>
      <c r="U13" s="1224">
        <v>2</v>
      </c>
      <c r="V13" s="1224">
        <v>5</v>
      </c>
      <c r="W13" s="1224">
        <v>2</v>
      </c>
      <c r="X13" s="1224">
        <v>1</v>
      </c>
      <c r="Y13" s="1226">
        <v>31</v>
      </c>
      <c r="Z13" s="1224">
        <v>25</v>
      </c>
      <c r="AA13" s="1224">
        <v>0</v>
      </c>
      <c r="AB13" s="1224">
        <v>0</v>
      </c>
      <c r="AC13" s="1224">
        <v>12</v>
      </c>
      <c r="AD13" s="1227">
        <v>0</v>
      </c>
    </row>
    <row r="14" spans="1:30" s="1215" customFormat="1" ht="14.25" customHeight="1">
      <c r="A14" s="2291" t="s">
        <v>25</v>
      </c>
      <c r="B14" s="2285">
        <f>VLOOKUP(A14,'-55-'!$A$8:$C$20,3,FALSE)</f>
        <v>890</v>
      </c>
      <c r="C14" s="1228">
        <v>47</v>
      </c>
      <c r="D14" s="1229">
        <v>3</v>
      </c>
      <c r="E14" s="1229">
        <v>2</v>
      </c>
      <c r="F14" s="1230">
        <v>1</v>
      </c>
      <c r="G14" s="1230">
        <v>1</v>
      </c>
      <c r="H14" s="1231">
        <v>0</v>
      </c>
      <c r="I14" s="1230">
        <v>1</v>
      </c>
      <c r="J14" s="1230">
        <v>2</v>
      </c>
      <c r="K14" s="1230">
        <v>3</v>
      </c>
      <c r="L14" s="1230">
        <v>1</v>
      </c>
      <c r="M14" s="1234">
        <v>1</v>
      </c>
      <c r="N14" s="1234">
        <v>1</v>
      </c>
      <c r="O14" s="1230">
        <v>1</v>
      </c>
      <c r="P14" s="1230">
        <v>1</v>
      </c>
      <c r="Q14" s="1230">
        <v>1</v>
      </c>
      <c r="R14" s="1230">
        <v>7</v>
      </c>
      <c r="S14" s="1230">
        <v>3</v>
      </c>
      <c r="T14" s="1230">
        <v>5</v>
      </c>
      <c r="U14" s="1230">
        <v>12</v>
      </c>
      <c r="V14" s="1230">
        <v>17</v>
      </c>
      <c r="W14" s="1230">
        <v>70</v>
      </c>
      <c r="X14" s="1230">
        <v>11</v>
      </c>
      <c r="Y14" s="1232">
        <v>191</v>
      </c>
      <c r="Z14" s="1230">
        <v>196</v>
      </c>
      <c r="AA14" s="1230">
        <v>26</v>
      </c>
      <c r="AB14" s="1230">
        <v>2</v>
      </c>
      <c r="AC14" s="1230">
        <v>247</v>
      </c>
      <c r="AD14" s="1233">
        <v>19</v>
      </c>
    </row>
    <row r="15" spans="1:30" s="1215" customFormat="1" ht="14.25" customHeight="1">
      <c r="A15" s="2297"/>
      <c r="B15" s="2290"/>
      <c r="C15" s="1223">
        <v>9</v>
      </c>
      <c r="D15" s="1224">
        <v>1</v>
      </c>
      <c r="E15" s="1224">
        <v>1</v>
      </c>
      <c r="F15" s="1224">
        <v>2</v>
      </c>
      <c r="G15" s="1224">
        <v>0</v>
      </c>
      <c r="H15" s="1225">
        <v>0</v>
      </c>
      <c r="I15" s="1224">
        <v>0</v>
      </c>
      <c r="J15" s="1224">
        <v>0</v>
      </c>
      <c r="K15" s="1224">
        <v>0</v>
      </c>
      <c r="L15" s="1224">
        <v>5</v>
      </c>
      <c r="M15" s="1224">
        <v>0</v>
      </c>
      <c r="N15" s="1224">
        <v>0</v>
      </c>
      <c r="O15" s="1224">
        <v>2</v>
      </c>
      <c r="P15" s="1224">
        <v>1</v>
      </c>
      <c r="Q15" s="1224">
        <v>2</v>
      </c>
      <c r="R15" s="1224">
        <v>1</v>
      </c>
      <c r="S15" s="1224">
        <v>0</v>
      </c>
      <c r="T15" s="1224">
        <v>2</v>
      </c>
      <c r="U15" s="1224">
        <v>0</v>
      </c>
      <c r="V15" s="1224">
        <v>1</v>
      </c>
      <c r="W15" s="1224">
        <v>30</v>
      </c>
      <c r="X15" s="1224">
        <v>2</v>
      </c>
      <c r="Y15" s="1226">
        <v>59</v>
      </c>
      <c r="Z15" s="1224">
        <v>59</v>
      </c>
      <c r="AA15" s="1224">
        <v>0</v>
      </c>
      <c r="AB15" s="1224">
        <v>0</v>
      </c>
      <c r="AC15" s="1224">
        <v>0</v>
      </c>
      <c r="AD15" s="1227">
        <v>0</v>
      </c>
    </row>
    <row r="16" spans="1:34" s="1215" customFormat="1" ht="14.25" customHeight="1">
      <c r="A16" s="2291" t="s">
        <v>15</v>
      </c>
      <c r="B16" s="2285">
        <f>VLOOKUP(A16,'-55-'!$A$8:$C$20,3,FALSE)</f>
        <v>604</v>
      </c>
      <c r="C16" s="1228">
        <v>9</v>
      </c>
      <c r="D16" s="1229">
        <v>0</v>
      </c>
      <c r="E16" s="1229">
        <v>1</v>
      </c>
      <c r="F16" s="1230">
        <v>4</v>
      </c>
      <c r="G16" s="1230">
        <v>2</v>
      </c>
      <c r="H16" s="1231">
        <v>1</v>
      </c>
      <c r="I16" s="1230">
        <v>4</v>
      </c>
      <c r="J16" s="1230">
        <v>4</v>
      </c>
      <c r="K16" s="1230">
        <v>0</v>
      </c>
      <c r="L16" s="1230">
        <v>1</v>
      </c>
      <c r="M16" s="1230">
        <v>2</v>
      </c>
      <c r="N16" s="1230">
        <v>19</v>
      </c>
      <c r="O16" s="1230">
        <v>16</v>
      </c>
      <c r="P16" s="1230">
        <v>4</v>
      </c>
      <c r="Q16" s="1230">
        <v>0</v>
      </c>
      <c r="R16" s="1230">
        <v>2</v>
      </c>
      <c r="S16" s="1230">
        <v>0</v>
      </c>
      <c r="T16" s="1230">
        <v>4</v>
      </c>
      <c r="U16" s="1230">
        <v>1</v>
      </c>
      <c r="V16" s="1230">
        <v>4</v>
      </c>
      <c r="W16" s="1230">
        <v>0</v>
      </c>
      <c r="X16" s="1230">
        <v>5</v>
      </c>
      <c r="Y16" s="1232">
        <v>83</v>
      </c>
      <c r="Z16" s="1230">
        <v>60</v>
      </c>
      <c r="AA16" s="1230">
        <v>17</v>
      </c>
      <c r="AB16" s="1230">
        <v>0</v>
      </c>
      <c r="AC16" s="1230">
        <v>109</v>
      </c>
      <c r="AD16" s="1233">
        <v>1</v>
      </c>
      <c r="AE16" s="1235"/>
      <c r="AG16" s="1235"/>
      <c r="AH16" s="1235"/>
    </row>
    <row r="17" spans="1:34" s="1215" customFormat="1" ht="14.25" customHeight="1">
      <c r="A17" s="2297"/>
      <c r="B17" s="2290"/>
      <c r="C17" s="1236">
        <v>2</v>
      </c>
      <c r="D17" s="1237">
        <v>0</v>
      </c>
      <c r="E17" s="1237">
        <v>0</v>
      </c>
      <c r="F17" s="1237">
        <v>2</v>
      </c>
      <c r="G17" s="1237">
        <v>0</v>
      </c>
      <c r="H17" s="1238">
        <v>0</v>
      </c>
      <c r="I17" s="1237">
        <v>0</v>
      </c>
      <c r="J17" s="1237">
        <v>0</v>
      </c>
      <c r="K17" s="1237">
        <v>1</v>
      </c>
      <c r="L17" s="1237">
        <v>0</v>
      </c>
      <c r="M17" s="1237">
        <v>0</v>
      </c>
      <c r="N17" s="1237">
        <v>3</v>
      </c>
      <c r="O17" s="1237">
        <v>4</v>
      </c>
      <c r="P17" s="1237">
        <v>1</v>
      </c>
      <c r="Q17" s="1237">
        <v>0</v>
      </c>
      <c r="R17" s="1237">
        <v>1</v>
      </c>
      <c r="S17" s="1237">
        <v>1</v>
      </c>
      <c r="T17" s="1237">
        <v>2</v>
      </c>
      <c r="U17" s="1237">
        <v>1</v>
      </c>
      <c r="V17" s="1237">
        <v>1</v>
      </c>
      <c r="W17" s="1237">
        <v>4</v>
      </c>
      <c r="X17" s="1237">
        <v>0</v>
      </c>
      <c r="Y17" s="1226">
        <v>23</v>
      </c>
      <c r="Z17" s="1237">
        <v>12</v>
      </c>
      <c r="AA17" s="1237">
        <v>0</v>
      </c>
      <c r="AB17" s="1237">
        <v>0</v>
      </c>
      <c r="AC17" s="1237">
        <v>0</v>
      </c>
      <c r="AD17" s="1239">
        <v>0</v>
      </c>
      <c r="AE17" s="1235"/>
      <c r="AG17" s="1235"/>
      <c r="AH17" s="1235"/>
    </row>
    <row r="18" spans="1:30" s="1215" customFormat="1" ht="14.25" customHeight="1">
      <c r="A18" s="2291" t="s">
        <v>16</v>
      </c>
      <c r="B18" s="2285">
        <f>VLOOKUP(A18,'-55-'!$A$8:$C$20,3,FALSE)</f>
        <v>172</v>
      </c>
      <c r="C18" s="1228">
        <v>9</v>
      </c>
      <c r="D18" s="1229">
        <v>0</v>
      </c>
      <c r="E18" s="1229">
        <v>0</v>
      </c>
      <c r="F18" s="1230">
        <v>3</v>
      </c>
      <c r="G18" s="1230">
        <v>0</v>
      </c>
      <c r="H18" s="1231">
        <v>0</v>
      </c>
      <c r="I18" s="1230">
        <v>2</v>
      </c>
      <c r="J18" s="1230">
        <v>2</v>
      </c>
      <c r="K18" s="1230">
        <v>2</v>
      </c>
      <c r="L18" s="1230">
        <v>1</v>
      </c>
      <c r="M18" s="1230">
        <v>3</v>
      </c>
      <c r="N18" s="1230">
        <v>5</v>
      </c>
      <c r="O18" s="1230">
        <v>12</v>
      </c>
      <c r="P18" s="1230">
        <v>2</v>
      </c>
      <c r="Q18" s="1230">
        <v>0</v>
      </c>
      <c r="R18" s="1230">
        <v>3</v>
      </c>
      <c r="S18" s="1230">
        <v>0</v>
      </c>
      <c r="T18" s="1230">
        <v>2</v>
      </c>
      <c r="U18" s="1230">
        <v>18</v>
      </c>
      <c r="V18" s="1230">
        <v>5</v>
      </c>
      <c r="W18" s="1230">
        <v>7</v>
      </c>
      <c r="X18" s="1230">
        <v>0</v>
      </c>
      <c r="Y18" s="1232">
        <v>76</v>
      </c>
      <c r="Z18" s="1230">
        <v>25</v>
      </c>
      <c r="AA18" s="1230">
        <v>11</v>
      </c>
      <c r="AB18" s="1230">
        <v>3</v>
      </c>
      <c r="AC18" s="1230">
        <v>114</v>
      </c>
      <c r="AD18" s="1233">
        <v>10</v>
      </c>
    </row>
    <row r="19" spans="1:30" s="1215" customFormat="1" ht="14.25" customHeight="1">
      <c r="A19" s="2297"/>
      <c r="B19" s="2290"/>
      <c r="C19" s="1236">
        <v>7</v>
      </c>
      <c r="D19" s="1237">
        <v>0</v>
      </c>
      <c r="E19" s="1237">
        <v>1</v>
      </c>
      <c r="F19" s="1237">
        <v>1</v>
      </c>
      <c r="G19" s="1237">
        <v>0</v>
      </c>
      <c r="H19" s="1238">
        <v>0</v>
      </c>
      <c r="I19" s="1237">
        <v>0</v>
      </c>
      <c r="J19" s="1237">
        <v>0</v>
      </c>
      <c r="K19" s="1237">
        <v>0</v>
      </c>
      <c r="L19" s="1237">
        <v>1</v>
      </c>
      <c r="M19" s="1237">
        <v>0</v>
      </c>
      <c r="N19" s="1237">
        <v>0</v>
      </c>
      <c r="O19" s="1237">
        <v>1</v>
      </c>
      <c r="P19" s="1237">
        <v>1</v>
      </c>
      <c r="Q19" s="1237">
        <v>1</v>
      </c>
      <c r="R19" s="1237">
        <v>1</v>
      </c>
      <c r="S19" s="1237">
        <v>0</v>
      </c>
      <c r="T19" s="1237">
        <v>0</v>
      </c>
      <c r="U19" s="1237">
        <v>0</v>
      </c>
      <c r="V19" s="1237">
        <v>0</v>
      </c>
      <c r="W19" s="1237">
        <v>0</v>
      </c>
      <c r="X19" s="1237">
        <v>0</v>
      </c>
      <c r="Y19" s="1226">
        <v>14</v>
      </c>
      <c r="Z19" s="1237">
        <v>6</v>
      </c>
      <c r="AA19" s="1237">
        <v>0</v>
      </c>
      <c r="AB19" s="1237">
        <v>0</v>
      </c>
      <c r="AC19" s="1237">
        <v>0</v>
      </c>
      <c r="AD19" s="1239">
        <v>0</v>
      </c>
    </row>
    <row r="20" spans="1:30" s="1215" customFormat="1" ht="14.25" customHeight="1">
      <c r="A20" s="2291" t="s">
        <v>26</v>
      </c>
      <c r="B20" s="2285">
        <f>VLOOKUP(A20,'-55-'!$A$8:$C$20,3,FALSE)</f>
        <v>1691</v>
      </c>
      <c r="C20" s="1228">
        <v>26</v>
      </c>
      <c r="D20" s="1229">
        <v>8</v>
      </c>
      <c r="E20" s="1229">
        <v>5</v>
      </c>
      <c r="F20" s="1230">
        <v>8</v>
      </c>
      <c r="G20" s="1230">
        <v>0</v>
      </c>
      <c r="H20" s="1231">
        <v>2</v>
      </c>
      <c r="I20" s="1230">
        <v>1</v>
      </c>
      <c r="J20" s="1230">
        <v>7</v>
      </c>
      <c r="K20" s="1230">
        <v>11</v>
      </c>
      <c r="L20" s="1230">
        <v>11</v>
      </c>
      <c r="M20" s="1230">
        <v>6</v>
      </c>
      <c r="N20" s="1230">
        <v>17</v>
      </c>
      <c r="O20" s="1230">
        <v>24</v>
      </c>
      <c r="P20" s="1230">
        <v>22</v>
      </c>
      <c r="Q20" s="1230">
        <v>3</v>
      </c>
      <c r="R20" s="1230">
        <v>10</v>
      </c>
      <c r="S20" s="1230">
        <v>3</v>
      </c>
      <c r="T20" s="1230">
        <v>22</v>
      </c>
      <c r="U20" s="1230">
        <v>32</v>
      </c>
      <c r="V20" s="1230">
        <v>42</v>
      </c>
      <c r="W20" s="1230">
        <v>0</v>
      </c>
      <c r="X20" s="1230">
        <v>6</v>
      </c>
      <c r="Y20" s="1232">
        <v>266</v>
      </c>
      <c r="Z20" s="1230">
        <v>101</v>
      </c>
      <c r="AA20" s="1230">
        <v>87</v>
      </c>
      <c r="AB20" s="1230">
        <v>30</v>
      </c>
      <c r="AC20" s="1230">
        <v>583</v>
      </c>
      <c r="AD20" s="1233">
        <v>6</v>
      </c>
    </row>
    <row r="21" spans="1:34" s="1215" customFormat="1" ht="14.25" customHeight="1">
      <c r="A21" s="2297"/>
      <c r="B21" s="2290"/>
      <c r="C21" s="1236">
        <v>9</v>
      </c>
      <c r="D21" s="1237">
        <v>1</v>
      </c>
      <c r="E21" s="1237">
        <v>2</v>
      </c>
      <c r="F21" s="1237">
        <v>3</v>
      </c>
      <c r="G21" s="1237">
        <v>0</v>
      </c>
      <c r="H21" s="1238">
        <v>1</v>
      </c>
      <c r="I21" s="1237">
        <v>1</v>
      </c>
      <c r="J21" s="1237">
        <v>3</v>
      </c>
      <c r="K21" s="1237">
        <v>1</v>
      </c>
      <c r="L21" s="1237">
        <v>1</v>
      </c>
      <c r="M21" s="1237">
        <v>0</v>
      </c>
      <c r="N21" s="1237">
        <v>0</v>
      </c>
      <c r="O21" s="1237">
        <v>1</v>
      </c>
      <c r="P21" s="1237">
        <v>6</v>
      </c>
      <c r="Q21" s="1237">
        <v>0</v>
      </c>
      <c r="R21" s="1237">
        <v>10</v>
      </c>
      <c r="S21" s="1237">
        <v>0</v>
      </c>
      <c r="T21" s="1237">
        <v>8</v>
      </c>
      <c r="U21" s="1237">
        <v>2</v>
      </c>
      <c r="V21" s="1237">
        <v>4</v>
      </c>
      <c r="W21" s="1237">
        <v>79</v>
      </c>
      <c r="X21" s="1237">
        <v>5</v>
      </c>
      <c r="Y21" s="1226">
        <v>137</v>
      </c>
      <c r="Z21" s="1237">
        <v>8</v>
      </c>
      <c r="AA21" s="1237">
        <v>0</v>
      </c>
      <c r="AB21" s="1237">
        <v>0</v>
      </c>
      <c r="AC21" s="1237">
        <v>0</v>
      </c>
      <c r="AD21" s="1239">
        <v>0</v>
      </c>
      <c r="AE21" s="1235"/>
      <c r="AG21" s="1235"/>
      <c r="AH21" s="1235"/>
    </row>
    <row r="22" spans="1:30" s="1215" customFormat="1" ht="14.25" customHeight="1">
      <c r="A22" s="2291" t="s">
        <v>17</v>
      </c>
      <c r="B22" s="2285">
        <f>VLOOKUP(A22,'-55-'!$A$8:$C$20,3,FALSE)</f>
        <v>504</v>
      </c>
      <c r="C22" s="1228">
        <v>26</v>
      </c>
      <c r="D22" s="1229">
        <v>2</v>
      </c>
      <c r="E22" s="1229">
        <v>0</v>
      </c>
      <c r="F22" s="1230">
        <v>1</v>
      </c>
      <c r="G22" s="1230">
        <v>0</v>
      </c>
      <c r="H22" s="1231">
        <v>5</v>
      </c>
      <c r="I22" s="1230">
        <v>2</v>
      </c>
      <c r="J22" s="1230">
        <v>2</v>
      </c>
      <c r="K22" s="1230">
        <v>3</v>
      </c>
      <c r="L22" s="1230">
        <v>4</v>
      </c>
      <c r="M22" s="1230">
        <v>2</v>
      </c>
      <c r="N22" s="1230">
        <v>0</v>
      </c>
      <c r="O22" s="1230">
        <v>8</v>
      </c>
      <c r="P22" s="1230">
        <v>2</v>
      </c>
      <c r="Q22" s="1230">
        <v>3</v>
      </c>
      <c r="R22" s="1230">
        <v>7</v>
      </c>
      <c r="S22" s="1230">
        <v>6</v>
      </c>
      <c r="T22" s="1230">
        <v>8</v>
      </c>
      <c r="U22" s="1230">
        <v>3</v>
      </c>
      <c r="V22" s="1230">
        <v>6</v>
      </c>
      <c r="W22" s="1230">
        <v>6</v>
      </c>
      <c r="X22" s="1230">
        <v>2</v>
      </c>
      <c r="Y22" s="1232">
        <v>98</v>
      </c>
      <c r="Z22" s="1230">
        <v>45</v>
      </c>
      <c r="AA22" s="1230">
        <v>14</v>
      </c>
      <c r="AB22" s="1230">
        <v>41</v>
      </c>
      <c r="AC22" s="1230">
        <v>293</v>
      </c>
      <c r="AD22" s="1233">
        <v>8</v>
      </c>
    </row>
    <row r="23" spans="1:30" s="1215" customFormat="1" ht="14.25" customHeight="1">
      <c r="A23" s="2297"/>
      <c r="B23" s="2290"/>
      <c r="C23" s="1236">
        <v>2</v>
      </c>
      <c r="D23" s="1237">
        <v>0</v>
      </c>
      <c r="E23" s="1237">
        <v>0</v>
      </c>
      <c r="F23" s="1237">
        <v>0</v>
      </c>
      <c r="G23" s="1237">
        <v>0</v>
      </c>
      <c r="H23" s="1238">
        <v>0</v>
      </c>
      <c r="I23" s="1237">
        <v>0</v>
      </c>
      <c r="J23" s="1237">
        <v>0</v>
      </c>
      <c r="K23" s="1237">
        <v>1</v>
      </c>
      <c r="L23" s="1237">
        <v>0</v>
      </c>
      <c r="M23" s="1237">
        <v>0</v>
      </c>
      <c r="N23" s="1237">
        <v>1</v>
      </c>
      <c r="O23" s="1237">
        <v>0</v>
      </c>
      <c r="P23" s="1237">
        <v>1</v>
      </c>
      <c r="Q23" s="1237">
        <v>0</v>
      </c>
      <c r="R23" s="1237">
        <v>1</v>
      </c>
      <c r="S23" s="1237">
        <v>0</v>
      </c>
      <c r="T23" s="1237">
        <v>0</v>
      </c>
      <c r="U23" s="1237">
        <v>0</v>
      </c>
      <c r="V23" s="1237">
        <v>0</v>
      </c>
      <c r="W23" s="1237">
        <v>1</v>
      </c>
      <c r="X23" s="1237">
        <v>1</v>
      </c>
      <c r="Y23" s="1226">
        <v>8</v>
      </c>
      <c r="Z23" s="1237">
        <v>3</v>
      </c>
      <c r="AA23" s="1237">
        <v>0</v>
      </c>
      <c r="AB23" s="1237">
        <v>0</v>
      </c>
      <c r="AC23" s="1237">
        <v>0</v>
      </c>
      <c r="AD23" s="1239">
        <v>0</v>
      </c>
    </row>
    <row r="24" spans="1:30" s="1215" customFormat="1" ht="14.25" customHeight="1">
      <c r="A24" s="2291" t="s">
        <v>18</v>
      </c>
      <c r="B24" s="2285">
        <f>VLOOKUP(A24,'-55-'!$A$8:$C$20,3,FALSE)</f>
        <v>1158</v>
      </c>
      <c r="C24" s="1228">
        <v>8</v>
      </c>
      <c r="D24" s="1229">
        <v>1</v>
      </c>
      <c r="E24" s="1229">
        <v>0</v>
      </c>
      <c r="F24" s="1230">
        <v>6</v>
      </c>
      <c r="G24" s="1230">
        <v>3</v>
      </c>
      <c r="H24" s="1231">
        <v>3</v>
      </c>
      <c r="I24" s="1230">
        <v>4</v>
      </c>
      <c r="J24" s="1230">
        <v>5</v>
      </c>
      <c r="K24" s="1230">
        <v>5</v>
      </c>
      <c r="L24" s="1230">
        <v>3</v>
      </c>
      <c r="M24" s="1230">
        <v>6</v>
      </c>
      <c r="N24" s="1230">
        <v>12</v>
      </c>
      <c r="O24" s="1230">
        <v>9</v>
      </c>
      <c r="P24" s="1230">
        <v>13</v>
      </c>
      <c r="Q24" s="1230">
        <v>1</v>
      </c>
      <c r="R24" s="1230">
        <v>3</v>
      </c>
      <c r="S24" s="1230">
        <v>1</v>
      </c>
      <c r="T24" s="1230">
        <v>34</v>
      </c>
      <c r="U24" s="1230">
        <v>1</v>
      </c>
      <c r="V24" s="1230">
        <v>29</v>
      </c>
      <c r="W24" s="1230">
        <v>34</v>
      </c>
      <c r="X24" s="1230">
        <v>11</v>
      </c>
      <c r="Y24" s="1232">
        <v>192</v>
      </c>
      <c r="Z24" s="1230">
        <v>284</v>
      </c>
      <c r="AA24" s="1230">
        <v>18</v>
      </c>
      <c r="AB24" s="1230">
        <v>353</v>
      </c>
      <c r="AC24" s="1230">
        <v>267</v>
      </c>
      <c r="AD24" s="1233">
        <v>7</v>
      </c>
    </row>
    <row r="25" spans="1:30" s="1215" customFormat="1" ht="14.25" customHeight="1">
      <c r="A25" s="2297"/>
      <c r="B25" s="2290"/>
      <c r="C25" s="1236">
        <v>4</v>
      </c>
      <c r="D25" s="1237">
        <v>1</v>
      </c>
      <c r="E25" s="1237">
        <v>2</v>
      </c>
      <c r="F25" s="1237">
        <v>1</v>
      </c>
      <c r="G25" s="1237">
        <v>0</v>
      </c>
      <c r="H25" s="1238">
        <v>1</v>
      </c>
      <c r="I25" s="1237">
        <v>0</v>
      </c>
      <c r="J25" s="1237">
        <v>3</v>
      </c>
      <c r="K25" s="1237">
        <v>1</v>
      </c>
      <c r="L25" s="1237">
        <v>1</v>
      </c>
      <c r="M25" s="1237">
        <v>0</v>
      </c>
      <c r="N25" s="1237">
        <v>2</v>
      </c>
      <c r="O25" s="1237">
        <v>1</v>
      </c>
      <c r="P25" s="1237">
        <v>5</v>
      </c>
      <c r="Q25" s="1237">
        <v>2</v>
      </c>
      <c r="R25" s="1237">
        <v>3</v>
      </c>
      <c r="S25" s="1237">
        <v>0</v>
      </c>
      <c r="T25" s="1237">
        <v>4</v>
      </c>
      <c r="U25" s="1237">
        <v>2</v>
      </c>
      <c r="V25" s="1237">
        <v>2</v>
      </c>
      <c r="W25" s="1237">
        <v>7</v>
      </c>
      <c r="X25" s="1237">
        <v>2</v>
      </c>
      <c r="Y25" s="1226">
        <v>44</v>
      </c>
      <c r="Z25" s="1237">
        <v>42</v>
      </c>
      <c r="AA25" s="1237">
        <v>0</v>
      </c>
      <c r="AB25" s="1237">
        <v>0</v>
      </c>
      <c r="AC25" s="1237">
        <v>1</v>
      </c>
      <c r="AD25" s="1239">
        <v>0</v>
      </c>
    </row>
    <row r="26" spans="1:30" s="1215" customFormat="1" ht="14.25" customHeight="1">
      <c r="A26" s="2291" t="s">
        <v>19</v>
      </c>
      <c r="B26" s="2285">
        <f>VLOOKUP(A26,'-55-'!$A$8:$C$20,3,FALSE)</f>
        <v>190</v>
      </c>
      <c r="C26" s="1228">
        <v>18</v>
      </c>
      <c r="D26" s="1229">
        <v>0</v>
      </c>
      <c r="E26" s="1229">
        <v>1</v>
      </c>
      <c r="F26" s="1230">
        <v>0</v>
      </c>
      <c r="G26" s="1230">
        <v>0</v>
      </c>
      <c r="H26" s="1231">
        <v>1</v>
      </c>
      <c r="I26" s="1230">
        <v>0</v>
      </c>
      <c r="J26" s="1230">
        <v>0</v>
      </c>
      <c r="K26" s="1230">
        <v>2</v>
      </c>
      <c r="L26" s="1230">
        <v>0</v>
      </c>
      <c r="M26" s="1230">
        <v>1</v>
      </c>
      <c r="N26" s="1230">
        <v>5</v>
      </c>
      <c r="O26" s="1230">
        <v>2</v>
      </c>
      <c r="P26" s="1230">
        <v>2</v>
      </c>
      <c r="Q26" s="1230">
        <v>0</v>
      </c>
      <c r="R26" s="1230">
        <v>1</v>
      </c>
      <c r="S26" s="1230">
        <v>0</v>
      </c>
      <c r="T26" s="1230">
        <v>2</v>
      </c>
      <c r="U26" s="1230">
        <v>2</v>
      </c>
      <c r="V26" s="1230">
        <v>8</v>
      </c>
      <c r="W26" s="1230">
        <v>1</v>
      </c>
      <c r="X26" s="1230">
        <v>1</v>
      </c>
      <c r="Y26" s="1232">
        <v>47</v>
      </c>
      <c r="Z26" s="1230">
        <v>1</v>
      </c>
      <c r="AA26" s="1230">
        <v>4</v>
      </c>
      <c r="AB26" s="1230">
        <v>20</v>
      </c>
      <c r="AC26" s="1230">
        <v>34</v>
      </c>
      <c r="AD26" s="1233">
        <v>20</v>
      </c>
    </row>
    <row r="27" spans="1:30" s="1215" customFormat="1" ht="14.25" customHeight="1">
      <c r="A27" s="2297"/>
      <c r="B27" s="2290"/>
      <c r="C27" s="1236">
        <v>3</v>
      </c>
      <c r="D27" s="1237">
        <v>0</v>
      </c>
      <c r="E27" s="1237">
        <v>2</v>
      </c>
      <c r="F27" s="1237">
        <v>0</v>
      </c>
      <c r="G27" s="1237">
        <v>0</v>
      </c>
      <c r="H27" s="1238">
        <v>0</v>
      </c>
      <c r="I27" s="1237">
        <v>1</v>
      </c>
      <c r="J27" s="1237">
        <v>0</v>
      </c>
      <c r="K27" s="1237">
        <v>0</v>
      </c>
      <c r="L27" s="1237">
        <v>1</v>
      </c>
      <c r="M27" s="1237">
        <v>0</v>
      </c>
      <c r="N27" s="1237">
        <v>0</v>
      </c>
      <c r="O27" s="1237">
        <v>2</v>
      </c>
      <c r="P27" s="1237">
        <v>0</v>
      </c>
      <c r="Q27" s="1237">
        <v>0</v>
      </c>
      <c r="R27" s="1237">
        <v>0</v>
      </c>
      <c r="S27" s="1237">
        <v>0</v>
      </c>
      <c r="T27" s="1237">
        <v>0</v>
      </c>
      <c r="U27" s="1237">
        <v>1</v>
      </c>
      <c r="V27" s="1237">
        <v>1</v>
      </c>
      <c r="W27" s="1237">
        <v>0</v>
      </c>
      <c r="X27" s="1237">
        <v>1</v>
      </c>
      <c r="Y27" s="1226">
        <v>12</v>
      </c>
      <c r="Z27" s="1237">
        <v>0</v>
      </c>
      <c r="AA27" s="1237">
        <v>0</v>
      </c>
      <c r="AB27" s="1237">
        <v>0</v>
      </c>
      <c r="AC27" s="1237">
        <v>0</v>
      </c>
      <c r="AD27" s="1239">
        <v>3</v>
      </c>
    </row>
    <row r="28" spans="1:30" s="1215" customFormat="1" ht="14.25" customHeight="1">
      <c r="A28" s="2291" t="s">
        <v>20</v>
      </c>
      <c r="B28" s="2285">
        <f>VLOOKUP(A28,'-55-'!$A$8:$C$20,3,FALSE)</f>
        <v>95</v>
      </c>
      <c r="C28" s="1228">
        <v>5</v>
      </c>
      <c r="D28" s="1229">
        <v>0</v>
      </c>
      <c r="E28" s="1229">
        <v>0</v>
      </c>
      <c r="F28" s="1230">
        <v>1</v>
      </c>
      <c r="G28" s="1230">
        <v>0</v>
      </c>
      <c r="H28" s="1231">
        <v>0</v>
      </c>
      <c r="I28" s="1230">
        <v>0</v>
      </c>
      <c r="J28" s="1230">
        <v>2</v>
      </c>
      <c r="K28" s="1230">
        <v>1</v>
      </c>
      <c r="L28" s="1230">
        <v>0</v>
      </c>
      <c r="M28" s="1230">
        <v>3</v>
      </c>
      <c r="N28" s="1230">
        <v>1</v>
      </c>
      <c r="O28" s="1230">
        <v>0</v>
      </c>
      <c r="P28" s="1230">
        <v>1</v>
      </c>
      <c r="Q28" s="1230">
        <v>0</v>
      </c>
      <c r="R28" s="1230">
        <v>1</v>
      </c>
      <c r="S28" s="1230">
        <v>0</v>
      </c>
      <c r="T28" s="1230">
        <v>0</v>
      </c>
      <c r="U28" s="1230">
        <v>0</v>
      </c>
      <c r="V28" s="1230">
        <v>0</v>
      </c>
      <c r="W28" s="1230">
        <v>11</v>
      </c>
      <c r="X28" s="1230">
        <v>0</v>
      </c>
      <c r="Y28" s="1232">
        <v>26</v>
      </c>
      <c r="Z28" s="1230">
        <v>26</v>
      </c>
      <c r="AA28" s="1230">
        <v>3</v>
      </c>
      <c r="AB28" s="1230">
        <v>4</v>
      </c>
      <c r="AC28" s="1230">
        <v>53</v>
      </c>
      <c r="AD28" s="1233">
        <v>5</v>
      </c>
    </row>
    <row r="29" spans="1:30" s="1215" customFormat="1" ht="14.25" customHeight="1">
      <c r="A29" s="2297"/>
      <c r="B29" s="2290"/>
      <c r="C29" s="1236">
        <v>0</v>
      </c>
      <c r="D29" s="1237">
        <v>0</v>
      </c>
      <c r="E29" s="1237">
        <v>1</v>
      </c>
      <c r="F29" s="1237">
        <v>0</v>
      </c>
      <c r="G29" s="1237">
        <v>0</v>
      </c>
      <c r="H29" s="1238">
        <v>0</v>
      </c>
      <c r="I29" s="1237">
        <v>0</v>
      </c>
      <c r="J29" s="1237">
        <v>1</v>
      </c>
      <c r="K29" s="1237">
        <v>0</v>
      </c>
      <c r="L29" s="1237">
        <v>0</v>
      </c>
      <c r="M29" s="1237">
        <v>1</v>
      </c>
      <c r="N29" s="1237">
        <v>0</v>
      </c>
      <c r="O29" s="1237">
        <v>0</v>
      </c>
      <c r="P29" s="1237">
        <v>0</v>
      </c>
      <c r="Q29" s="1237">
        <v>1</v>
      </c>
      <c r="R29" s="1237">
        <v>0</v>
      </c>
      <c r="S29" s="1237">
        <v>0</v>
      </c>
      <c r="T29" s="1237">
        <v>0</v>
      </c>
      <c r="U29" s="1237">
        <v>0</v>
      </c>
      <c r="V29" s="1237">
        <v>1</v>
      </c>
      <c r="W29" s="1237">
        <v>2</v>
      </c>
      <c r="X29" s="1237">
        <v>0</v>
      </c>
      <c r="Y29" s="1226">
        <v>7</v>
      </c>
      <c r="Z29" s="1237">
        <v>6</v>
      </c>
      <c r="AA29" s="1237">
        <v>0</v>
      </c>
      <c r="AB29" s="1237">
        <v>0</v>
      </c>
      <c r="AC29" s="1237">
        <v>0</v>
      </c>
      <c r="AD29" s="1239">
        <v>0</v>
      </c>
    </row>
    <row r="30" spans="1:30" s="1215" customFormat="1" ht="14.25" customHeight="1">
      <c r="A30" s="2291" t="s">
        <v>21</v>
      </c>
      <c r="B30" s="2285">
        <f>VLOOKUP(A30,'-55-'!$A$8:$C$20,3,FALSE)</f>
        <v>532</v>
      </c>
      <c r="C30" s="1228">
        <v>9</v>
      </c>
      <c r="D30" s="1229">
        <v>0</v>
      </c>
      <c r="E30" s="1229">
        <v>0</v>
      </c>
      <c r="F30" s="1230">
        <v>0</v>
      </c>
      <c r="G30" s="1230">
        <v>0</v>
      </c>
      <c r="H30" s="1231">
        <v>2</v>
      </c>
      <c r="I30" s="1230">
        <v>0</v>
      </c>
      <c r="J30" s="1230">
        <v>0</v>
      </c>
      <c r="K30" s="1230">
        <v>0</v>
      </c>
      <c r="L30" s="1230">
        <v>0</v>
      </c>
      <c r="M30" s="1230">
        <v>2</v>
      </c>
      <c r="N30" s="1230">
        <v>2</v>
      </c>
      <c r="O30" s="1230">
        <v>5</v>
      </c>
      <c r="P30" s="1230">
        <v>4</v>
      </c>
      <c r="Q30" s="1230">
        <v>2</v>
      </c>
      <c r="R30" s="1230">
        <v>1</v>
      </c>
      <c r="S30" s="1230">
        <v>0</v>
      </c>
      <c r="T30" s="1230">
        <v>4</v>
      </c>
      <c r="U30" s="1230">
        <v>8</v>
      </c>
      <c r="V30" s="1230">
        <v>6</v>
      </c>
      <c r="W30" s="1230">
        <v>6</v>
      </c>
      <c r="X30" s="1230">
        <v>1</v>
      </c>
      <c r="Y30" s="1232">
        <v>52</v>
      </c>
      <c r="Z30" s="1230">
        <v>47</v>
      </c>
      <c r="AA30" s="1230">
        <v>7</v>
      </c>
      <c r="AB30" s="1230">
        <v>3</v>
      </c>
      <c r="AC30" s="1230">
        <v>260</v>
      </c>
      <c r="AD30" s="1233">
        <v>1</v>
      </c>
    </row>
    <row r="31" spans="1:30" s="1215" customFormat="1" ht="14.25" customHeight="1">
      <c r="A31" s="2297"/>
      <c r="B31" s="2290"/>
      <c r="C31" s="1236">
        <v>3</v>
      </c>
      <c r="D31" s="1237">
        <v>0</v>
      </c>
      <c r="E31" s="1237">
        <v>3</v>
      </c>
      <c r="F31" s="1237">
        <v>0</v>
      </c>
      <c r="G31" s="1237">
        <v>0</v>
      </c>
      <c r="H31" s="1238">
        <v>0</v>
      </c>
      <c r="I31" s="1237">
        <v>0</v>
      </c>
      <c r="J31" s="1237">
        <v>0</v>
      </c>
      <c r="K31" s="1237">
        <v>0</v>
      </c>
      <c r="L31" s="1237">
        <v>0</v>
      </c>
      <c r="M31" s="1237">
        <v>0</v>
      </c>
      <c r="N31" s="1237">
        <v>0</v>
      </c>
      <c r="O31" s="1237">
        <v>1</v>
      </c>
      <c r="P31" s="1237">
        <v>5</v>
      </c>
      <c r="Q31" s="1237">
        <v>0</v>
      </c>
      <c r="R31" s="1237">
        <v>0</v>
      </c>
      <c r="S31" s="1237">
        <v>1</v>
      </c>
      <c r="T31" s="1237">
        <v>1</v>
      </c>
      <c r="U31" s="1237">
        <v>1</v>
      </c>
      <c r="V31" s="1237">
        <v>1</v>
      </c>
      <c r="W31" s="1237">
        <v>21</v>
      </c>
      <c r="X31" s="1237">
        <v>1</v>
      </c>
      <c r="Y31" s="1226">
        <v>38</v>
      </c>
      <c r="Z31" s="1237">
        <v>37</v>
      </c>
      <c r="AA31" s="1237">
        <v>0</v>
      </c>
      <c r="AB31" s="1237">
        <v>0</v>
      </c>
      <c r="AC31" s="1237">
        <v>0</v>
      </c>
      <c r="AD31" s="1239">
        <v>0</v>
      </c>
    </row>
    <row r="32" spans="1:30" s="1215" customFormat="1" ht="14.25" customHeight="1">
      <c r="A32" s="2291" t="s">
        <v>22</v>
      </c>
      <c r="B32" s="2285">
        <f>VLOOKUP(A32,'-55-'!$A$8:$C$20,3,FALSE)</f>
        <v>328</v>
      </c>
      <c r="C32" s="1228">
        <v>15</v>
      </c>
      <c r="D32" s="1229">
        <v>0</v>
      </c>
      <c r="E32" s="1229">
        <v>1</v>
      </c>
      <c r="F32" s="1230">
        <v>2</v>
      </c>
      <c r="G32" s="1230">
        <v>0</v>
      </c>
      <c r="H32" s="1231">
        <v>1</v>
      </c>
      <c r="I32" s="1230">
        <v>2</v>
      </c>
      <c r="J32" s="1230">
        <v>4</v>
      </c>
      <c r="K32" s="1230">
        <v>3</v>
      </c>
      <c r="L32" s="1230">
        <v>1</v>
      </c>
      <c r="M32" s="1230">
        <v>3</v>
      </c>
      <c r="N32" s="1230">
        <v>5</v>
      </c>
      <c r="O32" s="1230">
        <v>4</v>
      </c>
      <c r="P32" s="1230">
        <v>5</v>
      </c>
      <c r="Q32" s="1230">
        <v>0</v>
      </c>
      <c r="R32" s="1230">
        <v>7</v>
      </c>
      <c r="S32" s="1230">
        <v>0</v>
      </c>
      <c r="T32" s="1230">
        <v>4</v>
      </c>
      <c r="U32" s="1230">
        <v>13</v>
      </c>
      <c r="V32" s="1230">
        <v>7</v>
      </c>
      <c r="W32" s="1230">
        <v>8</v>
      </c>
      <c r="X32" s="1230">
        <v>4</v>
      </c>
      <c r="Y32" s="1232">
        <v>89</v>
      </c>
      <c r="Z32" s="1230">
        <v>63</v>
      </c>
      <c r="AA32" s="1230">
        <v>5</v>
      </c>
      <c r="AB32" s="1230">
        <v>8</v>
      </c>
      <c r="AC32" s="1230">
        <v>101</v>
      </c>
      <c r="AD32" s="1233">
        <v>2</v>
      </c>
    </row>
    <row r="33" spans="1:30" s="1215" customFormat="1" ht="14.25" customHeight="1" thickBot="1">
      <c r="A33" s="2292"/>
      <c r="B33" s="2286"/>
      <c r="C33" s="1240">
        <v>0</v>
      </c>
      <c r="D33" s="1241">
        <v>0</v>
      </c>
      <c r="E33" s="1241">
        <v>0</v>
      </c>
      <c r="F33" s="1241">
        <v>0</v>
      </c>
      <c r="G33" s="1241">
        <v>0</v>
      </c>
      <c r="H33" s="1242">
        <v>0</v>
      </c>
      <c r="I33" s="1241">
        <v>1</v>
      </c>
      <c r="J33" s="1241">
        <v>3</v>
      </c>
      <c r="K33" s="1241">
        <v>0</v>
      </c>
      <c r="L33" s="1241">
        <v>1</v>
      </c>
      <c r="M33" s="1241">
        <v>0</v>
      </c>
      <c r="N33" s="1241">
        <v>3</v>
      </c>
      <c r="O33" s="1241">
        <v>1</v>
      </c>
      <c r="P33" s="1241">
        <v>5</v>
      </c>
      <c r="Q33" s="1241">
        <v>2</v>
      </c>
      <c r="R33" s="1241">
        <v>0</v>
      </c>
      <c r="S33" s="1241">
        <v>0</v>
      </c>
      <c r="T33" s="1241">
        <v>0</v>
      </c>
      <c r="U33" s="1241">
        <v>0</v>
      </c>
      <c r="V33" s="1241">
        <v>1</v>
      </c>
      <c r="W33" s="1241">
        <v>2</v>
      </c>
      <c r="X33" s="1241">
        <v>2</v>
      </c>
      <c r="Y33" s="1243">
        <v>21</v>
      </c>
      <c r="Z33" s="1241">
        <v>18</v>
      </c>
      <c r="AA33" s="1241">
        <v>0</v>
      </c>
      <c r="AB33" s="1241">
        <v>0</v>
      </c>
      <c r="AC33" s="1241">
        <v>1</v>
      </c>
      <c r="AD33" s="1244">
        <v>0</v>
      </c>
    </row>
    <row r="34" spans="1:30" s="1215" customFormat="1" ht="14.25" customHeight="1">
      <c r="A34" s="2293" t="s">
        <v>11</v>
      </c>
      <c r="B34" s="2288">
        <f>SUM(B8:B33)</f>
        <v>7436</v>
      </c>
      <c r="C34" s="1245">
        <f>SUM(C8,C10,C12,C14,C16,C18,C20,C22,C24,C26,C28,C30,C32,)</f>
        <v>216</v>
      </c>
      <c r="D34" s="1246">
        <f aca="true" t="shared" si="0" ref="D34:AD34">SUM(D8,D10,D12,D14,D16,D18,D20,D22,D24,D26,D28,D30,D32,)</f>
        <v>16</v>
      </c>
      <c r="E34" s="1246">
        <f t="shared" si="0"/>
        <v>13</v>
      </c>
      <c r="F34" s="1246">
        <f t="shared" si="0"/>
        <v>28</v>
      </c>
      <c r="G34" s="1246">
        <f t="shared" si="0"/>
        <v>8</v>
      </c>
      <c r="H34" s="1246">
        <f t="shared" si="0"/>
        <v>17</v>
      </c>
      <c r="I34" s="1246">
        <f t="shared" si="0"/>
        <v>17</v>
      </c>
      <c r="J34" s="1246">
        <f t="shared" si="0"/>
        <v>32</v>
      </c>
      <c r="K34" s="1246">
        <f t="shared" si="0"/>
        <v>41</v>
      </c>
      <c r="L34" s="1246">
        <f t="shared" si="0"/>
        <v>26</v>
      </c>
      <c r="M34" s="1246">
        <f t="shared" si="0"/>
        <v>39</v>
      </c>
      <c r="N34" s="1246">
        <f t="shared" si="0"/>
        <v>78</v>
      </c>
      <c r="O34" s="1246">
        <f t="shared" si="0"/>
        <v>106</v>
      </c>
      <c r="P34" s="1246">
        <f t="shared" si="0"/>
        <v>72</v>
      </c>
      <c r="Q34" s="1246">
        <f t="shared" si="0"/>
        <v>12</v>
      </c>
      <c r="R34" s="1246">
        <f t="shared" si="0"/>
        <v>54</v>
      </c>
      <c r="S34" s="1246">
        <f t="shared" si="0"/>
        <v>14</v>
      </c>
      <c r="T34" s="1246">
        <f t="shared" si="0"/>
        <v>90</v>
      </c>
      <c r="U34" s="1246">
        <f t="shared" si="0"/>
        <v>96</v>
      </c>
      <c r="V34" s="1246">
        <f t="shared" si="0"/>
        <v>140</v>
      </c>
      <c r="W34" s="1246">
        <f>SUM(W8,W10,W12,W14,W16,W18,W20,W22,W24,W26,W28,W30,W32,)</f>
        <v>247</v>
      </c>
      <c r="X34" s="1246">
        <f t="shared" si="0"/>
        <v>50</v>
      </c>
      <c r="Y34" s="1246">
        <f t="shared" si="0"/>
        <v>1412</v>
      </c>
      <c r="Z34" s="1246">
        <f>SUM(Z8,Z10,Z12,Z14,Z16,Z18,Z20,Z22,Z24,Z26,Z28,Z30,Z32,)</f>
        <v>1076</v>
      </c>
      <c r="AA34" s="1246">
        <f t="shared" si="0"/>
        <v>233</v>
      </c>
      <c r="AB34" s="1246">
        <f t="shared" si="0"/>
        <v>515</v>
      </c>
      <c r="AC34" s="1246">
        <f>SUM(AC8,AC10,AC12,AC14,AC16,AC18,AC20,AC22,AC24,AC26,AC28,AC30,AC32,)</f>
        <v>2655</v>
      </c>
      <c r="AD34" s="1247">
        <f t="shared" si="0"/>
        <v>149</v>
      </c>
    </row>
    <row r="35" spans="1:30" s="1215" customFormat="1" ht="14.25" customHeight="1" thickBot="1">
      <c r="A35" s="2294"/>
      <c r="B35" s="2289"/>
      <c r="C35" s="1248">
        <f>SUM(C9,C11,C13,C15,C17,C19,C21,C23,C25,C27,C29,C31,C33,)</f>
        <v>44</v>
      </c>
      <c r="D35" s="1249">
        <f aca="true" t="shared" si="1" ref="D35:AD35">SUM(D9,D11,D13,D15,D17,D19,D21,D23,D25,D27,D29,D31,D33,)</f>
        <v>3</v>
      </c>
      <c r="E35" s="1249">
        <f t="shared" si="1"/>
        <v>13</v>
      </c>
      <c r="F35" s="1249">
        <f t="shared" si="1"/>
        <v>10</v>
      </c>
      <c r="G35" s="1249">
        <f t="shared" si="1"/>
        <v>0</v>
      </c>
      <c r="H35" s="1249">
        <f t="shared" si="1"/>
        <v>2</v>
      </c>
      <c r="I35" s="1249">
        <f t="shared" si="1"/>
        <v>3</v>
      </c>
      <c r="J35" s="1249">
        <f t="shared" si="1"/>
        <v>10</v>
      </c>
      <c r="K35" s="1249">
        <f t="shared" si="1"/>
        <v>4</v>
      </c>
      <c r="L35" s="1249">
        <f t="shared" si="1"/>
        <v>10</v>
      </c>
      <c r="M35" s="1249">
        <f t="shared" si="1"/>
        <v>3</v>
      </c>
      <c r="N35" s="1249">
        <f t="shared" si="1"/>
        <v>11</v>
      </c>
      <c r="O35" s="1249">
        <f t="shared" si="1"/>
        <v>20</v>
      </c>
      <c r="P35" s="1249">
        <f t="shared" si="1"/>
        <v>29</v>
      </c>
      <c r="Q35" s="1249">
        <f t="shared" si="1"/>
        <v>11</v>
      </c>
      <c r="R35" s="1249">
        <f t="shared" si="1"/>
        <v>30</v>
      </c>
      <c r="S35" s="1249">
        <f t="shared" si="1"/>
        <v>2</v>
      </c>
      <c r="T35" s="1249">
        <f t="shared" si="1"/>
        <v>18</v>
      </c>
      <c r="U35" s="1249">
        <f t="shared" si="1"/>
        <v>9</v>
      </c>
      <c r="V35" s="1249">
        <f t="shared" si="1"/>
        <v>17</v>
      </c>
      <c r="W35" s="1249">
        <f>SUM(W9,W11,W13,W15,W17,W19,W21,W23,W25,W27,W29,W31,W33,)</f>
        <v>159</v>
      </c>
      <c r="X35" s="1249">
        <f t="shared" si="1"/>
        <v>15</v>
      </c>
      <c r="Y35" s="1249">
        <f t="shared" si="1"/>
        <v>423</v>
      </c>
      <c r="Z35" s="1249">
        <f>SUM(Z9,Z11,Z13,Z15,Z17,Z19,Z21,Z23,Z25,Z27,Z29,Z31,Z33,)</f>
        <v>232</v>
      </c>
      <c r="AA35" s="1249">
        <f t="shared" si="1"/>
        <v>0</v>
      </c>
      <c r="AB35" s="1249">
        <f t="shared" si="1"/>
        <v>0</v>
      </c>
      <c r="AC35" s="1249">
        <f>SUM(AC9,AC11,AC13,AC15,AC17,AC19,AC21,AC23,AC25,AC27,AC29,AC31,AC33,)</f>
        <v>14</v>
      </c>
      <c r="AD35" s="1250">
        <f t="shared" si="1"/>
        <v>3</v>
      </c>
    </row>
    <row r="36" spans="3:30" s="1251" customFormat="1" ht="10.5">
      <c r="C36" s="2276" t="s">
        <v>336</v>
      </c>
      <c r="D36" s="2276"/>
      <c r="E36" s="2276"/>
      <c r="F36" s="2276"/>
      <c r="G36" s="2276"/>
      <c r="H36" s="2276"/>
      <c r="I36" s="2276"/>
      <c r="J36" s="2276"/>
      <c r="K36" s="2276"/>
      <c r="L36" s="2276"/>
      <c r="M36" s="2276"/>
      <c r="N36" s="2276"/>
      <c r="O36" s="2276"/>
      <c r="P36" s="2276"/>
      <c r="Q36" s="2276"/>
      <c r="R36" s="2276"/>
      <c r="S36" s="2276"/>
      <c r="T36" s="2276"/>
      <c r="U36" s="2276"/>
      <c r="V36" s="2276"/>
      <c r="W36" s="2276"/>
      <c r="X36" s="2276"/>
      <c r="Y36" s="2276"/>
      <c r="Z36" s="2276"/>
      <c r="AA36" s="2276"/>
      <c r="AB36" s="2276"/>
      <c r="AC36" s="2276"/>
      <c r="AD36" s="2276"/>
    </row>
    <row r="37" spans="3:30" s="1251" customFormat="1" ht="10.5">
      <c r="C37" s="2277" t="s">
        <v>337</v>
      </c>
      <c r="D37" s="2277"/>
      <c r="E37" s="2277"/>
      <c r="F37" s="2277"/>
      <c r="G37" s="2277"/>
      <c r="H37" s="2277"/>
      <c r="I37" s="2277"/>
      <c r="J37" s="2277"/>
      <c r="K37" s="2277"/>
      <c r="L37" s="2277"/>
      <c r="M37" s="2277"/>
      <c r="N37" s="2277"/>
      <c r="O37" s="2277"/>
      <c r="P37" s="2277"/>
      <c r="Q37" s="2277"/>
      <c r="R37" s="2277"/>
      <c r="S37" s="2277"/>
      <c r="T37" s="2277"/>
      <c r="U37" s="2277"/>
      <c r="V37" s="2277"/>
      <c r="W37" s="2277"/>
      <c r="X37" s="2277"/>
      <c r="Y37" s="2277"/>
      <c r="Z37" s="2277"/>
      <c r="AA37" s="2277"/>
      <c r="AB37" s="2277"/>
      <c r="AC37" s="2277"/>
      <c r="AD37" s="2277"/>
    </row>
    <row r="38" s="1208" customFormat="1" ht="13.5">
      <c r="H38" s="1252"/>
    </row>
    <row r="39" s="1208" customFormat="1" ht="13.5">
      <c r="H39" s="1252"/>
    </row>
    <row r="40" s="1208" customFormat="1" ht="13.5">
      <c r="H40" s="1252"/>
    </row>
    <row r="41" s="1208" customFormat="1" ht="13.5">
      <c r="H41" s="1252"/>
    </row>
    <row r="42" s="1208" customFormat="1" ht="13.5">
      <c r="H42" s="1252"/>
    </row>
    <row r="43" s="1208" customFormat="1" ht="13.5">
      <c r="H43" s="1252"/>
    </row>
    <row r="44" s="1208" customFormat="1" ht="13.5">
      <c r="H44" s="1252"/>
    </row>
    <row r="45" s="1208" customFormat="1" ht="13.5">
      <c r="H45" s="1252"/>
    </row>
    <row r="46" s="1208" customFormat="1" ht="13.5">
      <c r="H46" s="1252"/>
    </row>
    <row r="47" s="1208" customFormat="1" ht="13.5">
      <c r="H47" s="1252"/>
    </row>
    <row r="48" s="1208" customFormat="1" ht="13.5">
      <c r="H48" s="1252"/>
    </row>
    <row r="49" s="1208" customFormat="1" ht="13.5">
      <c r="H49" s="1252"/>
    </row>
    <row r="50" s="1208" customFormat="1" ht="13.5">
      <c r="H50" s="1252"/>
    </row>
    <row r="51" s="1208" customFormat="1" ht="13.5">
      <c r="H51" s="1252"/>
    </row>
    <row r="52" s="1208" customFormat="1" ht="13.5">
      <c r="H52" s="1252"/>
    </row>
    <row r="53" s="1208" customFormat="1" ht="13.5">
      <c r="H53" s="1252"/>
    </row>
    <row r="54" s="1208" customFormat="1" ht="13.5">
      <c r="H54" s="1252"/>
    </row>
    <row r="55" s="1208" customFormat="1" ht="13.5">
      <c r="H55" s="1252"/>
    </row>
    <row r="56" s="1208" customFormat="1" ht="13.5">
      <c r="H56" s="1252"/>
    </row>
    <row r="57" s="1208" customFormat="1" ht="13.5">
      <c r="H57" s="1252"/>
    </row>
    <row r="58" s="1208" customFormat="1" ht="13.5">
      <c r="H58" s="1252"/>
    </row>
    <row r="59" s="1208" customFormat="1" ht="13.5">
      <c r="H59" s="1252"/>
    </row>
    <row r="60" s="1208" customFormat="1" ht="13.5">
      <c r="H60" s="1252"/>
    </row>
    <row r="61" s="1208" customFormat="1" ht="13.5">
      <c r="H61" s="1252"/>
    </row>
    <row r="62" s="1208" customFormat="1" ht="13.5">
      <c r="H62" s="1252"/>
    </row>
    <row r="63" s="1208" customFormat="1" ht="13.5">
      <c r="H63" s="1252"/>
    </row>
    <row r="64" s="1208" customFormat="1" ht="13.5">
      <c r="H64" s="1252"/>
    </row>
    <row r="65" s="1208" customFormat="1" ht="13.5">
      <c r="H65" s="1252"/>
    </row>
    <row r="66" s="1208" customFormat="1" ht="13.5">
      <c r="H66" s="1252"/>
    </row>
    <row r="67" s="1208" customFormat="1" ht="13.5">
      <c r="H67" s="1252"/>
    </row>
    <row r="68" s="1208" customFormat="1" ht="13.5">
      <c r="H68" s="1252"/>
    </row>
    <row r="69" s="1208" customFormat="1" ht="13.5">
      <c r="H69" s="1252"/>
    </row>
    <row r="70" s="1208" customFormat="1" ht="13.5">
      <c r="H70" s="1252"/>
    </row>
    <row r="71" s="1208" customFormat="1" ht="13.5">
      <c r="H71" s="1252"/>
    </row>
    <row r="72" s="1208" customFormat="1" ht="13.5">
      <c r="H72" s="1252"/>
    </row>
    <row r="73" s="1208" customFormat="1" ht="13.5">
      <c r="H73" s="1252"/>
    </row>
    <row r="74" s="1208" customFormat="1" ht="13.5">
      <c r="H74" s="1252"/>
    </row>
    <row r="75" s="1208" customFormat="1" ht="13.5">
      <c r="H75" s="1252"/>
    </row>
    <row r="76" s="1208" customFormat="1" ht="13.5">
      <c r="H76" s="1252"/>
    </row>
    <row r="77" s="1208" customFormat="1" ht="13.5">
      <c r="H77" s="1252"/>
    </row>
    <row r="78" s="1208" customFormat="1" ht="13.5">
      <c r="H78" s="1252"/>
    </row>
    <row r="79" s="1208" customFormat="1" ht="13.5">
      <c r="H79" s="1252"/>
    </row>
    <row r="80" s="1208" customFormat="1" ht="13.5">
      <c r="H80" s="1252"/>
    </row>
    <row r="81" s="1208" customFormat="1" ht="13.5">
      <c r="H81" s="1252"/>
    </row>
    <row r="82" s="1208" customFormat="1" ht="13.5">
      <c r="H82" s="1252"/>
    </row>
    <row r="83" s="1208" customFormat="1" ht="13.5">
      <c r="H83" s="1252"/>
    </row>
    <row r="84" s="1208" customFormat="1" ht="13.5">
      <c r="H84" s="1252"/>
    </row>
    <row r="85" s="1208" customFormat="1" ht="13.5">
      <c r="H85" s="1252"/>
    </row>
    <row r="86" s="1208" customFormat="1" ht="13.5">
      <c r="H86" s="1252"/>
    </row>
    <row r="87" s="1208" customFormat="1" ht="13.5">
      <c r="H87" s="1252"/>
    </row>
    <row r="88" s="1208" customFormat="1" ht="13.5">
      <c r="H88" s="1252"/>
    </row>
    <row r="89" s="1208" customFormat="1" ht="13.5">
      <c r="H89" s="1252"/>
    </row>
    <row r="90" s="1208" customFormat="1" ht="13.5">
      <c r="H90" s="1252"/>
    </row>
    <row r="91" s="1208" customFormat="1" ht="13.5">
      <c r="H91" s="1252"/>
    </row>
    <row r="92" s="1208" customFormat="1" ht="13.5">
      <c r="H92" s="1252"/>
    </row>
    <row r="93" s="1208" customFormat="1" ht="13.5">
      <c r="H93" s="1252"/>
    </row>
    <row r="94" s="1208" customFormat="1" ht="13.5">
      <c r="H94" s="1252"/>
    </row>
    <row r="95" s="1208" customFormat="1" ht="13.5">
      <c r="H95" s="1252"/>
    </row>
    <row r="96" s="1208" customFormat="1" ht="13.5">
      <c r="H96" s="1252"/>
    </row>
    <row r="97" s="1208" customFormat="1" ht="13.5">
      <c r="H97" s="1252"/>
    </row>
    <row r="98" s="1208" customFormat="1" ht="13.5">
      <c r="H98" s="1252"/>
    </row>
    <row r="99" s="1208" customFormat="1" ht="13.5">
      <c r="H99" s="1252"/>
    </row>
    <row r="100" s="1208" customFormat="1" ht="13.5">
      <c r="H100" s="1252"/>
    </row>
    <row r="101" s="1208" customFormat="1" ht="13.5">
      <c r="H101" s="1252"/>
    </row>
    <row r="102" s="1208" customFormat="1" ht="13.5">
      <c r="H102" s="1252"/>
    </row>
    <row r="103" s="1208" customFormat="1" ht="13.5">
      <c r="H103" s="1252"/>
    </row>
    <row r="104" s="1208" customFormat="1" ht="13.5">
      <c r="H104" s="1252"/>
    </row>
    <row r="105" s="1208" customFormat="1" ht="13.5">
      <c r="H105" s="1252"/>
    </row>
    <row r="106" s="1208" customFormat="1" ht="13.5">
      <c r="H106" s="1252"/>
    </row>
    <row r="107" s="1208" customFormat="1" ht="13.5">
      <c r="H107" s="1252"/>
    </row>
    <row r="108" s="1208" customFormat="1" ht="13.5">
      <c r="H108" s="1252"/>
    </row>
    <row r="109" s="1208" customFormat="1" ht="13.5">
      <c r="H109" s="1252"/>
    </row>
    <row r="110" s="1208" customFormat="1" ht="13.5">
      <c r="H110" s="1252"/>
    </row>
    <row r="111" s="1208" customFormat="1" ht="13.5">
      <c r="H111" s="1252"/>
    </row>
    <row r="112" s="1208" customFormat="1" ht="13.5">
      <c r="H112" s="1252"/>
    </row>
    <row r="113" s="1208" customFormat="1" ht="13.5">
      <c r="H113" s="1252"/>
    </row>
    <row r="114" s="1208" customFormat="1" ht="13.5">
      <c r="H114" s="1252"/>
    </row>
    <row r="115" s="1208" customFormat="1" ht="13.5">
      <c r="H115" s="1252"/>
    </row>
    <row r="116" s="1208" customFormat="1" ht="13.5">
      <c r="H116" s="1252"/>
    </row>
    <row r="117" s="1208" customFormat="1" ht="13.5">
      <c r="H117" s="1252"/>
    </row>
    <row r="118" s="1208" customFormat="1" ht="13.5">
      <c r="H118" s="1252"/>
    </row>
    <row r="119" s="1208" customFormat="1" ht="13.5">
      <c r="H119" s="1252"/>
    </row>
    <row r="120" s="1208" customFormat="1" ht="13.5">
      <c r="H120" s="1252"/>
    </row>
    <row r="121" s="1208" customFormat="1" ht="13.5">
      <c r="H121" s="1252"/>
    </row>
    <row r="122" s="1208" customFormat="1" ht="13.5">
      <c r="H122" s="1252"/>
    </row>
    <row r="123" s="1208" customFormat="1" ht="13.5">
      <c r="H123" s="1252"/>
    </row>
    <row r="124" s="1208" customFormat="1" ht="13.5">
      <c r="H124" s="1252"/>
    </row>
    <row r="125" s="1208" customFormat="1" ht="13.5">
      <c r="H125" s="1252"/>
    </row>
    <row r="126" s="1208" customFormat="1" ht="13.5">
      <c r="H126" s="1252"/>
    </row>
    <row r="127" s="1208" customFormat="1" ht="13.5">
      <c r="H127" s="1252"/>
    </row>
    <row r="128" s="1208" customFormat="1" ht="13.5">
      <c r="H128" s="1252"/>
    </row>
    <row r="129" s="1208" customFormat="1" ht="13.5">
      <c r="H129" s="1252"/>
    </row>
    <row r="130" s="1208" customFormat="1" ht="13.5">
      <c r="H130" s="1252"/>
    </row>
    <row r="131" s="1208" customFormat="1" ht="13.5">
      <c r="H131" s="1252"/>
    </row>
    <row r="132" s="1208" customFormat="1" ht="13.5">
      <c r="H132" s="1252"/>
    </row>
    <row r="133" s="1208" customFormat="1" ht="13.5">
      <c r="H133" s="1252"/>
    </row>
    <row r="134" s="1208" customFormat="1" ht="13.5">
      <c r="H134" s="1252"/>
    </row>
    <row r="135" s="1208" customFormat="1" ht="13.5">
      <c r="H135" s="1252"/>
    </row>
    <row r="136" s="1208" customFormat="1" ht="13.5">
      <c r="H136" s="1252"/>
    </row>
    <row r="137" s="1208" customFormat="1" ht="13.5">
      <c r="H137" s="1252"/>
    </row>
    <row r="138" s="1208" customFormat="1" ht="13.5">
      <c r="H138" s="1252"/>
    </row>
    <row r="139" s="1208" customFormat="1" ht="13.5">
      <c r="H139" s="1252"/>
    </row>
    <row r="140" s="1208" customFormat="1" ht="13.5">
      <c r="H140" s="1252"/>
    </row>
    <row r="141" s="1208" customFormat="1" ht="13.5">
      <c r="H141" s="1252"/>
    </row>
    <row r="142" s="1208" customFormat="1" ht="13.5">
      <c r="H142" s="1252"/>
    </row>
    <row r="143" s="1208" customFormat="1" ht="13.5">
      <c r="H143" s="1252"/>
    </row>
    <row r="144" s="1208" customFormat="1" ht="13.5">
      <c r="H144" s="1252"/>
    </row>
    <row r="145" s="1208" customFormat="1" ht="13.5">
      <c r="H145" s="1252"/>
    </row>
    <row r="146" s="1208" customFormat="1" ht="13.5">
      <c r="H146" s="1252"/>
    </row>
    <row r="147" s="1208" customFormat="1" ht="13.5">
      <c r="H147" s="1252"/>
    </row>
    <row r="148" s="1208" customFormat="1" ht="13.5">
      <c r="H148" s="1252"/>
    </row>
    <row r="149" s="1208" customFormat="1" ht="13.5">
      <c r="H149" s="1252"/>
    </row>
    <row r="150" s="1208" customFormat="1" ht="13.5">
      <c r="H150" s="1252"/>
    </row>
    <row r="151" s="1208" customFormat="1" ht="13.5">
      <c r="H151" s="1252"/>
    </row>
    <row r="152" s="1208" customFormat="1" ht="13.5">
      <c r="H152" s="1252"/>
    </row>
    <row r="153" s="1208" customFormat="1" ht="13.5">
      <c r="H153" s="1252"/>
    </row>
    <row r="154" s="1208" customFormat="1" ht="13.5">
      <c r="H154" s="1252"/>
    </row>
    <row r="155" s="1208" customFormat="1" ht="13.5">
      <c r="H155" s="1252"/>
    </row>
    <row r="156" s="1208" customFormat="1" ht="13.5">
      <c r="H156" s="1252"/>
    </row>
    <row r="157" s="1208" customFormat="1" ht="13.5">
      <c r="H157" s="1252"/>
    </row>
    <row r="158" s="1208" customFormat="1" ht="13.5">
      <c r="H158" s="1252"/>
    </row>
    <row r="159" s="1208" customFormat="1" ht="13.5">
      <c r="H159" s="1252"/>
    </row>
    <row r="160" s="1208" customFormat="1" ht="13.5">
      <c r="H160" s="1252"/>
    </row>
    <row r="161" s="1208" customFormat="1" ht="13.5">
      <c r="H161" s="1252"/>
    </row>
    <row r="162" s="1208" customFormat="1" ht="13.5">
      <c r="H162" s="1252"/>
    </row>
    <row r="163" s="1208" customFormat="1" ht="13.5">
      <c r="H163" s="1252"/>
    </row>
    <row r="164" s="1208" customFormat="1" ht="13.5">
      <c r="H164" s="1252"/>
    </row>
    <row r="165" s="1208" customFormat="1" ht="13.5">
      <c r="H165" s="1252"/>
    </row>
    <row r="166" s="1208" customFormat="1" ht="13.5">
      <c r="H166" s="1252"/>
    </row>
    <row r="167" s="1208" customFormat="1" ht="13.5">
      <c r="H167" s="1252"/>
    </row>
    <row r="168" s="1208" customFormat="1" ht="13.5">
      <c r="H168" s="1252"/>
    </row>
    <row r="169" s="1208" customFormat="1" ht="13.5">
      <c r="H169" s="1252"/>
    </row>
    <row r="170" s="1208" customFormat="1" ht="13.5">
      <c r="H170" s="1252"/>
    </row>
    <row r="171" s="1208" customFormat="1" ht="13.5">
      <c r="H171" s="1252"/>
    </row>
    <row r="172" s="1208" customFormat="1" ht="13.5">
      <c r="H172" s="1252"/>
    </row>
    <row r="173" s="1208" customFormat="1" ht="13.5">
      <c r="H173" s="1252"/>
    </row>
    <row r="174" s="1208" customFormat="1" ht="13.5">
      <c r="H174" s="1252"/>
    </row>
    <row r="175" s="1208" customFormat="1" ht="13.5">
      <c r="H175" s="1252"/>
    </row>
    <row r="176" s="1208" customFormat="1" ht="13.5">
      <c r="H176" s="1252"/>
    </row>
    <row r="177" s="1208" customFormat="1" ht="13.5">
      <c r="H177" s="1252"/>
    </row>
    <row r="178" s="1208" customFormat="1" ht="13.5">
      <c r="H178" s="1252"/>
    </row>
    <row r="179" s="1208" customFormat="1" ht="13.5">
      <c r="H179" s="1252"/>
    </row>
    <row r="180" s="1208" customFormat="1" ht="13.5">
      <c r="H180" s="1252"/>
    </row>
    <row r="181" s="1208" customFormat="1" ht="13.5">
      <c r="H181" s="1252"/>
    </row>
    <row r="182" s="1208" customFormat="1" ht="13.5">
      <c r="H182" s="1252"/>
    </row>
    <row r="183" s="1208" customFormat="1" ht="13.5">
      <c r="H183" s="1252"/>
    </row>
    <row r="184" s="1208" customFormat="1" ht="13.5">
      <c r="H184" s="1252"/>
    </row>
    <row r="185" s="1208" customFormat="1" ht="13.5">
      <c r="H185" s="1252"/>
    </row>
    <row r="186" s="1208" customFormat="1" ht="13.5">
      <c r="H186" s="1252"/>
    </row>
    <row r="187" s="1208" customFormat="1" ht="13.5">
      <c r="H187" s="1252"/>
    </row>
    <row r="188" s="1208" customFormat="1" ht="13.5">
      <c r="H188" s="1252"/>
    </row>
    <row r="189" s="1208" customFormat="1" ht="13.5">
      <c r="H189" s="1252"/>
    </row>
    <row r="190" s="1208" customFormat="1" ht="13.5">
      <c r="H190" s="1252"/>
    </row>
    <row r="191" s="1208" customFormat="1" ht="13.5">
      <c r="H191" s="1252"/>
    </row>
    <row r="192" s="1208" customFormat="1" ht="13.5">
      <c r="H192" s="1252"/>
    </row>
    <row r="193" s="1208" customFormat="1" ht="13.5">
      <c r="H193" s="1252"/>
    </row>
  </sheetData>
  <sheetProtection/>
  <protectedRanges>
    <protectedRange sqref="B8:B33" name="範囲2"/>
    <protectedRange sqref="C8:X33 Z8:AD33" name="範囲1"/>
  </protectedRanges>
  <mergeCells count="64">
    <mergeCell ref="Z5:AD5"/>
    <mergeCell ref="H6:H7"/>
    <mergeCell ref="I6:I7"/>
    <mergeCell ref="J6:J7"/>
    <mergeCell ref="E6:E7"/>
    <mergeCell ref="F6:F7"/>
    <mergeCell ref="O6:O7"/>
    <mergeCell ref="Y6:Y7"/>
    <mergeCell ref="C5:Y5"/>
    <mergeCell ref="C6:C7"/>
    <mergeCell ref="D6:D7"/>
    <mergeCell ref="AA6:AA7"/>
    <mergeCell ref="AB6:AB7"/>
    <mergeCell ref="AD6:AD7"/>
    <mergeCell ref="AC6:AC7"/>
    <mergeCell ref="G6:G7"/>
    <mergeCell ref="Z6:Z7"/>
    <mergeCell ref="L6:L7"/>
    <mergeCell ref="W6:W7"/>
    <mergeCell ref="A8:A9"/>
    <mergeCell ref="A10:A11"/>
    <mergeCell ref="A12:A13"/>
    <mergeCell ref="N6:N7"/>
    <mergeCell ref="K6:K7"/>
    <mergeCell ref="M6:M7"/>
    <mergeCell ref="A3:A7"/>
    <mergeCell ref="B3:B7"/>
    <mergeCell ref="C3:AD4"/>
    <mergeCell ref="T6:V6"/>
    <mergeCell ref="A26:A27"/>
    <mergeCell ref="A28:A29"/>
    <mergeCell ref="A30:A31"/>
    <mergeCell ref="A16:A17"/>
    <mergeCell ref="A18:A19"/>
    <mergeCell ref="A20:A21"/>
    <mergeCell ref="A22:A23"/>
    <mergeCell ref="B20:B21"/>
    <mergeCell ref="B22:B23"/>
    <mergeCell ref="A24:A25"/>
    <mergeCell ref="B10:B11"/>
    <mergeCell ref="B12:B13"/>
    <mergeCell ref="B14:B15"/>
    <mergeCell ref="B16:B17"/>
    <mergeCell ref="A14:A15"/>
    <mergeCell ref="A2:B2"/>
    <mergeCell ref="B34:B35"/>
    <mergeCell ref="B24:B25"/>
    <mergeCell ref="B26:B27"/>
    <mergeCell ref="B28:B29"/>
    <mergeCell ref="B30:B31"/>
    <mergeCell ref="A32:A33"/>
    <mergeCell ref="A34:A35"/>
    <mergeCell ref="B8:B9"/>
    <mergeCell ref="B18:B19"/>
    <mergeCell ref="C36:AD36"/>
    <mergeCell ref="C37:AD37"/>
    <mergeCell ref="A1:L1"/>
    <mergeCell ref="AA2:AD2"/>
    <mergeCell ref="X6:X7"/>
    <mergeCell ref="P6:P7"/>
    <mergeCell ref="Q6:Q7"/>
    <mergeCell ref="R6:R7"/>
    <mergeCell ref="S6:S7"/>
    <mergeCell ref="B32:B33"/>
  </mergeCells>
  <printOptions horizontalCentered="1"/>
  <pageMargins left="0.5905511811023623" right="0.5905511811023623" top="0.5905511811023623" bottom="0.5905511811023623" header="0.3937007874015748" footer="0.3937007874015748"/>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sheetPr>
    <tabColor indexed="15"/>
  </sheetPr>
  <dimension ref="A1:AH235"/>
  <sheetViews>
    <sheetView view="pageBreakPreview" zoomScaleNormal="85" zoomScaleSheetLayoutView="100" zoomScalePageLayoutView="0" workbookViewId="0" topLeftCell="A1">
      <pane xSplit="1" ySplit="7" topLeftCell="B8" activePane="bottomRight" state="frozen"/>
      <selection pane="topLeft" activeCell="E5" sqref="E5:O6"/>
      <selection pane="topRight" activeCell="E5" sqref="E5:O6"/>
      <selection pane="bottomLeft" activeCell="E5" sqref="E5:O6"/>
      <selection pane="bottomRight" activeCell="C3" sqref="C3:AD4"/>
    </sheetView>
  </sheetViews>
  <sheetFormatPr defaultColWidth="5.50390625" defaultRowHeight="13.5"/>
  <cols>
    <col min="1" max="1" width="6.375" style="416" bestFit="1" customWidth="1"/>
    <col min="2" max="2" width="6.75390625" style="416" bestFit="1" customWidth="1"/>
    <col min="3" max="7" width="4.625" style="416" customWidth="1"/>
    <col min="8" max="8" width="4.625" style="1253" customWidth="1"/>
    <col min="9" max="24" width="4.625" style="416" customWidth="1"/>
    <col min="25" max="25" width="4.75390625" style="416" bestFit="1" customWidth="1"/>
    <col min="26" max="26" width="4.75390625" style="416" customWidth="1"/>
    <col min="27" max="30" width="4.625" style="416" customWidth="1"/>
    <col min="31" max="16384" width="5.50390625" style="416" customWidth="1"/>
  </cols>
  <sheetData>
    <row r="1" s="1208" customFormat="1" ht="13.5">
      <c r="H1" s="1252"/>
    </row>
    <row r="2" spans="1:30" s="1212" customFormat="1" ht="15.75" customHeight="1" thickBot="1">
      <c r="A2" s="2325" t="s">
        <v>233</v>
      </c>
      <c r="B2" s="2325"/>
      <c r="H2" s="1214"/>
      <c r="X2" s="2326" t="str">
        <f ca="1">INDIRECT("'-43-'!M4")</f>
        <v>（令和元年度）</v>
      </c>
      <c r="Y2" s="2327"/>
      <c r="Z2" s="2327"/>
      <c r="AA2" s="2327"/>
      <c r="AB2" s="2327"/>
      <c r="AC2" s="2327"/>
      <c r="AD2" s="2327"/>
    </row>
    <row r="3" spans="1:30" s="1215" customFormat="1" ht="18" customHeight="1">
      <c r="A3" s="2341" t="s">
        <v>169</v>
      </c>
      <c r="B3" s="2343" t="s">
        <v>170</v>
      </c>
      <c r="C3" s="2346" t="s">
        <v>331</v>
      </c>
      <c r="D3" s="2307"/>
      <c r="E3" s="2307"/>
      <c r="F3" s="2307"/>
      <c r="G3" s="2307"/>
      <c r="H3" s="2307"/>
      <c r="I3" s="2307"/>
      <c r="J3" s="2307"/>
      <c r="K3" s="2307"/>
      <c r="L3" s="2307"/>
      <c r="M3" s="2307"/>
      <c r="N3" s="2307"/>
      <c r="O3" s="2307"/>
      <c r="P3" s="2307"/>
      <c r="Q3" s="2307"/>
      <c r="R3" s="2307"/>
      <c r="S3" s="2307"/>
      <c r="T3" s="2307"/>
      <c r="U3" s="2307"/>
      <c r="V3" s="2307"/>
      <c r="W3" s="2307"/>
      <c r="X3" s="2307"/>
      <c r="Y3" s="2307"/>
      <c r="Z3" s="2307"/>
      <c r="AA3" s="2307"/>
      <c r="AB3" s="2307"/>
      <c r="AC3" s="2307"/>
      <c r="AD3" s="2308"/>
    </row>
    <row r="4" spans="1:30" s="1215" customFormat="1" ht="12" customHeight="1">
      <c r="A4" s="2342"/>
      <c r="B4" s="2344"/>
      <c r="C4" s="2297"/>
      <c r="D4" s="2309"/>
      <c r="E4" s="2309"/>
      <c r="F4" s="2309"/>
      <c r="G4" s="2309"/>
      <c r="H4" s="2309"/>
      <c r="I4" s="2309"/>
      <c r="J4" s="2309"/>
      <c r="K4" s="2309"/>
      <c r="L4" s="2309"/>
      <c r="M4" s="2309"/>
      <c r="N4" s="2309"/>
      <c r="O4" s="2309"/>
      <c r="P4" s="2309"/>
      <c r="Q4" s="2309"/>
      <c r="R4" s="2309"/>
      <c r="S4" s="2309"/>
      <c r="T4" s="2309"/>
      <c r="U4" s="2309"/>
      <c r="V4" s="2309"/>
      <c r="W4" s="2309"/>
      <c r="X4" s="2309"/>
      <c r="Y4" s="2309"/>
      <c r="Z4" s="2309"/>
      <c r="AA4" s="2309"/>
      <c r="AB4" s="2309"/>
      <c r="AC4" s="2309"/>
      <c r="AD4" s="2310"/>
    </row>
    <row r="5" spans="1:30" s="1215" customFormat="1" ht="18.75" customHeight="1">
      <c r="A5" s="2342"/>
      <c r="B5" s="2344"/>
      <c r="C5" s="2347" t="s">
        <v>237</v>
      </c>
      <c r="D5" s="2321"/>
      <c r="E5" s="2321"/>
      <c r="F5" s="2321"/>
      <c r="G5" s="2321"/>
      <c r="H5" s="2321"/>
      <c r="I5" s="2321"/>
      <c r="J5" s="2321"/>
      <c r="K5" s="2321"/>
      <c r="L5" s="2321"/>
      <c r="M5" s="2321"/>
      <c r="N5" s="2321"/>
      <c r="O5" s="2321"/>
      <c r="P5" s="2321"/>
      <c r="Q5" s="2321"/>
      <c r="R5" s="2321"/>
      <c r="S5" s="2321"/>
      <c r="T5" s="2321"/>
      <c r="U5" s="2321"/>
      <c r="V5" s="2321"/>
      <c r="W5" s="2321"/>
      <c r="X5" s="2321"/>
      <c r="Y5" s="2322"/>
      <c r="Z5" s="2311" t="s">
        <v>351</v>
      </c>
      <c r="AA5" s="2312"/>
      <c r="AB5" s="2312"/>
      <c r="AC5" s="2312"/>
      <c r="AD5" s="2318"/>
    </row>
    <row r="6" spans="1:30" s="1215" customFormat="1" ht="12" customHeight="1">
      <c r="A6" s="2342"/>
      <c r="B6" s="2344"/>
      <c r="C6" s="2348" t="s">
        <v>321</v>
      </c>
      <c r="D6" s="2281" t="s">
        <v>171</v>
      </c>
      <c r="E6" s="2283" t="s">
        <v>322</v>
      </c>
      <c r="F6" s="2283" t="s">
        <v>172</v>
      </c>
      <c r="G6" s="2283" t="s">
        <v>173</v>
      </c>
      <c r="H6" s="2283" t="s">
        <v>174</v>
      </c>
      <c r="I6" s="2283" t="s">
        <v>323</v>
      </c>
      <c r="J6" s="2283" t="s">
        <v>175</v>
      </c>
      <c r="K6" s="2283" t="s">
        <v>176</v>
      </c>
      <c r="L6" s="2283" t="s">
        <v>324</v>
      </c>
      <c r="M6" s="2283" t="s">
        <v>325</v>
      </c>
      <c r="N6" s="2283" t="s">
        <v>213</v>
      </c>
      <c r="O6" s="2283" t="s">
        <v>39</v>
      </c>
      <c r="P6" s="2283" t="s">
        <v>40</v>
      </c>
      <c r="Q6" s="2283" t="s">
        <v>177</v>
      </c>
      <c r="R6" s="2283" t="s">
        <v>329</v>
      </c>
      <c r="S6" s="2283" t="s">
        <v>178</v>
      </c>
      <c r="T6" s="2311" t="s">
        <v>293</v>
      </c>
      <c r="U6" s="2312"/>
      <c r="V6" s="2313"/>
      <c r="W6" s="2281" t="s">
        <v>424</v>
      </c>
      <c r="X6" s="2281" t="s">
        <v>330</v>
      </c>
      <c r="Y6" s="2338" t="s">
        <v>311</v>
      </c>
      <c r="Z6" s="2281" t="s">
        <v>388</v>
      </c>
      <c r="AA6" s="2281" t="s">
        <v>318</v>
      </c>
      <c r="AB6" s="2281" t="s">
        <v>319</v>
      </c>
      <c r="AC6" s="2281" t="s">
        <v>320</v>
      </c>
      <c r="AD6" s="2315" t="s">
        <v>350</v>
      </c>
    </row>
    <row r="7" spans="1:30" s="1215" customFormat="1" ht="73.5" customHeight="1" thickBot="1">
      <c r="A7" s="2342"/>
      <c r="B7" s="2345"/>
      <c r="C7" s="2349"/>
      <c r="D7" s="2282"/>
      <c r="E7" s="2284"/>
      <c r="F7" s="2284"/>
      <c r="G7" s="2284"/>
      <c r="H7" s="2284"/>
      <c r="I7" s="2284"/>
      <c r="J7" s="2284"/>
      <c r="K7" s="2284"/>
      <c r="L7" s="2284"/>
      <c r="M7" s="2284"/>
      <c r="N7" s="2284"/>
      <c r="O7" s="2284"/>
      <c r="P7" s="2284"/>
      <c r="Q7" s="2284"/>
      <c r="R7" s="2284"/>
      <c r="S7" s="2284"/>
      <c r="T7" s="1216" t="s">
        <v>326</v>
      </c>
      <c r="U7" s="1216" t="s">
        <v>327</v>
      </c>
      <c r="V7" s="1216" t="s">
        <v>328</v>
      </c>
      <c r="W7" s="2340"/>
      <c r="X7" s="2282"/>
      <c r="Y7" s="2339"/>
      <c r="Z7" s="2314"/>
      <c r="AA7" s="2314"/>
      <c r="AB7" s="2314"/>
      <c r="AC7" s="2314"/>
      <c r="AD7" s="2316"/>
    </row>
    <row r="8" spans="1:30" s="1215" customFormat="1" ht="14.25" customHeight="1">
      <c r="A8" s="2337" t="s">
        <v>12</v>
      </c>
      <c r="B8" s="2295">
        <f>VLOOKUP(A8,'-55-'!$A$8:$C$20,3,FALSE)</f>
        <v>255</v>
      </c>
      <c r="C8" s="1254">
        <f>ROUND('-56-'!C8/'-57-'!$B$8*100,1)</f>
        <v>6.7</v>
      </c>
      <c r="D8" s="1255">
        <f>ROUND('-56-'!D8/'-57-'!$B$8*100,1)</f>
        <v>0</v>
      </c>
      <c r="E8" s="1255">
        <f>ROUND('-56-'!E8/'-57-'!$B$8*100,1)</f>
        <v>0</v>
      </c>
      <c r="F8" s="1255">
        <f>ROUND('-56-'!F8/'-57-'!$B$8*100,1)</f>
        <v>0</v>
      </c>
      <c r="G8" s="1255">
        <f>ROUND('-56-'!G8/'-57-'!$B$8*100,1)</f>
        <v>0</v>
      </c>
      <c r="H8" s="1255">
        <f>ROUND('-56-'!H8/'-57-'!$B$8*100,1)</f>
        <v>0</v>
      </c>
      <c r="I8" s="1255">
        <f>ROUND('-56-'!I8/'-57-'!$B$8*100,1)</f>
        <v>0</v>
      </c>
      <c r="J8" s="1255">
        <f>ROUND('-56-'!J8/'-57-'!$B$8*100,1)</f>
        <v>0</v>
      </c>
      <c r="K8" s="1255">
        <f>ROUND('-56-'!K8/'-57-'!$B$8*100,1)</f>
        <v>2</v>
      </c>
      <c r="L8" s="1255">
        <f>ROUND('-56-'!L8/'-57-'!$B$8*100,1)</f>
        <v>0.4</v>
      </c>
      <c r="M8" s="1255">
        <f>ROUND('-56-'!M8/'-57-'!$B$8*100,1)</f>
        <v>2.4</v>
      </c>
      <c r="N8" s="1255">
        <f>ROUND('-56-'!N8/'-57-'!$B$8*100,1)</f>
        <v>1.2</v>
      </c>
      <c r="O8" s="1255">
        <f>ROUND('-56-'!O8/'-57-'!$B$8*100,1)</f>
        <v>2</v>
      </c>
      <c r="P8" s="1255">
        <f>ROUND('-56-'!P8/'-57-'!$B$8*100,1)</f>
        <v>0.8</v>
      </c>
      <c r="Q8" s="1255">
        <f>ROUND('-56-'!Q8/'-57-'!$B$8*100,1)</f>
        <v>0</v>
      </c>
      <c r="R8" s="1255">
        <f>ROUND('-56-'!R8/'-57-'!$B$8*100,1)</f>
        <v>2</v>
      </c>
      <c r="S8" s="1255">
        <f>ROUND('-56-'!S8/'-57-'!$B$8*100,1)</f>
        <v>0</v>
      </c>
      <c r="T8" s="1255">
        <f>ROUND('-56-'!T8/'-57-'!$B$8*100,1)</f>
        <v>0.4</v>
      </c>
      <c r="U8" s="1255">
        <f>ROUND('-56-'!U8/'-57-'!$B$8*100,1)</f>
        <v>0</v>
      </c>
      <c r="V8" s="1255">
        <f>ROUND('-56-'!V8/'-57-'!$B$8*100,1)</f>
        <v>0</v>
      </c>
      <c r="W8" s="1255">
        <f>ROUND('-56-'!W8/'-57-'!$B$8*100,1)</f>
        <v>18</v>
      </c>
      <c r="X8" s="1255">
        <f>ROUND('-56-'!X8/'-57-'!$B$8*100,1)</f>
        <v>0</v>
      </c>
      <c r="Y8" s="1256">
        <f>ROUND('-56-'!Y8/'-57-'!$B$8*100,1)</f>
        <v>35.7</v>
      </c>
      <c r="Z8" s="1255">
        <f>ROUND('-56-'!Z8/'-57-'!$B$8*100,1)</f>
        <v>35.3</v>
      </c>
      <c r="AA8" s="1255">
        <f>ROUND('-56-'!AA8/'-57-'!$B$8*100,1)</f>
        <v>2.7</v>
      </c>
      <c r="AB8" s="1255">
        <f>ROUND('-56-'!AB8/'-57-'!$B$8*100,1)</f>
        <v>16.5</v>
      </c>
      <c r="AC8" s="1257">
        <f>ROUND('-56-'!AC8/'-57-'!$B$8*100,1)</f>
        <v>54.5</v>
      </c>
      <c r="AD8" s="1258">
        <f>ROUND('-56-'!AD8/'-57-'!$B$8*100,1)</f>
        <v>0.4</v>
      </c>
    </row>
    <row r="9" spans="1:30" s="1215" customFormat="1" ht="14.25" customHeight="1">
      <c r="A9" s="2333"/>
      <c r="B9" s="2296"/>
      <c r="C9" s="1259">
        <f>ROUND('-56-'!C9/'-57-'!$B$8*100,1)</f>
        <v>0</v>
      </c>
      <c r="D9" s="1260">
        <f>ROUND('-56-'!D9/'-57-'!$B$8*100,1)</f>
        <v>0</v>
      </c>
      <c r="E9" s="1260">
        <f>ROUND('-56-'!E9/'-57-'!$B$8*100,1)</f>
        <v>0</v>
      </c>
      <c r="F9" s="1260">
        <f>ROUND('-56-'!F9/'-57-'!$B$8*100,1)</f>
        <v>0</v>
      </c>
      <c r="G9" s="1260">
        <f>ROUND('-56-'!G9/'-57-'!$B$8*100,1)</f>
        <v>0</v>
      </c>
      <c r="H9" s="1260">
        <f>ROUND('-56-'!H9/'-57-'!$B$8*100,1)</f>
        <v>0</v>
      </c>
      <c r="I9" s="1260">
        <f>ROUND('-56-'!I9/'-57-'!$B$8*100,1)</f>
        <v>0</v>
      </c>
      <c r="J9" s="1260">
        <f>ROUND('-56-'!J9/'-57-'!$B$8*100,1)</f>
        <v>0</v>
      </c>
      <c r="K9" s="1260">
        <f>ROUND('-56-'!K9/'-57-'!$B$8*100,1)</f>
        <v>0</v>
      </c>
      <c r="L9" s="1260">
        <f>ROUND('-56-'!L9/'-57-'!$B$8*100,1)</f>
        <v>0</v>
      </c>
      <c r="M9" s="1260">
        <f>ROUND('-56-'!M9/'-57-'!$B$8*100,1)</f>
        <v>0.8</v>
      </c>
      <c r="N9" s="1260">
        <f>ROUND('-56-'!N9/'-57-'!$B$8*100,1)</f>
        <v>0.4</v>
      </c>
      <c r="O9" s="1260">
        <f>ROUND('-56-'!O9/'-57-'!$B$8*100,1)</f>
        <v>1.6</v>
      </c>
      <c r="P9" s="1260">
        <f>ROUND('-56-'!P9/'-57-'!$B$8*100,1)</f>
        <v>0.8</v>
      </c>
      <c r="Q9" s="1260">
        <f>ROUND('-56-'!Q9/'-57-'!$B$8*100,1)</f>
        <v>0</v>
      </c>
      <c r="R9" s="1260">
        <f>ROUND('-56-'!R9/'-57-'!$B$8*100,1)</f>
        <v>1.2</v>
      </c>
      <c r="S9" s="1260">
        <f>ROUND('-56-'!S9/'-57-'!$B$8*100,1)</f>
        <v>0</v>
      </c>
      <c r="T9" s="1260">
        <f>ROUND('-56-'!T9/'-57-'!$B$8*100,1)</f>
        <v>0</v>
      </c>
      <c r="U9" s="1260">
        <f>ROUND('-56-'!U9/'-57-'!$B$8*100,1)</f>
        <v>0</v>
      </c>
      <c r="V9" s="1260">
        <f>ROUND('-56-'!V9/'-57-'!$B$8*100,1)</f>
        <v>0</v>
      </c>
      <c r="W9" s="1260">
        <f>ROUND('-56-'!W9/'-57-'!$B$8*100,1)</f>
        <v>0.4</v>
      </c>
      <c r="X9" s="1260">
        <f>ROUND('-56-'!X9/'-57-'!$B$8*100,1)</f>
        <v>0</v>
      </c>
      <c r="Y9" s="1261">
        <f>ROUND('-56-'!Y9/'-57-'!$B$8*100,1)</f>
        <v>5.1</v>
      </c>
      <c r="Z9" s="1260">
        <f>ROUND('-56-'!Z9/'-57-'!$B$8*100,1)</f>
        <v>5.1</v>
      </c>
      <c r="AA9" s="1260">
        <f>ROUND('-56-'!AA9/'-57-'!$B$8*100,1)</f>
        <v>0</v>
      </c>
      <c r="AB9" s="1260">
        <f>ROUND('-56-'!AB9/'-57-'!$B$8*100,1)</f>
        <v>0</v>
      </c>
      <c r="AC9" s="1262">
        <f>ROUND('-56-'!AC9/'-57-'!$B$8*100,1)</f>
        <v>0</v>
      </c>
      <c r="AD9" s="1263">
        <f>ROUND('-56-'!AD9/'-57-'!$B$8*100,1)</f>
        <v>0</v>
      </c>
    </row>
    <row r="10" spans="1:30" s="1215" customFormat="1" ht="14.25" customHeight="1">
      <c r="A10" s="2332" t="s">
        <v>13</v>
      </c>
      <c r="B10" s="2285">
        <f>VLOOKUP(A10,'-55-'!$A$8:$C$20,3,FALSE)</f>
        <v>515</v>
      </c>
      <c r="C10" s="1264">
        <f>ROUND('-56-'!C10/'-57-'!$B$10*100,1)</f>
        <v>0.4</v>
      </c>
      <c r="D10" s="1265">
        <f>ROUND('-56-'!D10/'-57-'!$B$10*100,1)</f>
        <v>0.2</v>
      </c>
      <c r="E10" s="1265">
        <f>ROUND('-56-'!E10/'-57-'!$B$10*100,1)</f>
        <v>0.2</v>
      </c>
      <c r="F10" s="1265">
        <f>ROUND('-56-'!F10/'-57-'!$B$10*100,1)</f>
        <v>0</v>
      </c>
      <c r="G10" s="1265">
        <f>ROUND('-56-'!G10/'-57-'!$B$10*100,1)</f>
        <v>0</v>
      </c>
      <c r="H10" s="1265">
        <f>ROUND('-56-'!H10/'-57-'!$B$10*100,1)</f>
        <v>0</v>
      </c>
      <c r="I10" s="1265">
        <f>ROUND('-56-'!I10/'-57-'!$B$10*100,1)</f>
        <v>0.2</v>
      </c>
      <c r="J10" s="1265">
        <f>ROUND('-56-'!J10/'-57-'!$B$10*100,1)</f>
        <v>0</v>
      </c>
      <c r="K10" s="1265">
        <f>ROUND('-56-'!K10/'-57-'!$B$10*100,1)</f>
        <v>0.4</v>
      </c>
      <c r="L10" s="1265">
        <f>ROUND('-56-'!L10/'-57-'!$B$10*100,1)</f>
        <v>0</v>
      </c>
      <c r="M10" s="1265">
        <f>ROUND('-56-'!M10/'-57-'!$B$10*100,1)</f>
        <v>0</v>
      </c>
      <c r="N10" s="1265">
        <f>ROUND('-56-'!N10/'-57-'!$B$10*100,1)</f>
        <v>1.2</v>
      </c>
      <c r="O10" s="1265">
        <f>ROUND('-56-'!O10/'-57-'!$B$10*100,1)</f>
        <v>0.6</v>
      </c>
      <c r="P10" s="1265">
        <f>ROUND('-56-'!P10/'-57-'!$B$10*100,1)</f>
        <v>0.2</v>
      </c>
      <c r="Q10" s="1265">
        <f>ROUND('-56-'!Q10/'-57-'!$B$10*100,1)</f>
        <v>0</v>
      </c>
      <c r="R10" s="1265">
        <f>ROUND('-56-'!R10/'-57-'!$B$10*100,1)</f>
        <v>0</v>
      </c>
      <c r="S10" s="1265">
        <f>ROUND('-56-'!S10/'-57-'!$B$10*100,1)</f>
        <v>0</v>
      </c>
      <c r="T10" s="1265">
        <f>ROUND('-56-'!T10/'-57-'!$B$10*100,1)</f>
        <v>0</v>
      </c>
      <c r="U10" s="1265">
        <f>ROUND('-56-'!U10/'-57-'!$B$10*100,1)</f>
        <v>0</v>
      </c>
      <c r="V10" s="1265">
        <f>ROUND('-56-'!V10/'-57-'!$B$10*100,1)</f>
        <v>0</v>
      </c>
      <c r="W10" s="1265">
        <f>ROUND('-56-'!W10/'-57-'!$B$10*100,1)</f>
        <v>10.5</v>
      </c>
      <c r="X10" s="1265">
        <f>ROUND('-56-'!X10/'-57-'!$B$10*100,1)</f>
        <v>0.6</v>
      </c>
      <c r="Y10" s="1266">
        <f>ROUND('-56-'!Y10/'-57-'!$B$10*100,1)</f>
        <v>14.4</v>
      </c>
      <c r="Z10" s="1265">
        <f>ROUND('-56-'!Z10/'-57-'!$B$10*100,1)</f>
        <v>7.2</v>
      </c>
      <c r="AA10" s="1265">
        <f>ROUND('-56-'!AA10/'-57-'!$B$10*100,1)</f>
        <v>3.3</v>
      </c>
      <c r="AB10" s="1265">
        <f>ROUND('-56-'!AB10/'-57-'!$B$10*100,1)</f>
        <v>0.4</v>
      </c>
      <c r="AC10" s="1267">
        <f>ROUND('-56-'!AC10/'-57-'!$B$10*100,1)</f>
        <v>40.2</v>
      </c>
      <c r="AD10" s="1268">
        <f>ROUND('-56-'!AD10/'-57-'!$B$10*100,1)</f>
        <v>12</v>
      </c>
    </row>
    <row r="11" spans="1:30" s="1215" customFormat="1" ht="14.25" customHeight="1">
      <c r="A11" s="2333"/>
      <c r="B11" s="2290"/>
      <c r="C11" s="1259">
        <f>ROUND('-56-'!C11/'-57-'!$B$10*100,1)</f>
        <v>0</v>
      </c>
      <c r="D11" s="1260">
        <f>ROUND('-56-'!D11/'-57-'!$B$10*100,1)</f>
        <v>0</v>
      </c>
      <c r="E11" s="1260">
        <f>ROUND('-56-'!E11/'-57-'!$B$10*100,1)</f>
        <v>0</v>
      </c>
      <c r="F11" s="1260">
        <f>ROUND('-56-'!F11/'-57-'!$B$10*100,1)</f>
        <v>0</v>
      </c>
      <c r="G11" s="1260">
        <f>ROUND('-56-'!G11/'-57-'!$B$10*100,1)</f>
        <v>0</v>
      </c>
      <c r="H11" s="1260">
        <f>ROUND('-56-'!H11/'-57-'!$B$10*100,1)</f>
        <v>0</v>
      </c>
      <c r="I11" s="1260">
        <f>ROUND('-56-'!I11/'-57-'!$B$10*100,1)</f>
        <v>0</v>
      </c>
      <c r="J11" s="1260">
        <f>ROUND('-56-'!J11/'-57-'!$B$10*100,1)</f>
        <v>0</v>
      </c>
      <c r="K11" s="1260">
        <f>ROUND('-56-'!K11/'-57-'!$B$10*100,1)</f>
        <v>0</v>
      </c>
      <c r="L11" s="1260">
        <f>ROUND('-56-'!L11/'-57-'!$B$10*100,1)</f>
        <v>0</v>
      </c>
      <c r="M11" s="1260">
        <f>ROUND('-56-'!M11/'-57-'!$B$10*100,1)</f>
        <v>0</v>
      </c>
      <c r="N11" s="1260">
        <f>ROUND('-56-'!N11/'-57-'!$B$10*100,1)</f>
        <v>0.2</v>
      </c>
      <c r="O11" s="1260">
        <f>ROUND('-56-'!O11/'-57-'!$B$10*100,1)</f>
        <v>0.4</v>
      </c>
      <c r="P11" s="1260">
        <f>ROUND('-56-'!P11/'-57-'!$B$10*100,1)</f>
        <v>0.2</v>
      </c>
      <c r="Q11" s="1260">
        <f>ROUND('-56-'!Q11/'-57-'!$B$10*100,1)</f>
        <v>0</v>
      </c>
      <c r="R11" s="1260">
        <f>ROUND('-56-'!R11/'-57-'!$B$10*100,1)</f>
        <v>0.4</v>
      </c>
      <c r="S11" s="1260">
        <f>ROUND('-56-'!S11/'-57-'!$B$10*100,1)</f>
        <v>0</v>
      </c>
      <c r="T11" s="1260">
        <f>ROUND('-56-'!T11/'-57-'!$B$10*100,1)</f>
        <v>0</v>
      </c>
      <c r="U11" s="1260">
        <f>ROUND('-56-'!U11/'-57-'!$B$10*100,1)</f>
        <v>0</v>
      </c>
      <c r="V11" s="1260">
        <f>ROUND('-56-'!V11/'-57-'!$B$10*100,1)</f>
        <v>0</v>
      </c>
      <c r="W11" s="1260">
        <f>ROUND('-56-'!W11/'-57-'!$B$10*100,1)</f>
        <v>1.9</v>
      </c>
      <c r="X11" s="1260">
        <f>ROUND('-56-'!X11/'-57-'!$B$10*100,1)</f>
        <v>0</v>
      </c>
      <c r="Y11" s="1261">
        <f>ROUND('-56-'!Y11/'-57-'!$B$10*100,1)</f>
        <v>3.1</v>
      </c>
      <c r="Z11" s="1260">
        <f>ROUND('-56-'!Z11/'-57-'!$B$10*100,1)</f>
        <v>0.6</v>
      </c>
      <c r="AA11" s="1260">
        <f>ROUND('-56-'!AA11/'-57-'!$B$10*100,1)</f>
        <v>0</v>
      </c>
      <c r="AB11" s="1260">
        <f>ROUND('-56-'!AB11/'-57-'!$B$10*100,1)</f>
        <v>0</v>
      </c>
      <c r="AC11" s="1262">
        <f>ROUND('-56-'!AC11/'-57-'!$B$10*100,1)</f>
        <v>0</v>
      </c>
      <c r="AD11" s="1263">
        <f>ROUND('-56-'!AD11/'-57-'!$B$10*100,1)</f>
        <v>0</v>
      </c>
    </row>
    <row r="12" spans="1:30" s="1215" customFormat="1" ht="14.25" customHeight="1">
      <c r="A12" s="2332" t="s">
        <v>14</v>
      </c>
      <c r="B12" s="2285">
        <f>VLOOKUP(A12,'-55-'!$A$8:$C$20,3,FALSE)</f>
        <v>502</v>
      </c>
      <c r="C12" s="1264">
        <f>ROUND('-56-'!C12/'-57-'!$B$12*100,1)</f>
        <v>5</v>
      </c>
      <c r="D12" s="1265">
        <f>ROUND('-56-'!D12/'-57-'!$B$12*100,1)</f>
        <v>0.2</v>
      </c>
      <c r="E12" s="1265">
        <f>ROUND('-56-'!E12/'-57-'!$B$12*100,1)</f>
        <v>0.4</v>
      </c>
      <c r="F12" s="1265">
        <f>ROUND('-56-'!F12/'-57-'!$B$12*100,1)</f>
        <v>0.4</v>
      </c>
      <c r="G12" s="1265">
        <f>ROUND('-56-'!G12/'-57-'!$B$12*100,1)</f>
        <v>0.4</v>
      </c>
      <c r="H12" s="1265">
        <f>ROUND('-56-'!H12/'-57-'!$B$12*100,1)</f>
        <v>0.4</v>
      </c>
      <c r="I12" s="1265">
        <f>ROUND('-56-'!I12/'-57-'!$B$12*100,1)</f>
        <v>0</v>
      </c>
      <c r="J12" s="1265">
        <f>ROUND('-56-'!J12/'-57-'!$B$12*100,1)</f>
        <v>0.8</v>
      </c>
      <c r="K12" s="1265">
        <f>ROUND('-56-'!K12/'-57-'!$B$12*100,1)</f>
        <v>0.8</v>
      </c>
      <c r="L12" s="1265">
        <f>ROUND('-56-'!L12/'-57-'!$B$12*100,1)</f>
        <v>0.6</v>
      </c>
      <c r="M12" s="1265">
        <f>ROUND('-56-'!M12/'-57-'!$B$12*100,1)</f>
        <v>0.8</v>
      </c>
      <c r="N12" s="1265">
        <f>ROUND('-56-'!N12/'-57-'!$B$12*100,1)</f>
        <v>0.4</v>
      </c>
      <c r="O12" s="1265">
        <f>ROUND('-56-'!O12/'-57-'!$B$12*100,1)</f>
        <v>3.4</v>
      </c>
      <c r="P12" s="1265">
        <f>ROUND('-56-'!P12/'-57-'!$B$12*100,1)</f>
        <v>2.6</v>
      </c>
      <c r="Q12" s="1265">
        <f>ROUND('-56-'!Q12/'-57-'!$B$12*100,1)</f>
        <v>0.4</v>
      </c>
      <c r="R12" s="1265">
        <f>ROUND('-56-'!R12/'-57-'!$B$12*100,1)</f>
        <v>1.4</v>
      </c>
      <c r="S12" s="1265">
        <f>ROUND('-56-'!S12/'-57-'!$B$12*100,1)</f>
        <v>0.2</v>
      </c>
      <c r="T12" s="1265">
        <f>ROUND('-56-'!T12/'-57-'!$B$12*100,1)</f>
        <v>0.8</v>
      </c>
      <c r="U12" s="1265">
        <f>ROUND('-56-'!U12/'-57-'!$B$12*100,1)</f>
        <v>1.2</v>
      </c>
      <c r="V12" s="1265">
        <f>ROUND('-56-'!V12/'-57-'!$B$12*100,1)</f>
        <v>3.2</v>
      </c>
      <c r="W12" s="1265">
        <f>ROUND('-56-'!W12/'-57-'!$B$12*100,1)</f>
        <v>0.8</v>
      </c>
      <c r="X12" s="1265">
        <f>ROUND('-56-'!X12/'-57-'!$B$12*100,1)</f>
        <v>1.2</v>
      </c>
      <c r="Y12" s="1266">
        <f>ROUND('-56-'!Y12/'-57-'!$B$12*100,1)</f>
        <v>25.3</v>
      </c>
      <c r="Z12" s="1265">
        <f>ROUND('-56-'!Z12/'-57-'!$B$12*100,1)</f>
        <v>20.1</v>
      </c>
      <c r="AA12" s="1265">
        <f>ROUND('-56-'!AA12/'-57-'!$B$12*100,1)</f>
        <v>3.4</v>
      </c>
      <c r="AB12" s="1265">
        <f>ROUND('-56-'!AB12/'-57-'!$B$12*100,1)</f>
        <v>1.4</v>
      </c>
      <c r="AC12" s="1267">
        <f>ROUND('-56-'!AC12/'-57-'!$B$12*100,1)</f>
        <v>49.4</v>
      </c>
      <c r="AD12" s="1268">
        <f>ROUND('-56-'!AD12/'-57-'!$B$12*100,1)</f>
        <v>1.4</v>
      </c>
    </row>
    <row r="13" spans="1:30" s="1215" customFormat="1" ht="14.25" customHeight="1">
      <c r="A13" s="2333"/>
      <c r="B13" s="2290"/>
      <c r="C13" s="1259">
        <f>ROUND('-56-'!C13/'-57-'!$B$12*100,1)</f>
        <v>1</v>
      </c>
      <c r="D13" s="1260">
        <f>ROUND('-56-'!D13/'-57-'!$B$12*100,1)</f>
        <v>0</v>
      </c>
      <c r="E13" s="1260">
        <f>ROUND('-56-'!E13/'-57-'!$B$12*100,1)</f>
        <v>0.2</v>
      </c>
      <c r="F13" s="1260">
        <f>ROUND('-56-'!F13/'-57-'!$B$12*100,1)</f>
        <v>0.2</v>
      </c>
      <c r="G13" s="1260">
        <f>ROUND('-56-'!G13/'-57-'!$B$12*100,1)</f>
        <v>0</v>
      </c>
      <c r="H13" s="1260">
        <f>ROUND('-56-'!H13/'-57-'!$B$12*100,1)</f>
        <v>0</v>
      </c>
      <c r="I13" s="1260">
        <f>ROUND('-56-'!I13/'-57-'!$B$12*100,1)</f>
        <v>0</v>
      </c>
      <c r="J13" s="1260">
        <f>ROUND('-56-'!J13/'-57-'!$B$12*100,1)</f>
        <v>0</v>
      </c>
      <c r="K13" s="1260">
        <f>ROUND('-56-'!K13/'-57-'!$B$12*100,1)</f>
        <v>0</v>
      </c>
      <c r="L13" s="1260">
        <f>ROUND('-56-'!L13/'-57-'!$B$12*100,1)</f>
        <v>0</v>
      </c>
      <c r="M13" s="1260">
        <f>ROUND('-56-'!M13/'-57-'!$B$12*100,1)</f>
        <v>0</v>
      </c>
      <c r="N13" s="1260">
        <f>ROUND('-56-'!N13/'-57-'!$B$12*100,1)</f>
        <v>0</v>
      </c>
      <c r="O13" s="1260">
        <f>ROUND('-56-'!O13/'-57-'!$B$12*100,1)</f>
        <v>0.2</v>
      </c>
      <c r="P13" s="1260">
        <f>ROUND('-56-'!P13/'-57-'!$B$12*100,1)</f>
        <v>0.2</v>
      </c>
      <c r="Q13" s="1260">
        <f>ROUND('-56-'!Q13/'-57-'!$B$12*100,1)</f>
        <v>0.6</v>
      </c>
      <c r="R13" s="1260">
        <f>ROUND('-56-'!R13/'-57-'!$B$12*100,1)</f>
        <v>1.6</v>
      </c>
      <c r="S13" s="1260">
        <f>ROUND('-56-'!S13/'-57-'!$B$12*100,1)</f>
        <v>0</v>
      </c>
      <c r="T13" s="1260">
        <f>ROUND('-56-'!T13/'-57-'!$B$12*100,1)</f>
        <v>0.2</v>
      </c>
      <c r="U13" s="1260">
        <f>ROUND('-56-'!U13/'-57-'!$B$12*100,1)</f>
        <v>0.4</v>
      </c>
      <c r="V13" s="1260">
        <f>ROUND('-56-'!V13/'-57-'!$B$12*100,1)</f>
        <v>1</v>
      </c>
      <c r="W13" s="1260">
        <f>ROUND('-56-'!W13/'-57-'!$B$12*100,1)</f>
        <v>0.4</v>
      </c>
      <c r="X13" s="1260">
        <f>ROUND('-56-'!X13/'-57-'!$B$12*100,1)</f>
        <v>0.2</v>
      </c>
      <c r="Y13" s="1261">
        <f>ROUND('-56-'!Y13/'-57-'!$B$12*100,1)</f>
        <v>6.2</v>
      </c>
      <c r="Z13" s="1260">
        <f>ROUND('-56-'!Z13/'-57-'!$B$12*100,1)</f>
        <v>5</v>
      </c>
      <c r="AA13" s="1260">
        <f>ROUND('-56-'!AA13/'-57-'!$B$12*100,1)</f>
        <v>0</v>
      </c>
      <c r="AB13" s="1260">
        <f>ROUND('-56-'!AB13/'-57-'!$B$12*100,1)</f>
        <v>0</v>
      </c>
      <c r="AC13" s="1262">
        <f>ROUND('-56-'!AC13/'-57-'!$B$12*100,1)</f>
        <v>2.4</v>
      </c>
      <c r="AD13" s="1263">
        <f>ROUND('-56-'!AD13/'-57-'!$B$12*100,1)</f>
        <v>0</v>
      </c>
    </row>
    <row r="14" spans="1:30" s="1215" customFormat="1" ht="14.25" customHeight="1">
      <c r="A14" s="2332" t="s">
        <v>25</v>
      </c>
      <c r="B14" s="2285">
        <f>VLOOKUP(A14,'-55-'!$A$8:$C$20,3,FALSE)</f>
        <v>890</v>
      </c>
      <c r="C14" s="1264">
        <f>ROUND('-56-'!C14/'-57-'!$B$14*100,1)</f>
        <v>5.3</v>
      </c>
      <c r="D14" s="1265">
        <f>ROUND('-56-'!D14/'-57-'!$B$14*100,1)</f>
        <v>0.3</v>
      </c>
      <c r="E14" s="1265">
        <f>ROUND('-56-'!E14/'-57-'!$B$14*100,1)</f>
        <v>0.2</v>
      </c>
      <c r="F14" s="1265">
        <f>ROUND('-56-'!F14/'-57-'!$B$14*100,1)</f>
        <v>0.1</v>
      </c>
      <c r="G14" s="1265">
        <f>ROUND('-56-'!G14/'-57-'!$B$14*100,1)</f>
        <v>0.1</v>
      </c>
      <c r="H14" s="1265">
        <f>ROUND('-56-'!H14/'-57-'!$B$14*100,1)</f>
        <v>0</v>
      </c>
      <c r="I14" s="1265">
        <f>ROUND('-56-'!I14/'-57-'!$B$14*100,1)</f>
        <v>0.1</v>
      </c>
      <c r="J14" s="1265">
        <f>ROUND('-56-'!J14/'-57-'!$B$14*100,1)</f>
        <v>0.2</v>
      </c>
      <c r="K14" s="1265">
        <f>ROUND('-56-'!K14/'-57-'!$B$14*100,1)</f>
        <v>0.3</v>
      </c>
      <c r="L14" s="1265">
        <f>ROUND('-56-'!L14/'-57-'!$B$14*100,1)</f>
        <v>0.1</v>
      </c>
      <c r="M14" s="1265">
        <f>ROUND('-56-'!M14/'-57-'!$B$14*100,1)</f>
        <v>0.1</v>
      </c>
      <c r="N14" s="1265">
        <f>ROUND('-56-'!N14/'-57-'!$B$14*100,1)</f>
        <v>0.1</v>
      </c>
      <c r="O14" s="1265">
        <f>ROUND('-56-'!O14/'-57-'!$B$14*100,1)</f>
        <v>0.1</v>
      </c>
      <c r="P14" s="1265">
        <f>ROUND('-56-'!P14/'-57-'!$B$14*100,1)</f>
        <v>0.1</v>
      </c>
      <c r="Q14" s="1265">
        <f>ROUND('-56-'!Q14/'-57-'!$B$14*100,1)</f>
        <v>0.1</v>
      </c>
      <c r="R14" s="1265">
        <f>ROUND('-56-'!R14/'-57-'!$B$14*100,1)</f>
        <v>0.8</v>
      </c>
      <c r="S14" s="1265">
        <f>ROUND('-56-'!S14/'-57-'!$B$14*100,1)</f>
        <v>0.3</v>
      </c>
      <c r="T14" s="1265">
        <f>ROUND('-56-'!T14/'-57-'!$B$14*100,1)</f>
        <v>0.6</v>
      </c>
      <c r="U14" s="1265">
        <f>ROUND('-56-'!U14/'-57-'!$B$14*100,1)</f>
        <v>1.3</v>
      </c>
      <c r="V14" s="1265">
        <f>ROUND('-56-'!V14/'-57-'!$B$14*100,1)</f>
        <v>1.9</v>
      </c>
      <c r="W14" s="1265">
        <f>ROUND('-56-'!W14/'-57-'!$B$14*100,1)</f>
        <v>7.9</v>
      </c>
      <c r="X14" s="1265">
        <f>ROUND('-56-'!X14/'-57-'!$B$14*100,1)</f>
        <v>1.2</v>
      </c>
      <c r="Y14" s="1266">
        <f>ROUND('-56-'!Y14/'-57-'!$B$14*100,1)</f>
        <v>21.5</v>
      </c>
      <c r="Z14" s="1265">
        <f>ROUND('-56-'!Z14/'-57-'!$B$14*100,1)</f>
        <v>22</v>
      </c>
      <c r="AA14" s="1265">
        <f>ROUND('-56-'!AA14/'-57-'!$B$14*100,1)</f>
        <v>2.9</v>
      </c>
      <c r="AB14" s="1265">
        <f>ROUND('-56-'!AB14/'-57-'!$B$14*100,1)</f>
        <v>0.2</v>
      </c>
      <c r="AC14" s="1267">
        <f>ROUND('-56-'!AC14/'-57-'!$B$14*100,1)</f>
        <v>27.8</v>
      </c>
      <c r="AD14" s="1268">
        <f>ROUND('-56-'!AD14/'-57-'!$B$14*100,1)</f>
        <v>2.1</v>
      </c>
    </row>
    <row r="15" spans="1:30" s="1215" customFormat="1" ht="14.25" customHeight="1">
      <c r="A15" s="2333"/>
      <c r="B15" s="2290"/>
      <c r="C15" s="1259">
        <f>ROUND('-56-'!C15/'-57-'!$B$14*100,1)</f>
        <v>1</v>
      </c>
      <c r="D15" s="1260">
        <f>ROUND('-56-'!D15/'-57-'!$B$14*100,1)</f>
        <v>0.1</v>
      </c>
      <c r="E15" s="1260">
        <f>ROUND('-56-'!E15/'-57-'!$B$14*100,1)</f>
        <v>0.1</v>
      </c>
      <c r="F15" s="1260">
        <f>ROUND('-56-'!F15/'-57-'!$B$14*100,1)</f>
        <v>0.2</v>
      </c>
      <c r="G15" s="1260">
        <f>ROUND('-56-'!G15/'-57-'!$B$14*100,1)</f>
        <v>0</v>
      </c>
      <c r="H15" s="1260">
        <f>ROUND('-56-'!H15/'-57-'!$B$14*100,1)</f>
        <v>0</v>
      </c>
      <c r="I15" s="1260">
        <f>ROUND('-56-'!I15/'-57-'!$B$14*100,1)</f>
        <v>0</v>
      </c>
      <c r="J15" s="1260">
        <f>ROUND('-56-'!J15/'-57-'!$B$14*100,1)</f>
        <v>0</v>
      </c>
      <c r="K15" s="1260">
        <f>ROUND('-56-'!K15/'-57-'!$B$14*100,1)</f>
        <v>0</v>
      </c>
      <c r="L15" s="1260">
        <f>ROUND('-56-'!L15/'-57-'!$B$14*100,1)</f>
        <v>0.6</v>
      </c>
      <c r="M15" s="1260">
        <f>ROUND('-56-'!M15/'-57-'!$B$14*100,1)</f>
        <v>0</v>
      </c>
      <c r="N15" s="1260">
        <f>ROUND('-56-'!N15/'-57-'!$B$14*100,1)</f>
        <v>0</v>
      </c>
      <c r="O15" s="1260">
        <f>ROUND('-56-'!O15/'-57-'!$B$14*100,1)</f>
        <v>0.2</v>
      </c>
      <c r="P15" s="1260">
        <f>ROUND('-56-'!P15/'-57-'!$B$14*100,1)</f>
        <v>0.1</v>
      </c>
      <c r="Q15" s="1260">
        <f>ROUND('-56-'!Q15/'-57-'!$B$14*100,1)</f>
        <v>0.2</v>
      </c>
      <c r="R15" s="1260">
        <f>ROUND('-56-'!R15/'-57-'!$B$14*100,1)</f>
        <v>0.1</v>
      </c>
      <c r="S15" s="1260">
        <f>ROUND('-56-'!S15/'-57-'!$B$14*100,1)</f>
        <v>0</v>
      </c>
      <c r="T15" s="1260">
        <f>ROUND('-56-'!T15/'-57-'!$B$14*100,1)</f>
        <v>0.2</v>
      </c>
      <c r="U15" s="1260">
        <f>ROUND('-56-'!U15/'-57-'!$B$14*100,1)</f>
        <v>0</v>
      </c>
      <c r="V15" s="1260">
        <f>ROUND('-56-'!V15/'-57-'!$B$14*100,1)</f>
        <v>0.1</v>
      </c>
      <c r="W15" s="1260">
        <f>ROUND('-56-'!W15/'-57-'!$B$14*100,1)</f>
        <v>3.4</v>
      </c>
      <c r="X15" s="1260">
        <f>ROUND('-56-'!X15/'-57-'!$B$14*100,1)</f>
        <v>0.2</v>
      </c>
      <c r="Y15" s="1261">
        <f>ROUND('-56-'!Y15/'-57-'!$B$14*100,1)</f>
        <v>6.6</v>
      </c>
      <c r="Z15" s="1260">
        <f>ROUND('-56-'!Z15/'-57-'!$B$14*100,1)</f>
        <v>6.6</v>
      </c>
      <c r="AA15" s="1260">
        <f>ROUND('-56-'!AA15/'-57-'!$B$14*100,1)</f>
        <v>0</v>
      </c>
      <c r="AB15" s="1260">
        <f>ROUND('-56-'!AB15/'-57-'!$B$14*100,1)</f>
        <v>0</v>
      </c>
      <c r="AC15" s="1262">
        <f>ROUND('-56-'!AC15/'-57-'!$B$14*100,1)</f>
        <v>0</v>
      </c>
      <c r="AD15" s="1263">
        <f>ROUND('-56-'!AD15/'-57-'!$B$14*100,1)</f>
        <v>0</v>
      </c>
    </row>
    <row r="16" spans="1:34" s="1215" customFormat="1" ht="14.25" customHeight="1">
      <c r="A16" s="2332" t="s">
        <v>15</v>
      </c>
      <c r="B16" s="2285">
        <f>VLOOKUP(A16,'-55-'!$A$8:$C$20,3,FALSE)</f>
        <v>604</v>
      </c>
      <c r="C16" s="1264">
        <f>ROUND('-56-'!C16/'-57-'!$B$16*100,1)</f>
        <v>1.5</v>
      </c>
      <c r="D16" s="1265">
        <f>ROUND('-56-'!D16/'-57-'!$B$16*100,1)</f>
        <v>0</v>
      </c>
      <c r="E16" s="1265">
        <f>ROUND('-56-'!E16/'-57-'!$B$16*100,1)</f>
        <v>0.2</v>
      </c>
      <c r="F16" s="1265">
        <f>ROUND('-56-'!F16/'-57-'!$B$16*100,1)</f>
        <v>0.7</v>
      </c>
      <c r="G16" s="1265">
        <f>ROUND('-56-'!G16/'-57-'!$B$16*100,1)</f>
        <v>0.3</v>
      </c>
      <c r="H16" s="1265">
        <f>ROUND('-56-'!H16/'-57-'!$B$16*100,1)</f>
        <v>0.2</v>
      </c>
      <c r="I16" s="1265">
        <f>ROUND('-56-'!I16/'-57-'!$B$16*100,1)</f>
        <v>0.7</v>
      </c>
      <c r="J16" s="1265">
        <f>ROUND('-56-'!J16/'-57-'!$B$16*100,1)</f>
        <v>0.7</v>
      </c>
      <c r="K16" s="1265">
        <f>ROUND('-56-'!K16/'-57-'!$B$16*100,1)</f>
        <v>0</v>
      </c>
      <c r="L16" s="1265">
        <f>ROUND('-56-'!L16/'-57-'!$B$16*100,1)</f>
        <v>0.2</v>
      </c>
      <c r="M16" s="1265">
        <f>ROUND('-56-'!M16/'-57-'!$B$16*100,1)</f>
        <v>0.3</v>
      </c>
      <c r="N16" s="1265">
        <f>ROUND('-56-'!N16/'-57-'!$B$16*100,1)</f>
        <v>3.1</v>
      </c>
      <c r="O16" s="1265">
        <f>ROUND('-56-'!O16/'-57-'!$B$16*100,1)</f>
        <v>2.6</v>
      </c>
      <c r="P16" s="1265">
        <f>ROUND('-56-'!P16/'-57-'!$B$16*100,1)</f>
        <v>0.7</v>
      </c>
      <c r="Q16" s="1265">
        <f>ROUND('-56-'!Q16/'-57-'!$B$16*100,1)</f>
        <v>0</v>
      </c>
      <c r="R16" s="1265">
        <f>ROUND('-56-'!R16/'-57-'!$B$16*100,1)</f>
        <v>0.3</v>
      </c>
      <c r="S16" s="1265">
        <f>ROUND('-56-'!S16/'-57-'!$B$16*100,1)</f>
        <v>0</v>
      </c>
      <c r="T16" s="1265">
        <f>ROUND('-56-'!T16/'-57-'!$B$16*100,1)</f>
        <v>0.7</v>
      </c>
      <c r="U16" s="1265">
        <f>ROUND('-56-'!U16/'-57-'!$B$16*100,1)</f>
        <v>0.2</v>
      </c>
      <c r="V16" s="1265">
        <f>ROUND('-56-'!V16/'-57-'!$B$16*100,1)</f>
        <v>0.7</v>
      </c>
      <c r="W16" s="1265">
        <f>ROUND('-56-'!W16/'-57-'!$B$16*100,1)</f>
        <v>0</v>
      </c>
      <c r="X16" s="1265">
        <f>ROUND('-56-'!X16/'-57-'!$B$16*100,1)</f>
        <v>0.8</v>
      </c>
      <c r="Y16" s="1266">
        <f>ROUND('-56-'!Y16/'-57-'!$B$16*100,1)</f>
        <v>13.7</v>
      </c>
      <c r="Z16" s="1265">
        <f>ROUND('-56-'!Z16/'-57-'!$B$16*100,1)</f>
        <v>9.9</v>
      </c>
      <c r="AA16" s="1265">
        <f>ROUND('-56-'!AA16/'-57-'!$B$16*100,1)</f>
        <v>2.8</v>
      </c>
      <c r="AB16" s="1265">
        <f>ROUND('-56-'!AB16/'-57-'!$B$16*100,1)</f>
        <v>0</v>
      </c>
      <c r="AC16" s="1267">
        <f>ROUND('-56-'!AC16/'-57-'!$B$16*100,1)</f>
        <v>18</v>
      </c>
      <c r="AD16" s="1268">
        <f>ROUND('-56-'!AD16/'-57-'!$B$16*100,1)</f>
        <v>0.2</v>
      </c>
      <c r="AE16" s="1235"/>
      <c r="AF16" s="1235"/>
      <c r="AG16" s="1235"/>
      <c r="AH16" s="1235"/>
    </row>
    <row r="17" spans="1:34" s="1215" customFormat="1" ht="14.25" customHeight="1">
      <c r="A17" s="2333"/>
      <c r="B17" s="2290"/>
      <c r="C17" s="1259">
        <f>ROUND('-56-'!C17/'-57-'!$B$16*100,1)</f>
        <v>0.3</v>
      </c>
      <c r="D17" s="1260">
        <f>ROUND('-56-'!D17/'-57-'!$B$16*100,1)</f>
        <v>0</v>
      </c>
      <c r="E17" s="1260">
        <f>ROUND('-56-'!E17/'-57-'!$B$16*100,1)</f>
        <v>0</v>
      </c>
      <c r="F17" s="1260">
        <f>ROUND('-56-'!F17/'-57-'!$B$16*100,1)</f>
        <v>0.3</v>
      </c>
      <c r="G17" s="1260">
        <f>ROUND('-56-'!G17/'-57-'!$B$16*100,1)</f>
        <v>0</v>
      </c>
      <c r="H17" s="1260">
        <f>ROUND('-56-'!H17/'-57-'!$B$16*100,1)</f>
        <v>0</v>
      </c>
      <c r="I17" s="1260">
        <f>ROUND('-56-'!I17/'-57-'!$B$16*100,1)</f>
        <v>0</v>
      </c>
      <c r="J17" s="1260">
        <f>ROUND('-56-'!J17/'-57-'!$B$16*100,1)</f>
        <v>0</v>
      </c>
      <c r="K17" s="1260">
        <f>ROUND('-56-'!K17/'-57-'!$B$16*100,1)</f>
        <v>0.2</v>
      </c>
      <c r="L17" s="1260">
        <f>ROUND('-56-'!L17/'-57-'!$B$16*100,1)</f>
        <v>0</v>
      </c>
      <c r="M17" s="1260">
        <f>ROUND('-56-'!M17/'-57-'!$B$16*100,1)</f>
        <v>0</v>
      </c>
      <c r="N17" s="1260">
        <f>ROUND('-56-'!N17/'-57-'!$B$16*100,1)</f>
        <v>0.5</v>
      </c>
      <c r="O17" s="1260">
        <f>ROUND('-56-'!O17/'-57-'!$B$16*100,1)</f>
        <v>0.7</v>
      </c>
      <c r="P17" s="1260">
        <f>ROUND('-56-'!P17/'-57-'!$B$16*100,1)</f>
        <v>0.2</v>
      </c>
      <c r="Q17" s="1260">
        <f>ROUND('-56-'!Q17/'-57-'!$B$16*100,1)</f>
        <v>0</v>
      </c>
      <c r="R17" s="1260">
        <f>ROUND('-56-'!R17/'-57-'!$B$16*100,1)</f>
        <v>0.2</v>
      </c>
      <c r="S17" s="1260">
        <f>ROUND('-56-'!S17/'-57-'!$B$16*100,1)</f>
        <v>0.2</v>
      </c>
      <c r="T17" s="1260">
        <f>ROUND('-56-'!T17/'-57-'!$B$16*100,1)</f>
        <v>0.3</v>
      </c>
      <c r="U17" s="1260">
        <f>ROUND('-56-'!U17/'-57-'!$B$16*100,1)</f>
        <v>0.2</v>
      </c>
      <c r="V17" s="1260">
        <f>ROUND('-56-'!V17/'-57-'!$B$16*100,1)</f>
        <v>0.2</v>
      </c>
      <c r="W17" s="1260">
        <f>ROUND('-56-'!W17/'-57-'!$B$16*100,1)</f>
        <v>0.7</v>
      </c>
      <c r="X17" s="1260">
        <f>ROUND('-56-'!X17/'-57-'!$B$16*100,1)</f>
        <v>0</v>
      </c>
      <c r="Y17" s="1261">
        <f>ROUND('-56-'!Y17/'-57-'!$B$16*100,1)</f>
        <v>3.8</v>
      </c>
      <c r="Z17" s="1260">
        <f>ROUND('-56-'!Z17/'-57-'!$B$16*100,1)</f>
        <v>2</v>
      </c>
      <c r="AA17" s="1260">
        <f>ROUND('-56-'!AA17/'-57-'!$B$16*100,1)</f>
        <v>0</v>
      </c>
      <c r="AB17" s="1260">
        <f>ROUND('-56-'!AB17/'-57-'!$B$16*100,1)</f>
        <v>0</v>
      </c>
      <c r="AC17" s="1262">
        <f>ROUND('-56-'!AC17/'-57-'!$B$16*100,1)</f>
        <v>0</v>
      </c>
      <c r="AD17" s="1263">
        <f>ROUND('-56-'!AD17/'-57-'!$B$16*100,1)</f>
        <v>0</v>
      </c>
      <c r="AE17" s="1235"/>
      <c r="AF17" s="1235"/>
      <c r="AG17" s="1235"/>
      <c r="AH17" s="1235"/>
    </row>
    <row r="18" spans="1:30" s="1215" customFormat="1" ht="14.25" customHeight="1">
      <c r="A18" s="2332" t="s">
        <v>16</v>
      </c>
      <c r="B18" s="2285">
        <f>VLOOKUP(A18,'-55-'!$A$8:$C$20,3,FALSE)</f>
        <v>172</v>
      </c>
      <c r="C18" s="1264">
        <f>ROUND('-56-'!C18/'-57-'!$B$18*100,1)</f>
        <v>5.2</v>
      </c>
      <c r="D18" s="1265">
        <f>ROUND('-56-'!D18/'-57-'!$B$18*100,1)</f>
        <v>0</v>
      </c>
      <c r="E18" s="1265">
        <f>ROUND('-56-'!E18/'-57-'!$B$18*100,1)</f>
        <v>0</v>
      </c>
      <c r="F18" s="1265">
        <f>ROUND('-56-'!F18/'-57-'!$B$18*100,1)</f>
        <v>1.7</v>
      </c>
      <c r="G18" s="1265">
        <f>ROUND('-56-'!G18/'-57-'!$B$18*100,1)</f>
        <v>0</v>
      </c>
      <c r="H18" s="1265">
        <f>ROUND('-56-'!H18/'-57-'!$B$18*100,1)</f>
        <v>0</v>
      </c>
      <c r="I18" s="1265">
        <f>ROUND('-56-'!I18/'-57-'!$B$18*100,1)</f>
        <v>1.2</v>
      </c>
      <c r="J18" s="1265">
        <f>ROUND('-56-'!J18/'-57-'!$B$18*100,1)</f>
        <v>1.2</v>
      </c>
      <c r="K18" s="1265">
        <f>ROUND('-56-'!K18/'-57-'!$B$18*100,1)</f>
        <v>1.2</v>
      </c>
      <c r="L18" s="1265">
        <f>ROUND('-56-'!L18/'-57-'!$B$18*100,1)</f>
        <v>0.6</v>
      </c>
      <c r="M18" s="1265">
        <f>ROUND('-56-'!M18/'-57-'!$B$18*100,1)</f>
        <v>1.7</v>
      </c>
      <c r="N18" s="1265">
        <f>ROUND('-56-'!N18/'-57-'!$B$18*100,1)</f>
        <v>2.9</v>
      </c>
      <c r="O18" s="1265">
        <f>ROUND('-56-'!O18/'-57-'!$B$18*100,1)</f>
        <v>7</v>
      </c>
      <c r="P18" s="1265">
        <f>ROUND('-56-'!P18/'-57-'!$B$18*100,1)</f>
        <v>1.2</v>
      </c>
      <c r="Q18" s="1265">
        <f>ROUND('-56-'!Q18/'-57-'!$B$18*100,1)</f>
        <v>0</v>
      </c>
      <c r="R18" s="1265">
        <f>ROUND('-56-'!R18/'-57-'!$B$18*100,1)</f>
        <v>1.7</v>
      </c>
      <c r="S18" s="1265">
        <f>ROUND('-56-'!S18/'-57-'!$B$18*100,1)</f>
        <v>0</v>
      </c>
      <c r="T18" s="1265">
        <f>ROUND('-56-'!T18/'-57-'!$B$18*100,1)</f>
        <v>1.2</v>
      </c>
      <c r="U18" s="1265">
        <f>ROUND('-56-'!U18/'-57-'!$B$18*100,1)</f>
        <v>10.5</v>
      </c>
      <c r="V18" s="1265">
        <f>ROUND('-56-'!V18/'-57-'!$B$18*100,1)</f>
        <v>2.9</v>
      </c>
      <c r="W18" s="1265">
        <f>ROUND('-56-'!W18/'-57-'!$B$18*100,1)</f>
        <v>4.1</v>
      </c>
      <c r="X18" s="1265">
        <f>ROUND('-56-'!X18/'-57-'!$B$18*100,1)</f>
        <v>0</v>
      </c>
      <c r="Y18" s="1266">
        <f>ROUND('-56-'!Y18/'-57-'!$B$18*100,1)</f>
        <v>44.2</v>
      </c>
      <c r="Z18" s="1265">
        <f>ROUND('-56-'!Z18/'-57-'!$B$18*100,1)</f>
        <v>14.5</v>
      </c>
      <c r="AA18" s="1265">
        <f>ROUND('-56-'!AA18/'-57-'!$B$18*100,1)</f>
        <v>6.4</v>
      </c>
      <c r="AB18" s="1265">
        <f>ROUND('-56-'!AB18/'-57-'!$B$18*100,1)</f>
        <v>1.7</v>
      </c>
      <c r="AC18" s="1267">
        <f>ROUND('-56-'!AC18/'-57-'!$B$18*100,1)</f>
        <v>66.3</v>
      </c>
      <c r="AD18" s="1268">
        <f>ROUND('-56-'!AD18/'-57-'!$B$18*100,1)</f>
        <v>5.8</v>
      </c>
    </row>
    <row r="19" spans="1:30" s="1215" customFormat="1" ht="14.25" customHeight="1">
      <c r="A19" s="2333"/>
      <c r="B19" s="2290"/>
      <c r="C19" s="1259">
        <f>ROUND('-56-'!C19/'-57-'!$B$18*100,1)</f>
        <v>4.1</v>
      </c>
      <c r="D19" s="1260">
        <f>ROUND('-56-'!D19/'-57-'!$B$18*100,1)</f>
        <v>0</v>
      </c>
      <c r="E19" s="1260">
        <f>ROUND('-56-'!E19/'-57-'!$B$18*100,1)</f>
        <v>0.6</v>
      </c>
      <c r="F19" s="1260">
        <f>ROUND('-56-'!F19/'-57-'!$B$18*100,1)</f>
        <v>0.6</v>
      </c>
      <c r="G19" s="1260">
        <f>ROUND('-56-'!G19/'-57-'!$B$18*100,1)</f>
        <v>0</v>
      </c>
      <c r="H19" s="1260">
        <f>ROUND('-56-'!H19/'-57-'!$B$18*100,1)</f>
        <v>0</v>
      </c>
      <c r="I19" s="1260">
        <f>ROUND('-56-'!I19/'-57-'!$B$18*100,1)</f>
        <v>0</v>
      </c>
      <c r="J19" s="1260">
        <f>ROUND('-56-'!J19/'-57-'!$B$18*100,1)</f>
        <v>0</v>
      </c>
      <c r="K19" s="1260">
        <f>ROUND('-56-'!K19/'-57-'!$B$18*100,1)</f>
        <v>0</v>
      </c>
      <c r="L19" s="1260">
        <f>ROUND('-56-'!L19/'-57-'!$B$18*100,1)</f>
        <v>0.6</v>
      </c>
      <c r="M19" s="1260">
        <f>ROUND('-56-'!M19/'-57-'!$B$18*100,1)</f>
        <v>0</v>
      </c>
      <c r="N19" s="1260">
        <f>ROUND('-56-'!N19/'-57-'!$B$18*100,1)</f>
        <v>0</v>
      </c>
      <c r="O19" s="1260">
        <f>ROUND('-56-'!O19/'-57-'!$B$18*100,1)</f>
        <v>0.6</v>
      </c>
      <c r="P19" s="1260">
        <f>ROUND('-56-'!P19/'-57-'!$B$18*100,1)</f>
        <v>0.6</v>
      </c>
      <c r="Q19" s="1260">
        <f>ROUND('-56-'!Q19/'-57-'!$B$18*100,1)</f>
        <v>0.6</v>
      </c>
      <c r="R19" s="1260">
        <f>ROUND('-56-'!R19/'-57-'!$B$18*100,1)</f>
        <v>0.6</v>
      </c>
      <c r="S19" s="1260">
        <f>ROUND('-56-'!S19/'-57-'!$B$18*100,1)</f>
        <v>0</v>
      </c>
      <c r="T19" s="1260">
        <f>ROUND('-56-'!T19/'-57-'!$B$18*100,1)</f>
        <v>0</v>
      </c>
      <c r="U19" s="1260">
        <f>ROUND('-56-'!U19/'-57-'!$B$18*100,1)</f>
        <v>0</v>
      </c>
      <c r="V19" s="1260">
        <f>ROUND('-56-'!V19/'-57-'!$B$18*100,1)</f>
        <v>0</v>
      </c>
      <c r="W19" s="1260">
        <f>ROUND('-56-'!W19/'-57-'!$B$18*100,1)</f>
        <v>0</v>
      </c>
      <c r="X19" s="1260">
        <f>ROUND('-56-'!X19/'-57-'!$B$18*100,1)</f>
        <v>0</v>
      </c>
      <c r="Y19" s="1261">
        <f>ROUND('-56-'!Y19/'-57-'!$B$18*100,1)</f>
        <v>8.1</v>
      </c>
      <c r="Z19" s="1260">
        <f>ROUND('-56-'!Z19/'-57-'!$B$18*100,1)</f>
        <v>3.5</v>
      </c>
      <c r="AA19" s="1260">
        <f>ROUND('-56-'!AA19/'-57-'!$B$18*100,1)</f>
        <v>0</v>
      </c>
      <c r="AB19" s="1260">
        <f>ROUND('-56-'!AB19/'-57-'!$B$18*100,1)</f>
        <v>0</v>
      </c>
      <c r="AC19" s="1262">
        <f>ROUND('-56-'!AC19/'-57-'!$B$18*100,1)</f>
        <v>0</v>
      </c>
      <c r="AD19" s="1263">
        <f>ROUND('-56-'!AD19/'-57-'!$B$18*100,1)</f>
        <v>0</v>
      </c>
    </row>
    <row r="20" spans="1:30" s="1215" customFormat="1" ht="14.25" customHeight="1">
      <c r="A20" s="2332" t="s">
        <v>26</v>
      </c>
      <c r="B20" s="2285">
        <f>VLOOKUP(A20,'-55-'!$A$8:$C$20,3,FALSE)</f>
        <v>1691</v>
      </c>
      <c r="C20" s="1264">
        <f>ROUND('-56-'!C20/'-57-'!$B$20*100,1)</f>
        <v>1.5</v>
      </c>
      <c r="D20" s="1265">
        <f>ROUND('-56-'!D20/'-57-'!$B$20*100,1)</f>
        <v>0.5</v>
      </c>
      <c r="E20" s="1265">
        <f>ROUND('-56-'!E20/'-57-'!$B$20*100,1)</f>
        <v>0.3</v>
      </c>
      <c r="F20" s="1265">
        <f>ROUND('-56-'!F20/'-57-'!$B$20*100,1)</f>
        <v>0.5</v>
      </c>
      <c r="G20" s="1265">
        <f>ROUND('-56-'!G20/'-57-'!$B$20*100,1)</f>
        <v>0</v>
      </c>
      <c r="H20" s="1265">
        <f>ROUND('-56-'!H20/'-57-'!$B$20*100,1)</f>
        <v>0.1</v>
      </c>
      <c r="I20" s="1265">
        <f>ROUND('-56-'!I20/'-57-'!$B$20*100,1)</f>
        <v>0.1</v>
      </c>
      <c r="J20" s="1265">
        <f>ROUND('-56-'!J20/'-57-'!$B$20*100,1)</f>
        <v>0.4</v>
      </c>
      <c r="K20" s="1265">
        <f>ROUND('-56-'!K20/'-57-'!$B$20*100,1)</f>
        <v>0.7</v>
      </c>
      <c r="L20" s="1265">
        <f>ROUND('-56-'!L20/'-57-'!$B$20*100,1)</f>
        <v>0.7</v>
      </c>
      <c r="M20" s="1265">
        <f>ROUND('-56-'!M20/'-57-'!$B$20*100,1)</f>
        <v>0.4</v>
      </c>
      <c r="N20" s="1265">
        <f>ROUND('-56-'!N20/'-57-'!$B$20*100,1)</f>
        <v>1</v>
      </c>
      <c r="O20" s="1265">
        <f>ROUND('-56-'!O20/'-57-'!$B$20*100,1)</f>
        <v>1.4</v>
      </c>
      <c r="P20" s="1265">
        <f>ROUND('-56-'!P20/'-57-'!$B$20*100,1)</f>
        <v>1.3</v>
      </c>
      <c r="Q20" s="1265">
        <f>ROUND('-56-'!Q20/'-57-'!$B$20*100,1)</f>
        <v>0.2</v>
      </c>
      <c r="R20" s="1265">
        <f>ROUND('-56-'!R20/'-57-'!$B$20*100,1)</f>
        <v>0.6</v>
      </c>
      <c r="S20" s="1265">
        <f>ROUND('-56-'!S20/'-57-'!$B$20*100,1)</f>
        <v>0.2</v>
      </c>
      <c r="T20" s="1265">
        <f>ROUND('-56-'!T20/'-57-'!$B$20*100,1)</f>
        <v>1.3</v>
      </c>
      <c r="U20" s="1265">
        <f>ROUND('-56-'!U20/'-57-'!$B$20*100,1)</f>
        <v>1.9</v>
      </c>
      <c r="V20" s="1265">
        <f>ROUND('-56-'!V20/'-57-'!$B$20*100,1)</f>
        <v>2.5</v>
      </c>
      <c r="W20" s="1265">
        <f>ROUND('-56-'!W20/'-57-'!$B$20*100,1)</f>
        <v>0</v>
      </c>
      <c r="X20" s="1265">
        <f>ROUND('-56-'!X20/'-57-'!$B$20*100,1)</f>
        <v>0.4</v>
      </c>
      <c r="Y20" s="1266">
        <f>ROUND('-56-'!Y20/'-57-'!$B$20*100,1)</f>
        <v>15.7</v>
      </c>
      <c r="Z20" s="1265">
        <f>ROUND('-56-'!Z20/'-57-'!$B$20*100,1)</f>
        <v>6</v>
      </c>
      <c r="AA20" s="1265">
        <f>ROUND('-56-'!AA20/'-57-'!$B$20*100,1)</f>
        <v>5.1</v>
      </c>
      <c r="AB20" s="1265">
        <f>ROUND('-56-'!AB20/'-57-'!$B$20*100,1)</f>
        <v>1.8</v>
      </c>
      <c r="AC20" s="1267">
        <f>ROUND('-56-'!AC20/'-57-'!$B$20*100,1)</f>
        <v>34.5</v>
      </c>
      <c r="AD20" s="1268">
        <f>ROUND('-56-'!AD20/'-57-'!$B$20*100,1)</f>
        <v>0.4</v>
      </c>
    </row>
    <row r="21" spans="1:34" s="1215" customFormat="1" ht="14.25" customHeight="1">
      <c r="A21" s="2333"/>
      <c r="B21" s="2290"/>
      <c r="C21" s="1259">
        <f>ROUND('-56-'!C21/'-57-'!$B$20*100,1)</f>
        <v>0.5</v>
      </c>
      <c r="D21" s="1260">
        <f>ROUND('-56-'!D21/'-57-'!$B$20*100,1)</f>
        <v>0.1</v>
      </c>
      <c r="E21" s="1260">
        <f>ROUND('-56-'!E21/'-57-'!$B$20*100,1)</f>
        <v>0.1</v>
      </c>
      <c r="F21" s="1260">
        <f>ROUND('-56-'!F21/'-57-'!$B$20*100,1)</f>
        <v>0.2</v>
      </c>
      <c r="G21" s="1260">
        <f>ROUND('-56-'!G21/'-57-'!$B$20*100,1)</f>
        <v>0</v>
      </c>
      <c r="H21" s="1260">
        <f>ROUND('-56-'!H21/'-57-'!$B$20*100,1)</f>
        <v>0.1</v>
      </c>
      <c r="I21" s="1260">
        <f>ROUND('-56-'!I21/'-57-'!$B$20*100,1)</f>
        <v>0.1</v>
      </c>
      <c r="J21" s="1260">
        <f>ROUND('-56-'!J21/'-57-'!$B$20*100,1)</f>
        <v>0.2</v>
      </c>
      <c r="K21" s="1260">
        <f>ROUND('-56-'!K21/'-57-'!$B$20*100,1)</f>
        <v>0.1</v>
      </c>
      <c r="L21" s="1260">
        <f>ROUND('-56-'!L21/'-57-'!$B$20*100,1)</f>
        <v>0.1</v>
      </c>
      <c r="M21" s="1260">
        <f>ROUND('-56-'!M21/'-57-'!$B$20*100,1)</f>
        <v>0</v>
      </c>
      <c r="N21" s="1260">
        <f>ROUND('-56-'!N21/'-57-'!$B$20*100,1)</f>
        <v>0</v>
      </c>
      <c r="O21" s="1260">
        <f>ROUND('-56-'!O21/'-57-'!$B$20*100,1)</f>
        <v>0.1</v>
      </c>
      <c r="P21" s="1260">
        <f>ROUND('-56-'!P21/'-57-'!$B$20*100,1)</f>
        <v>0.4</v>
      </c>
      <c r="Q21" s="1260">
        <f>ROUND('-56-'!Q21/'-57-'!$B$20*100,1)</f>
        <v>0</v>
      </c>
      <c r="R21" s="1260">
        <f>ROUND('-56-'!R21/'-57-'!$B$20*100,1)</f>
        <v>0.6</v>
      </c>
      <c r="S21" s="1260">
        <f>ROUND('-56-'!S21/'-57-'!$B$20*100,1)</f>
        <v>0</v>
      </c>
      <c r="T21" s="1260">
        <f>ROUND('-56-'!T21/'-57-'!$B$20*100,1)</f>
        <v>0.5</v>
      </c>
      <c r="U21" s="1260">
        <f>ROUND('-56-'!U21/'-57-'!$B$20*100,1)</f>
        <v>0.1</v>
      </c>
      <c r="V21" s="1260">
        <f>ROUND('-56-'!V21/'-57-'!$B$20*100,1)</f>
        <v>0.2</v>
      </c>
      <c r="W21" s="1260">
        <f>ROUND('-56-'!W21/'-57-'!$B$20*100,1)</f>
        <v>4.7</v>
      </c>
      <c r="X21" s="1260">
        <f>ROUND('-56-'!X21/'-57-'!$B$20*100,1)</f>
        <v>0.3</v>
      </c>
      <c r="Y21" s="1261">
        <f>ROUND('-56-'!Y21/'-57-'!$B$20*100,1)</f>
        <v>8.1</v>
      </c>
      <c r="Z21" s="1260">
        <f>ROUND('-56-'!Z21/'-57-'!$B$20*100,1)</f>
        <v>0.5</v>
      </c>
      <c r="AA21" s="1260">
        <f>ROUND('-56-'!AA21/'-57-'!$B$20*100,1)</f>
        <v>0</v>
      </c>
      <c r="AB21" s="1260">
        <f>ROUND('-56-'!AB21/'-57-'!$B$20*100,1)</f>
        <v>0</v>
      </c>
      <c r="AC21" s="1262">
        <f>ROUND('-56-'!AC21/'-57-'!$B$20*100,1)</f>
        <v>0</v>
      </c>
      <c r="AD21" s="1263">
        <f>ROUND('-56-'!AD21/'-57-'!$B$20*100,1)</f>
        <v>0</v>
      </c>
      <c r="AE21" s="1235"/>
      <c r="AF21" s="1235"/>
      <c r="AG21" s="1235"/>
      <c r="AH21" s="1235"/>
    </row>
    <row r="22" spans="1:30" s="1215" customFormat="1" ht="14.25" customHeight="1">
      <c r="A22" s="2332" t="s">
        <v>17</v>
      </c>
      <c r="B22" s="2285">
        <f>VLOOKUP(A22,'-55-'!$A$8:$C$20,3,FALSE)</f>
        <v>504</v>
      </c>
      <c r="C22" s="1264">
        <f>ROUND('-56-'!C22/'-57-'!$B$22*100,1)</f>
        <v>5.2</v>
      </c>
      <c r="D22" s="1265">
        <f>ROUND('-56-'!D22/'-57-'!$B$22*100,1)</f>
        <v>0.4</v>
      </c>
      <c r="E22" s="1265">
        <f>ROUND('-56-'!E22/'-57-'!$B$22*100,1)</f>
        <v>0</v>
      </c>
      <c r="F22" s="1265">
        <f>ROUND('-56-'!F22/'-57-'!$B$22*100,1)</f>
        <v>0.2</v>
      </c>
      <c r="G22" s="1265">
        <f>ROUND('-56-'!G22/'-57-'!$B$22*100,1)</f>
        <v>0</v>
      </c>
      <c r="H22" s="1265">
        <f>ROUND('-56-'!H22/'-57-'!$B$22*100,1)</f>
        <v>1</v>
      </c>
      <c r="I22" s="1265">
        <f>ROUND('-56-'!I22/'-57-'!$B$22*100,1)</f>
        <v>0.4</v>
      </c>
      <c r="J22" s="1265">
        <f>ROUND('-56-'!J22/'-57-'!$B$22*100,1)</f>
        <v>0.4</v>
      </c>
      <c r="K22" s="1265">
        <f>ROUND('-56-'!K22/'-57-'!$B$22*100,1)</f>
        <v>0.6</v>
      </c>
      <c r="L22" s="1265">
        <f>ROUND('-56-'!L22/'-57-'!$B$22*100,1)</f>
        <v>0.8</v>
      </c>
      <c r="M22" s="1265">
        <f>ROUND('-56-'!M22/'-57-'!$B$22*100,1)</f>
        <v>0.4</v>
      </c>
      <c r="N22" s="1265">
        <f>ROUND('-56-'!N22/'-57-'!$B$22*100,1)</f>
        <v>0</v>
      </c>
      <c r="O22" s="1265">
        <f>ROUND('-56-'!O22/'-57-'!$B$22*100,1)</f>
        <v>1.6</v>
      </c>
      <c r="P22" s="1265">
        <f>ROUND('-56-'!P22/'-57-'!$B$22*100,1)</f>
        <v>0.4</v>
      </c>
      <c r="Q22" s="1265">
        <f>ROUND('-56-'!Q22/'-57-'!$B$22*100,1)</f>
        <v>0.6</v>
      </c>
      <c r="R22" s="1265">
        <f>ROUND('-56-'!R22/'-57-'!$B$22*100,1)</f>
        <v>1.4</v>
      </c>
      <c r="S22" s="1265">
        <f>ROUND('-56-'!S22/'-57-'!$B$22*100,1)</f>
        <v>1.2</v>
      </c>
      <c r="T22" s="1265">
        <f>ROUND('-56-'!T22/'-57-'!$B$22*100,1)</f>
        <v>1.6</v>
      </c>
      <c r="U22" s="1265">
        <f>ROUND('-56-'!U22/'-57-'!$B$22*100,1)</f>
        <v>0.6</v>
      </c>
      <c r="V22" s="1265">
        <f>ROUND('-56-'!V22/'-57-'!$B$22*100,1)</f>
        <v>1.2</v>
      </c>
      <c r="W22" s="1265">
        <f>ROUND('-56-'!W22/'-57-'!$B$22*100,1)</f>
        <v>1.2</v>
      </c>
      <c r="X22" s="1265">
        <f>ROUND('-56-'!X22/'-57-'!$B$22*100,1)</f>
        <v>0.4</v>
      </c>
      <c r="Y22" s="1266">
        <f>ROUND('-56-'!Y22/'-57-'!$B$22*100,1)</f>
        <v>19.4</v>
      </c>
      <c r="Z22" s="1265">
        <f>ROUND('-56-'!Z22/'-57-'!$B$22*100,1)</f>
        <v>8.9</v>
      </c>
      <c r="AA22" s="1265">
        <f>ROUND('-56-'!AA22/'-57-'!$B$22*100,1)</f>
        <v>2.8</v>
      </c>
      <c r="AB22" s="1265">
        <f>ROUND('-56-'!AB22/'-57-'!$B$22*100,1)</f>
        <v>8.1</v>
      </c>
      <c r="AC22" s="1267">
        <f>ROUND('-56-'!AC22/'-57-'!$B$22*100,1)</f>
        <v>58.1</v>
      </c>
      <c r="AD22" s="1268">
        <f>ROUND('-56-'!AD22/'-57-'!$B$22*100,1)</f>
        <v>1.6</v>
      </c>
    </row>
    <row r="23" spans="1:30" s="1215" customFormat="1" ht="14.25" customHeight="1">
      <c r="A23" s="2333"/>
      <c r="B23" s="2290"/>
      <c r="C23" s="1259">
        <f>ROUND('-56-'!C23/'-57-'!$B$22*100,1)</f>
        <v>0.4</v>
      </c>
      <c r="D23" s="1260">
        <f>ROUND('-56-'!D23/'-57-'!$B$22*100,1)</f>
        <v>0</v>
      </c>
      <c r="E23" s="1260">
        <f>ROUND('-56-'!E23/'-57-'!$B$22*100,1)</f>
        <v>0</v>
      </c>
      <c r="F23" s="1260">
        <f>ROUND('-56-'!F23/'-57-'!$B$22*100,1)</f>
        <v>0</v>
      </c>
      <c r="G23" s="1260">
        <f>ROUND('-56-'!G23/'-57-'!$B$22*100,1)</f>
        <v>0</v>
      </c>
      <c r="H23" s="1260">
        <f>ROUND('-56-'!H23/'-57-'!$B$22*100,1)</f>
        <v>0</v>
      </c>
      <c r="I23" s="1260">
        <f>ROUND('-56-'!I23/'-57-'!$B$22*100,1)</f>
        <v>0</v>
      </c>
      <c r="J23" s="1260">
        <f>ROUND('-56-'!J23/'-57-'!$B$22*100,1)</f>
        <v>0</v>
      </c>
      <c r="K23" s="1260">
        <f>ROUND('-56-'!K23/'-57-'!$B$22*100,1)</f>
        <v>0.2</v>
      </c>
      <c r="L23" s="1260">
        <f>ROUND('-56-'!L23/'-57-'!$B$22*100,1)</f>
        <v>0</v>
      </c>
      <c r="M23" s="1260">
        <f>ROUND('-56-'!M23/'-57-'!$B$22*100,1)</f>
        <v>0</v>
      </c>
      <c r="N23" s="1260">
        <f>ROUND('-56-'!N23/'-57-'!$B$22*100,1)</f>
        <v>0.2</v>
      </c>
      <c r="O23" s="1260">
        <f>ROUND('-56-'!O23/'-57-'!$B$22*100,1)</f>
        <v>0</v>
      </c>
      <c r="P23" s="1260">
        <f>ROUND('-56-'!P23/'-57-'!$B$22*100,1)</f>
        <v>0.2</v>
      </c>
      <c r="Q23" s="1260">
        <f>ROUND('-56-'!Q23/'-57-'!$B$22*100,1)</f>
        <v>0</v>
      </c>
      <c r="R23" s="1260">
        <f>ROUND('-56-'!R23/'-57-'!$B$22*100,1)</f>
        <v>0.2</v>
      </c>
      <c r="S23" s="1260">
        <f>ROUND('-56-'!S23/'-57-'!$B$22*100,1)</f>
        <v>0</v>
      </c>
      <c r="T23" s="1260">
        <f>ROUND('-56-'!T23/'-57-'!$B$22*100,1)</f>
        <v>0</v>
      </c>
      <c r="U23" s="1260">
        <f>ROUND('-56-'!U23/'-57-'!$B$22*100,1)</f>
        <v>0</v>
      </c>
      <c r="V23" s="1260">
        <f>ROUND('-56-'!V23/'-57-'!$B$22*100,1)</f>
        <v>0</v>
      </c>
      <c r="W23" s="1260">
        <f>ROUND('-56-'!W23/'-57-'!$B$22*100,1)</f>
        <v>0.2</v>
      </c>
      <c r="X23" s="1260">
        <f>ROUND('-56-'!X23/'-57-'!$B$22*100,1)</f>
        <v>0.2</v>
      </c>
      <c r="Y23" s="1261">
        <f>ROUND('-56-'!Y23/'-57-'!$B$22*100,1)</f>
        <v>1.6</v>
      </c>
      <c r="Z23" s="1260">
        <f>ROUND('-56-'!Z23/'-57-'!$B$22*100,1)</f>
        <v>0.6</v>
      </c>
      <c r="AA23" s="1260">
        <f>ROUND('-56-'!AA23/'-57-'!$B$22*100,1)</f>
        <v>0</v>
      </c>
      <c r="AB23" s="1260">
        <f>ROUND('-56-'!AB23/'-57-'!$B$22*100,1)</f>
        <v>0</v>
      </c>
      <c r="AC23" s="1262">
        <f>ROUND('-56-'!AC23/'-57-'!$B$22*100,1)</f>
        <v>0</v>
      </c>
      <c r="AD23" s="1263">
        <f>ROUND('-56-'!AD23/'-57-'!$B$22*100,1)</f>
        <v>0</v>
      </c>
    </row>
    <row r="24" spans="1:30" s="1215" customFormat="1" ht="14.25" customHeight="1">
      <c r="A24" s="2332" t="s">
        <v>18</v>
      </c>
      <c r="B24" s="2285">
        <f>VLOOKUP(A24,'-55-'!$A$8:$C$20,3,FALSE)</f>
        <v>1158</v>
      </c>
      <c r="C24" s="1264">
        <f>ROUND('-56-'!C24/'-57-'!$B$24*100,1)</f>
        <v>0.7</v>
      </c>
      <c r="D24" s="1265">
        <f>ROUND('-56-'!D24/'-57-'!$B$24*100,1)</f>
        <v>0.1</v>
      </c>
      <c r="E24" s="1265">
        <f>ROUND('-56-'!E24/'-57-'!$B$24*100,1)</f>
        <v>0</v>
      </c>
      <c r="F24" s="1265">
        <f>ROUND('-56-'!F24/'-57-'!$B$24*100,1)</f>
        <v>0.5</v>
      </c>
      <c r="G24" s="1265">
        <f>ROUND('-56-'!G24/'-57-'!$B$24*100,1)</f>
        <v>0.3</v>
      </c>
      <c r="H24" s="1265">
        <f>ROUND('-56-'!H24/'-57-'!$B$24*100,1)</f>
        <v>0.3</v>
      </c>
      <c r="I24" s="1265">
        <f>ROUND('-56-'!I24/'-57-'!$B$24*100,1)</f>
        <v>0.3</v>
      </c>
      <c r="J24" s="1265">
        <f>ROUND('-56-'!J24/'-57-'!$B$24*100,1)</f>
        <v>0.4</v>
      </c>
      <c r="K24" s="1265">
        <f>ROUND('-56-'!K24/'-57-'!$B$24*100,1)</f>
        <v>0.4</v>
      </c>
      <c r="L24" s="1265">
        <f>ROUND('-56-'!L24/'-57-'!$B$24*100,1)</f>
        <v>0.3</v>
      </c>
      <c r="M24" s="1265">
        <f>ROUND('-56-'!M24/'-57-'!$B$24*100,1)</f>
        <v>0.5</v>
      </c>
      <c r="N24" s="1265">
        <f>ROUND('-56-'!N24/'-57-'!$B$24*100,1)</f>
        <v>1</v>
      </c>
      <c r="O24" s="1265">
        <f>ROUND('-56-'!O24/'-57-'!$B$24*100,1)</f>
        <v>0.8</v>
      </c>
      <c r="P24" s="1265">
        <f>ROUND('-56-'!P24/'-57-'!$B$24*100,1)</f>
        <v>1.1</v>
      </c>
      <c r="Q24" s="1265">
        <f>ROUND('-56-'!Q24/'-57-'!$B$24*100,1)</f>
        <v>0.1</v>
      </c>
      <c r="R24" s="1265">
        <f>ROUND('-56-'!R24/'-57-'!$B$24*100,1)</f>
        <v>0.3</v>
      </c>
      <c r="S24" s="1265">
        <f>ROUND('-56-'!S24/'-57-'!$B$24*100,1)</f>
        <v>0.1</v>
      </c>
      <c r="T24" s="1265">
        <f>ROUND('-56-'!T24/'-57-'!$B$24*100,1)</f>
        <v>2.9</v>
      </c>
      <c r="U24" s="1265">
        <f>ROUND('-56-'!U24/'-57-'!$B$24*100,1)</f>
        <v>0.1</v>
      </c>
      <c r="V24" s="1265">
        <f>ROUND('-56-'!V24/'-57-'!$B$24*100,1)</f>
        <v>2.5</v>
      </c>
      <c r="W24" s="1265">
        <f>ROUND('-56-'!W24/'-57-'!$B$24*100,1)</f>
        <v>2.9</v>
      </c>
      <c r="X24" s="1265">
        <f>ROUND('-56-'!X24/'-57-'!$B$24*100,1)</f>
        <v>0.9</v>
      </c>
      <c r="Y24" s="1266">
        <f>ROUND('-56-'!Y24/'-57-'!$B$24*100,1)</f>
        <v>16.6</v>
      </c>
      <c r="Z24" s="1265">
        <f>ROUND('-56-'!Z24/'-57-'!$B$24*100,1)</f>
        <v>24.5</v>
      </c>
      <c r="AA24" s="1265">
        <f>ROUND('-56-'!AA24/'-57-'!$B$24*100,1)</f>
        <v>1.6</v>
      </c>
      <c r="AB24" s="1265">
        <f>ROUND('-56-'!AB24/'-57-'!$B$24*100,1)</f>
        <v>30.5</v>
      </c>
      <c r="AC24" s="1267">
        <f>ROUND('-56-'!AC24/'-57-'!$B$24*100,1)</f>
        <v>23.1</v>
      </c>
      <c r="AD24" s="1268">
        <f>ROUND('-56-'!AD24/'-57-'!$B$24*100,1)</f>
        <v>0.6</v>
      </c>
    </row>
    <row r="25" spans="1:30" s="1215" customFormat="1" ht="14.25" customHeight="1">
      <c r="A25" s="2333"/>
      <c r="B25" s="2290"/>
      <c r="C25" s="1259">
        <f>ROUND('-56-'!C25/'-57-'!$B$24*100,1)</f>
        <v>0.3</v>
      </c>
      <c r="D25" s="1260">
        <f>ROUND('-56-'!D25/'-57-'!$B$24*100,1)</f>
        <v>0.1</v>
      </c>
      <c r="E25" s="1260">
        <f>ROUND('-56-'!E25/'-57-'!$B$24*100,1)</f>
        <v>0.2</v>
      </c>
      <c r="F25" s="1260">
        <f>ROUND('-56-'!F25/'-57-'!$B$24*100,1)</f>
        <v>0.1</v>
      </c>
      <c r="G25" s="1260">
        <f>ROUND('-56-'!G25/'-57-'!$B$24*100,1)</f>
        <v>0</v>
      </c>
      <c r="H25" s="1260">
        <f>ROUND('-56-'!H25/'-57-'!$B$24*100,1)</f>
        <v>0.1</v>
      </c>
      <c r="I25" s="1260">
        <f>ROUND('-56-'!I25/'-57-'!$B$24*100,1)</f>
        <v>0</v>
      </c>
      <c r="J25" s="1260">
        <f>ROUND('-56-'!J25/'-57-'!$B$24*100,1)</f>
        <v>0.3</v>
      </c>
      <c r="K25" s="1260">
        <f>ROUND('-56-'!K25/'-57-'!$B$24*100,1)</f>
        <v>0.1</v>
      </c>
      <c r="L25" s="1260">
        <f>ROUND('-56-'!L25/'-57-'!$B$24*100,1)</f>
        <v>0.1</v>
      </c>
      <c r="M25" s="1260">
        <f>ROUND('-56-'!M25/'-57-'!$B$24*100,1)</f>
        <v>0</v>
      </c>
      <c r="N25" s="1260">
        <f>ROUND('-56-'!N25/'-57-'!$B$24*100,1)</f>
        <v>0.2</v>
      </c>
      <c r="O25" s="1260">
        <f>ROUND('-56-'!O25/'-57-'!$B$24*100,1)</f>
        <v>0.1</v>
      </c>
      <c r="P25" s="1260">
        <f>ROUND('-56-'!P25/'-57-'!$B$24*100,1)</f>
        <v>0.4</v>
      </c>
      <c r="Q25" s="1260">
        <f>ROUND('-56-'!Q25/'-57-'!$B$24*100,1)</f>
        <v>0.2</v>
      </c>
      <c r="R25" s="1260">
        <f>ROUND('-56-'!R25/'-57-'!$B$24*100,1)</f>
        <v>0.3</v>
      </c>
      <c r="S25" s="1260">
        <f>ROUND('-56-'!S25/'-57-'!$B$24*100,1)</f>
        <v>0</v>
      </c>
      <c r="T25" s="1260">
        <f>ROUND('-56-'!T25/'-57-'!$B$24*100,1)</f>
        <v>0.3</v>
      </c>
      <c r="U25" s="1260">
        <f>ROUND('-56-'!U25/'-57-'!$B$24*100,1)</f>
        <v>0.2</v>
      </c>
      <c r="V25" s="1260">
        <f>ROUND('-56-'!V25/'-57-'!$B$24*100,1)</f>
        <v>0.2</v>
      </c>
      <c r="W25" s="1260">
        <f>ROUND('-56-'!W25/'-57-'!$B$24*100,1)</f>
        <v>0.6</v>
      </c>
      <c r="X25" s="1260">
        <f>ROUND('-56-'!X25/'-57-'!$B$24*100,1)</f>
        <v>0.2</v>
      </c>
      <c r="Y25" s="1261">
        <f>ROUND('-56-'!Y25/'-57-'!$B$24*100,1)</f>
        <v>3.8</v>
      </c>
      <c r="Z25" s="1260">
        <f>ROUND('-56-'!Z25/'-57-'!$B$24*100,1)</f>
        <v>3.6</v>
      </c>
      <c r="AA25" s="1260">
        <f>ROUND('-56-'!AA25/'-57-'!$B$24*100,1)</f>
        <v>0</v>
      </c>
      <c r="AB25" s="1260">
        <f>ROUND('-56-'!AB25/'-57-'!$B$24*100,1)</f>
        <v>0</v>
      </c>
      <c r="AC25" s="1262">
        <f>ROUND('-56-'!AC25/'-57-'!$B$24*100,1)</f>
        <v>0.1</v>
      </c>
      <c r="AD25" s="1263">
        <f>ROUND('-56-'!AD25/'-57-'!$B$24*100,1)</f>
        <v>0</v>
      </c>
    </row>
    <row r="26" spans="1:30" s="1215" customFormat="1" ht="14.25" customHeight="1">
      <c r="A26" s="2332" t="s">
        <v>19</v>
      </c>
      <c r="B26" s="2285">
        <f>VLOOKUP(A26,'-55-'!$A$8:$C$20,3,FALSE)</f>
        <v>190</v>
      </c>
      <c r="C26" s="1264">
        <f>ROUND('-56-'!C26/'-57-'!$B$26*100,1)</f>
        <v>9.5</v>
      </c>
      <c r="D26" s="1265">
        <f>ROUND('-56-'!D26/'-57-'!$B$26*100,1)</f>
        <v>0</v>
      </c>
      <c r="E26" s="1265">
        <f>ROUND('-56-'!E26/'-57-'!$B$26*100,1)</f>
        <v>0.5</v>
      </c>
      <c r="F26" s="1265">
        <f>ROUND('-56-'!F26/'-57-'!$B$26*100,1)</f>
        <v>0</v>
      </c>
      <c r="G26" s="1265">
        <f>ROUND('-56-'!G26/'-57-'!$B$26*100,1)</f>
        <v>0</v>
      </c>
      <c r="H26" s="1265">
        <f>ROUND('-56-'!H26/'-57-'!$B$26*100,1)</f>
        <v>0.5</v>
      </c>
      <c r="I26" s="1265">
        <f>ROUND('-56-'!I26/'-57-'!$B$26*100,1)</f>
        <v>0</v>
      </c>
      <c r="J26" s="1265">
        <f>ROUND('-56-'!J26/'-57-'!$B$26*100,1)</f>
        <v>0</v>
      </c>
      <c r="K26" s="1265">
        <f>ROUND('-56-'!K26/'-57-'!$B$26*100,1)</f>
        <v>1.1</v>
      </c>
      <c r="L26" s="1265">
        <f>ROUND('-56-'!L26/'-57-'!$B$26*100,1)</f>
        <v>0</v>
      </c>
      <c r="M26" s="1265">
        <f>ROUND('-56-'!M26/'-57-'!$B$26*100,1)</f>
        <v>0.5</v>
      </c>
      <c r="N26" s="1265">
        <f>ROUND('-56-'!N26/'-57-'!$B$26*100,1)</f>
        <v>2.6</v>
      </c>
      <c r="O26" s="1265">
        <f>ROUND('-56-'!O26/'-57-'!$B$26*100,1)</f>
        <v>1.1</v>
      </c>
      <c r="P26" s="1265">
        <f>ROUND('-56-'!P26/'-57-'!$B$26*100,1)</f>
        <v>1.1</v>
      </c>
      <c r="Q26" s="1265">
        <f>ROUND('-56-'!Q26/'-57-'!$B$26*100,1)</f>
        <v>0</v>
      </c>
      <c r="R26" s="1265">
        <f>ROUND('-56-'!R26/'-57-'!$B$26*100,1)</f>
        <v>0.5</v>
      </c>
      <c r="S26" s="1265">
        <f>ROUND('-56-'!S26/'-57-'!$B$26*100,1)</f>
        <v>0</v>
      </c>
      <c r="T26" s="1265">
        <f>ROUND('-56-'!T26/'-57-'!$B$26*100,1)</f>
        <v>1.1</v>
      </c>
      <c r="U26" s="1265">
        <f>ROUND('-56-'!U26/'-57-'!$B$26*100,1)</f>
        <v>1.1</v>
      </c>
      <c r="V26" s="1265">
        <f>ROUND('-56-'!V26/'-57-'!$B$26*100,1)</f>
        <v>4.2</v>
      </c>
      <c r="W26" s="1265">
        <f>ROUND('-56-'!W26/'-57-'!$B$26*100,1)</f>
        <v>0.5</v>
      </c>
      <c r="X26" s="1265">
        <f>ROUND('-56-'!X26/'-57-'!$B$26*100,1)</f>
        <v>0.5</v>
      </c>
      <c r="Y26" s="1266">
        <f>ROUND('-56-'!Y26/'-57-'!$B$26*100,1)</f>
        <v>24.7</v>
      </c>
      <c r="Z26" s="1265">
        <f>ROUND('-56-'!Z26/'-57-'!$B$26*100,1)</f>
        <v>0.5</v>
      </c>
      <c r="AA26" s="1265">
        <f>ROUND('-56-'!AA26/'-57-'!$B$26*100,1)</f>
        <v>2.1</v>
      </c>
      <c r="AB26" s="1265">
        <f>ROUND('-56-'!AB26/'-57-'!$B$26*100,1)</f>
        <v>10.5</v>
      </c>
      <c r="AC26" s="1267">
        <f>ROUND('-56-'!AC26/'-57-'!$B$26*100,1)</f>
        <v>17.9</v>
      </c>
      <c r="AD26" s="1268">
        <f>ROUND('-56-'!AD26/'-57-'!$B$26*100,1)</f>
        <v>10.5</v>
      </c>
    </row>
    <row r="27" spans="1:30" s="1215" customFormat="1" ht="14.25" customHeight="1">
      <c r="A27" s="2333"/>
      <c r="B27" s="2290"/>
      <c r="C27" s="1259">
        <f>ROUND('-56-'!C27/'-57-'!$B$26*100,1)</f>
        <v>1.6</v>
      </c>
      <c r="D27" s="1260">
        <f>ROUND('-56-'!D27/'-57-'!$B$26*100,1)</f>
        <v>0</v>
      </c>
      <c r="E27" s="1260">
        <f>ROUND('-56-'!E27/'-57-'!$B$26*100,1)</f>
        <v>1.1</v>
      </c>
      <c r="F27" s="1260">
        <f>ROUND('-56-'!F27/'-57-'!$B$26*100,1)</f>
        <v>0</v>
      </c>
      <c r="G27" s="1260">
        <f>ROUND('-56-'!G27/'-57-'!$B$26*100,1)</f>
        <v>0</v>
      </c>
      <c r="H27" s="1260">
        <f>ROUND('-56-'!H27/'-57-'!$B$26*100,1)</f>
        <v>0</v>
      </c>
      <c r="I27" s="1260">
        <f>ROUND('-56-'!I27/'-57-'!$B$26*100,1)</f>
        <v>0.5</v>
      </c>
      <c r="J27" s="1260">
        <f>ROUND('-56-'!J27/'-57-'!$B$26*100,1)</f>
        <v>0</v>
      </c>
      <c r="K27" s="1260">
        <f>ROUND('-56-'!K27/'-57-'!$B$26*100,1)</f>
        <v>0</v>
      </c>
      <c r="L27" s="1260">
        <f>ROUND('-56-'!L27/'-57-'!$B$26*100,1)</f>
        <v>0.5</v>
      </c>
      <c r="M27" s="1260">
        <f>ROUND('-56-'!M27/'-57-'!$B$26*100,1)</f>
        <v>0</v>
      </c>
      <c r="N27" s="1260">
        <f>ROUND('-56-'!N27/'-57-'!$B$26*100,1)</f>
        <v>0</v>
      </c>
      <c r="O27" s="1260">
        <f>ROUND('-56-'!O27/'-57-'!$B$26*100,1)</f>
        <v>1.1</v>
      </c>
      <c r="P27" s="1260">
        <f>ROUND('-56-'!P27/'-57-'!$B$26*100,1)</f>
        <v>0</v>
      </c>
      <c r="Q27" s="1260">
        <f>ROUND('-56-'!Q27/'-57-'!$B$26*100,1)</f>
        <v>0</v>
      </c>
      <c r="R27" s="1260">
        <f>ROUND('-56-'!R27/'-57-'!$B$26*100,1)</f>
        <v>0</v>
      </c>
      <c r="S27" s="1260">
        <f>ROUND('-56-'!S27/'-57-'!$B$26*100,1)</f>
        <v>0</v>
      </c>
      <c r="T27" s="1260">
        <f>ROUND('-56-'!T27/'-57-'!$B$26*100,1)</f>
        <v>0</v>
      </c>
      <c r="U27" s="1260">
        <f>ROUND('-56-'!U27/'-57-'!$B$26*100,1)</f>
        <v>0.5</v>
      </c>
      <c r="V27" s="1260">
        <f>ROUND('-56-'!V27/'-57-'!$B$26*100,1)</f>
        <v>0.5</v>
      </c>
      <c r="W27" s="1260">
        <f>ROUND('-56-'!W27/'-57-'!$B$26*100,1)</f>
        <v>0</v>
      </c>
      <c r="X27" s="1260">
        <f>ROUND('-56-'!X27/'-57-'!$B$26*100,1)</f>
        <v>0.5</v>
      </c>
      <c r="Y27" s="1261">
        <f>ROUND('-56-'!Y27/'-57-'!$B$26*100,1)</f>
        <v>6.3</v>
      </c>
      <c r="Z27" s="1260">
        <f>ROUND('-56-'!Z27/'-57-'!$B$26*100,1)</f>
        <v>0</v>
      </c>
      <c r="AA27" s="1260">
        <f>ROUND('-56-'!AA27/'-57-'!$B$26*100,1)</f>
        <v>0</v>
      </c>
      <c r="AB27" s="1260">
        <f>ROUND('-56-'!AB27/'-57-'!$B$26*100,1)</f>
        <v>0</v>
      </c>
      <c r="AC27" s="1262">
        <f>ROUND('-56-'!AC27/'-57-'!$B$26*100,1)</f>
        <v>0</v>
      </c>
      <c r="AD27" s="1263">
        <f>ROUND('-56-'!AD27/'-57-'!$B$26*100,1)</f>
        <v>1.6</v>
      </c>
    </row>
    <row r="28" spans="1:30" s="1215" customFormat="1" ht="14.25" customHeight="1">
      <c r="A28" s="2332" t="s">
        <v>20</v>
      </c>
      <c r="B28" s="2285">
        <f>VLOOKUP(A28,'-55-'!$A$8:$C$20,3,FALSE)</f>
        <v>95</v>
      </c>
      <c r="C28" s="1264">
        <f>ROUND('-56-'!C28/'-57-'!$B$28*100,1)</f>
        <v>5.3</v>
      </c>
      <c r="D28" s="1265">
        <f>ROUND('-56-'!D28/'-57-'!$B$28*100,1)</f>
        <v>0</v>
      </c>
      <c r="E28" s="1265">
        <f>ROUND('-56-'!E28/'-57-'!$B$28*100,1)</f>
        <v>0</v>
      </c>
      <c r="F28" s="1265">
        <f>ROUND('-56-'!F28/'-57-'!$B$28*100,1)</f>
        <v>1.1</v>
      </c>
      <c r="G28" s="1265">
        <f>ROUND('-56-'!G28/'-57-'!$B$28*100,1)</f>
        <v>0</v>
      </c>
      <c r="H28" s="1265">
        <f>ROUND('-56-'!H28/'-57-'!$B$28*100,1)</f>
        <v>0</v>
      </c>
      <c r="I28" s="1265">
        <f>ROUND('-56-'!I28/'-57-'!$B$28*100,1)</f>
        <v>0</v>
      </c>
      <c r="J28" s="1265">
        <f>ROUND('-56-'!J28/'-57-'!$B$28*100,1)</f>
        <v>2.1</v>
      </c>
      <c r="K28" s="1265">
        <f>ROUND('-56-'!K28/'-57-'!$B$28*100,1)</f>
        <v>1.1</v>
      </c>
      <c r="L28" s="1265">
        <f>ROUND('-56-'!L28/'-57-'!$B$28*100,1)</f>
        <v>0</v>
      </c>
      <c r="M28" s="1265">
        <f>ROUND('-56-'!M28/'-57-'!$B$28*100,1)</f>
        <v>3.2</v>
      </c>
      <c r="N28" s="1265">
        <f>ROUND('-56-'!N28/'-57-'!$B$28*100,1)</f>
        <v>1.1</v>
      </c>
      <c r="O28" s="1265">
        <f>ROUND('-56-'!O28/'-57-'!$B$28*100,1)</f>
        <v>0</v>
      </c>
      <c r="P28" s="1265">
        <f>ROUND('-56-'!P28/'-57-'!$B$28*100,1)</f>
        <v>1.1</v>
      </c>
      <c r="Q28" s="1265">
        <f>ROUND('-56-'!Q28/'-57-'!$B$28*100,1)</f>
        <v>0</v>
      </c>
      <c r="R28" s="1265">
        <f>ROUND('-56-'!R28/'-57-'!$B$28*100,1)</f>
        <v>1.1</v>
      </c>
      <c r="S28" s="1265">
        <f>ROUND('-56-'!S28/'-57-'!$B$28*100,1)</f>
        <v>0</v>
      </c>
      <c r="T28" s="1265">
        <f>ROUND('-56-'!T28/'-57-'!$B$28*100,1)</f>
        <v>0</v>
      </c>
      <c r="U28" s="1265">
        <f>ROUND('-56-'!U28/'-57-'!$B$28*100,1)</f>
        <v>0</v>
      </c>
      <c r="V28" s="1265">
        <f>ROUND('-56-'!V28/'-57-'!$B$28*100,1)</f>
        <v>0</v>
      </c>
      <c r="W28" s="1265">
        <f>ROUND('-56-'!W28/'-57-'!$B$28*100,1)</f>
        <v>11.6</v>
      </c>
      <c r="X28" s="1265">
        <f>ROUND('-56-'!X28/'-57-'!$B$28*100,1)</f>
        <v>0</v>
      </c>
      <c r="Y28" s="1266">
        <f>ROUND('-56-'!Y28/'-57-'!$B$28*100,1)</f>
        <v>27.4</v>
      </c>
      <c r="Z28" s="1265">
        <f>ROUND('-56-'!Z28/'-57-'!$B$28*100,1)</f>
        <v>27.4</v>
      </c>
      <c r="AA28" s="1265">
        <f>ROUND('-56-'!AA28/'-57-'!$B$28*100,1)</f>
        <v>3.2</v>
      </c>
      <c r="AB28" s="1265">
        <f>ROUND('-56-'!AB28/'-57-'!$B$28*100,1)</f>
        <v>4.2</v>
      </c>
      <c r="AC28" s="1267">
        <f>ROUND('-56-'!AC28/'-57-'!$B$28*100,1)</f>
        <v>55.8</v>
      </c>
      <c r="AD28" s="1268">
        <f>ROUND('-56-'!AD28/'-57-'!$B$28*100,1)</f>
        <v>5.3</v>
      </c>
    </row>
    <row r="29" spans="1:30" s="1215" customFormat="1" ht="14.25" customHeight="1">
      <c r="A29" s="2333"/>
      <c r="B29" s="2290"/>
      <c r="C29" s="1259">
        <f>ROUND('-56-'!C29/'-57-'!$B$28*100,1)</f>
        <v>0</v>
      </c>
      <c r="D29" s="1260">
        <f>ROUND('-56-'!D29/'-57-'!$B$28*100,1)</f>
        <v>0</v>
      </c>
      <c r="E29" s="1260">
        <f>ROUND('-56-'!E29/'-57-'!$B$28*100,1)</f>
        <v>1.1</v>
      </c>
      <c r="F29" s="1260">
        <f>ROUND('-56-'!F29/'-57-'!$B$28*100,1)</f>
        <v>0</v>
      </c>
      <c r="G29" s="1260">
        <f>ROUND('-56-'!G29/'-57-'!$B$28*100,1)</f>
        <v>0</v>
      </c>
      <c r="H29" s="1260">
        <f>ROUND('-56-'!H29/'-57-'!$B$28*100,1)</f>
        <v>0</v>
      </c>
      <c r="I29" s="1260">
        <f>ROUND('-56-'!I29/'-57-'!$B$28*100,1)</f>
        <v>0</v>
      </c>
      <c r="J29" s="1260">
        <f>ROUND('-56-'!J29/'-57-'!$B$28*100,1)</f>
        <v>1.1</v>
      </c>
      <c r="K29" s="1260">
        <f>ROUND('-56-'!K29/'-57-'!$B$28*100,1)</f>
        <v>0</v>
      </c>
      <c r="L29" s="1260">
        <f>ROUND('-56-'!L29/'-57-'!$B$28*100,1)</f>
        <v>0</v>
      </c>
      <c r="M29" s="1260">
        <f>ROUND('-56-'!M29/'-57-'!$B$28*100,1)</f>
        <v>1.1</v>
      </c>
      <c r="N29" s="1260">
        <f>ROUND('-56-'!N29/'-57-'!$B$28*100,1)</f>
        <v>0</v>
      </c>
      <c r="O29" s="1260">
        <f>ROUND('-56-'!O29/'-57-'!$B$28*100,1)</f>
        <v>0</v>
      </c>
      <c r="P29" s="1260">
        <f>ROUND('-56-'!P29/'-57-'!$B$28*100,1)</f>
        <v>0</v>
      </c>
      <c r="Q29" s="1260">
        <f>ROUND('-56-'!Q29/'-57-'!$B$28*100,1)</f>
        <v>1.1</v>
      </c>
      <c r="R29" s="1260">
        <f>ROUND('-56-'!R29/'-57-'!$B$28*100,1)</f>
        <v>0</v>
      </c>
      <c r="S29" s="1260">
        <f>ROUND('-56-'!S29/'-57-'!$B$28*100,1)</f>
        <v>0</v>
      </c>
      <c r="T29" s="1260">
        <f>ROUND('-56-'!T29/'-57-'!$B$28*100,1)</f>
        <v>0</v>
      </c>
      <c r="U29" s="1260">
        <f>ROUND('-56-'!U29/'-57-'!$B$28*100,1)</f>
        <v>0</v>
      </c>
      <c r="V29" s="1260">
        <f>ROUND('-56-'!V29/'-57-'!$B$28*100,1)</f>
        <v>1.1</v>
      </c>
      <c r="W29" s="1260">
        <f>ROUND('-56-'!W29/'-57-'!$B$28*100,1)</f>
        <v>2.1</v>
      </c>
      <c r="X29" s="1260">
        <f>ROUND('-56-'!X29/'-57-'!$B$28*100,1)</f>
        <v>0</v>
      </c>
      <c r="Y29" s="1261">
        <f>ROUND('-56-'!Y29/'-57-'!$B$28*100,1)</f>
        <v>7.4</v>
      </c>
      <c r="Z29" s="1260">
        <f>ROUND('-56-'!Z29/'-57-'!$B$28*100,1)</f>
        <v>6.3</v>
      </c>
      <c r="AA29" s="1260">
        <f>ROUND('-56-'!AA29/'-57-'!$B$28*100,1)</f>
        <v>0</v>
      </c>
      <c r="AB29" s="1260">
        <f>ROUND('-56-'!AB29/'-57-'!$B$28*100,1)</f>
        <v>0</v>
      </c>
      <c r="AC29" s="1262">
        <f>ROUND('-56-'!AC29/'-57-'!$B$28*100,1)</f>
        <v>0</v>
      </c>
      <c r="AD29" s="1263">
        <f>ROUND('-56-'!AD29/'-57-'!$B$28*100,1)</f>
        <v>0</v>
      </c>
    </row>
    <row r="30" spans="1:30" s="1215" customFormat="1" ht="14.25" customHeight="1">
      <c r="A30" s="2332" t="s">
        <v>21</v>
      </c>
      <c r="B30" s="2285">
        <f>VLOOKUP(A30,'-55-'!$A$8:$C$20,3,FALSE)</f>
        <v>532</v>
      </c>
      <c r="C30" s="1264">
        <f>ROUND('-56-'!C30/'-57-'!$B$30*100,1)</f>
        <v>1.7</v>
      </c>
      <c r="D30" s="1265">
        <f>ROUND('-56-'!D30/'-57-'!$B$30*100,1)</f>
        <v>0</v>
      </c>
      <c r="E30" s="1265">
        <f>ROUND('-56-'!E30/'-57-'!$B$30*100,1)</f>
        <v>0</v>
      </c>
      <c r="F30" s="1265">
        <f>ROUND('-56-'!F30/'-57-'!$B$30*100,1)</f>
        <v>0</v>
      </c>
      <c r="G30" s="1265">
        <f>ROUND('-56-'!G30/'-57-'!$B$30*100,1)</f>
        <v>0</v>
      </c>
      <c r="H30" s="1265">
        <f>ROUND('-56-'!H30/'-57-'!$B$30*100,1)</f>
        <v>0.4</v>
      </c>
      <c r="I30" s="1265">
        <f>ROUND('-56-'!I30/'-57-'!$B$30*100,1)</f>
        <v>0</v>
      </c>
      <c r="J30" s="1265">
        <f>ROUND('-56-'!J30/'-57-'!$B$30*100,1)</f>
        <v>0</v>
      </c>
      <c r="K30" s="1265">
        <f>ROUND('-56-'!K30/'-57-'!$B$30*100,1)</f>
        <v>0</v>
      </c>
      <c r="L30" s="1265">
        <f>ROUND('-56-'!L30/'-57-'!$B$30*100,1)</f>
        <v>0</v>
      </c>
      <c r="M30" s="1265">
        <f>ROUND('-56-'!M30/'-57-'!$B$30*100,1)</f>
        <v>0.4</v>
      </c>
      <c r="N30" s="1265">
        <f>ROUND('-56-'!N30/'-57-'!$B$30*100,1)</f>
        <v>0.4</v>
      </c>
      <c r="O30" s="1265">
        <f>ROUND('-56-'!O30/'-57-'!$B$30*100,1)</f>
        <v>0.9</v>
      </c>
      <c r="P30" s="1265">
        <f>ROUND('-56-'!P30/'-57-'!$B$30*100,1)</f>
        <v>0.8</v>
      </c>
      <c r="Q30" s="1265">
        <f>ROUND('-56-'!Q30/'-57-'!$B$30*100,1)</f>
        <v>0.4</v>
      </c>
      <c r="R30" s="1265">
        <f>ROUND('-56-'!R30/'-57-'!$B$30*100,1)</f>
        <v>0.2</v>
      </c>
      <c r="S30" s="1265">
        <f>ROUND('-56-'!S30/'-57-'!$B$30*100,1)</f>
        <v>0</v>
      </c>
      <c r="T30" s="1265">
        <f>ROUND('-56-'!T30/'-57-'!$B$30*100,1)</f>
        <v>0.8</v>
      </c>
      <c r="U30" s="1265">
        <f>ROUND('-56-'!U30/'-57-'!$B$30*100,1)</f>
        <v>1.5</v>
      </c>
      <c r="V30" s="1265">
        <f>ROUND('-56-'!V30/'-57-'!$B$30*100,1)</f>
        <v>1.1</v>
      </c>
      <c r="W30" s="1265">
        <f>ROUND('-56-'!W30/'-57-'!$B$30*100,1)</f>
        <v>1.1</v>
      </c>
      <c r="X30" s="1265">
        <f>ROUND('-56-'!X30/'-57-'!$B$30*100,1)</f>
        <v>0.2</v>
      </c>
      <c r="Y30" s="1266">
        <f>ROUND('-56-'!Y30/'-57-'!$B$30*100,1)</f>
        <v>9.8</v>
      </c>
      <c r="Z30" s="1265">
        <f>ROUND('-56-'!Z30/'-57-'!$B$30*100,1)</f>
        <v>8.8</v>
      </c>
      <c r="AA30" s="1265">
        <f>ROUND('-56-'!AA30/'-57-'!$B$30*100,1)</f>
        <v>1.3</v>
      </c>
      <c r="AB30" s="1265">
        <f>ROUND('-56-'!AB30/'-57-'!$B$30*100,1)</f>
        <v>0.6</v>
      </c>
      <c r="AC30" s="1267">
        <f>ROUND('-56-'!AC30/'-57-'!$B$30*100,1)</f>
        <v>48.9</v>
      </c>
      <c r="AD30" s="1268">
        <f>ROUND('-56-'!AD30/'-57-'!$B$30*100,1)</f>
        <v>0.2</v>
      </c>
    </row>
    <row r="31" spans="1:30" s="1215" customFormat="1" ht="14.25" customHeight="1">
      <c r="A31" s="2333"/>
      <c r="B31" s="2290"/>
      <c r="C31" s="1259">
        <f>ROUND('-56-'!C31/'-57-'!$B$30*100,1)</f>
        <v>0.6</v>
      </c>
      <c r="D31" s="1260">
        <f>ROUND('-56-'!D31/'-57-'!$B$30*100,1)</f>
        <v>0</v>
      </c>
      <c r="E31" s="1260">
        <f>ROUND('-56-'!E31/'-57-'!$B$30*100,1)</f>
        <v>0.6</v>
      </c>
      <c r="F31" s="1260">
        <f>ROUND('-56-'!F31/'-57-'!$B$30*100,1)</f>
        <v>0</v>
      </c>
      <c r="G31" s="1260">
        <f>ROUND('-56-'!G31/'-57-'!$B$30*100,1)</f>
        <v>0</v>
      </c>
      <c r="H31" s="1260">
        <f>ROUND('-56-'!H31/'-57-'!$B$30*100,1)</f>
        <v>0</v>
      </c>
      <c r="I31" s="1260">
        <f>ROUND('-56-'!I31/'-57-'!$B$30*100,1)</f>
        <v>0</v>
      </c>
      <c r="J31" s="1260">
        <f>ROUND('-56-'!J31/'-57-'!$B$30*100,1)</f>
        <v>0</v>
      </c>
      <c r="K31" s="1260">
        <f>ROUND('-56-'!K31/'-57-'!$B$30*100,1)</f>
        <v>0</v>
      </c>
      <c r="L31" s="1260">
        <f>ROUND('-56-'!L31/'-57-'!$B$30*100,1)</f>
        <v>0</v>
      </c>
      <c r="M31" s="1260">
        <f>ROUND('-56-'!M31/'-57-'!$B$30*100,1)</f>
        <v>0</v>
      </c>
      <c r="N31" s="1260">
        <f>ROUND('-56-'!N31/'-57-'!$B$30*100,1)</f>
        <v>0</v>
      </c>
      <c r="O31" s="1260">
        <f>ROUND('-56-'!O31/'-57-'!$B$30*100,1)</f>
        <v>0.2</v>
      </c>
      <c r="P31" s="1260">
        <f>ROUND('-56-'!P31/'-57-'!$B$30*100,1)</f>
        <v>0.9</v>
      </c>
      <c r="Q31" s="1260">
        <f>ROUND('-56-'!Q31/'-57-'!$B$30*100,1)</f>
        <v>0</v>
      </c>
      <c r="R31" s="1260">
        <f>ROUND('-56-'!R31/'-57-'!$B$30*100,1)</f>
        <v>0</v>
      </c>
      <c r="S31" s="1260">
        <f>ROUND('-56-'!S31/'-57-'!$B$30*100,1)</f>
        <v>0.2</v>
      </c>
      <c r="T31" s="1260">
        <f>ROUND('-56-'!T31/'-57-'!$B$30*100,1)</f>
        <v>0.2</v>
      </c>
      <c r="U31" s="1260">
        <f>ROUND('-56-'!U31/'-57-'!$B$30*100,1)</f>
        <v>0.2</v>
      </c>
      <c r="V31" s="1260">
        <f>ROUND('-56-'!V31/'-57-'!$B$30*100,1)</f>
        <v>0.2</v>
      </c>
      <c r="W31" s="1260">
        <f>ROUND('-56-'!W31/'-57-'!$B$30*100,1)</f>
        <v>3.9</v>
      </c>
      <c r="X31" s="1260">
        <f>ROUND('-56-'!X31/'-57-'!$B$30*100,1)</f>
        <v>0.2</v>
      </c>
      <c r="Y31" s="1261">
        <f>ROUND('-56-'!Y31/'-57-'!$B$30*100,1)</f>
        <v>7.1</v>
      </c>
      <c r="Z31" s="1260">
        <f>ROUND('-56-'!Z31/'-57-'!$B$30*100,1)</f>
        <v>7</v>
      </c>
      <c r="AA31" s="1260">
        <f>ROUND('-56-'!AA31/'-57-'!$B$30*100,1)</f>
        <v>0</v>
      </c>
      <c r="AB31" s="1260">
        <f>ROUND('-56-'!AB31/'-57-'!$B$30*100,1)</f>
        <v>0</v>
      </c>
      <c r="AC31" s="1262">
        <f>ROUND('-56-'!AC31/'-57-'!$B$30*100,1)</f>
        <v>0</v>
      </c>
      <c r="AD31" s="1263">
        <f>ROUND('-56-'!AD31/'-57-'!$B$30*100,1)</f>
        <v>0</v>
      </c>
    </row>
    <row r="32" spans="1:30" s="1215" customFormat="1" ht="14.25" customHeight="1">
      <c r="A32" s="2332" t="s">
        <v>22</v>
      </c>
      <c r="B32" s="2285">
        <f>VLOOKUP(A32,'-55-'!$A$8:$C$20,3,FALSE)</f>
        <v>328</v>
      </c>
      <c r="C32" s="1264">
        <f>ROUND('-56-'!C32/'-57-'!$B$32*100,1)</f>
        <v>4.6</v>
      </c>
      <c r="D32" s="1265">
        <f>ROUND('-56-'!D32/'-57-'!$B$32*100,1)</f>
        <v>0</v>
      </c>
      <c r="E32" s="1265">
        <f>ROUND('-56-'!E32/'-57-'!$B$32*100,1)</f>
        <v>0.3</v>
      </c>
      <c r="F32" s="1265">
        <f>ROUND('-56-'!F32/'-57-'!$B$32*100,1)</f>
        <v>0.6</v>
      </c>
      <c r="G32" s="1265">
        <f>ROUND('-56-'!G32/'-57-'!$B$32*100,1)</f>
        <v>0</v>
      </c>
      <c r="H32" s="1265">
        <f>ROUND('-56-'!H32/'-57-'!$B$32*100,1)</f>
        <v>0.3</v>
      </c>
      <c r="I32" s="1265">
        <f>ROUND('-56-'!I32/'-57-'!$B$32*100,1)</f>
        <v>0.6</v>
      </c>
      <c r="J32" s="1265">
        <f>ROUND('-56-'!J32/'-57-'!$B$32*100,1)</f>
        <v>1.2</v>
      </c>
      <c r="K32" s="1265">
        <f>ROUND('-56-'!K32/'-57-'!$B$32*100,1)</f>
        <v>0.9</v>
      </c>
      <c r="L32" s="1265">
        <f>ROUND('-56-'!L32/'-57-'!$B$32*100,1)</f>
        <v>0.3</v>
      </c>
      <c r="M32" s="1265">
        <f>ROUND('-56-'!M32/'-57-'!$B$32*100,1)</f>
        <v>0.9</v>
      </c>
      <c r="N32" s="1265">
        <f>ROUND('-56-'!N32/'-57-'!$B$32*100,1)</f>
        <v>1.5</v>
      </c>
      <c r="O32" s="1265">
        <f>ROUND('-56-'!O32/'-57-'!$B$32*100,1)</f>
        <v>1.2</v>
      </c>
      <c r="P32" s="1265">
        <f>ROUND('-56-'!P32/'-57-'!$B$32*100,1)</f>
        <v>1.5</v>
      </c>
      <c r="Q32" s="1265">
        <f>ROUND('-56-'!Q32/'-57-'!$B$32*100,1)</f>
        <v>0</v>
      </c>
      <c r="R32" s="1265">
        <f>ROUND('-56-'!R32/'-57-'!$B$32*100,1)</f>
        <v>2.1</v>
      </c>
      <c r="S32" s="1265">
        <f>ROUND('-56-'!S32/'-57-'!$B$32*100,1)</f>
        <v>0</v>
      </c>
      <c r="T32" s="1265">
        <f>ROUND('-56-'!T32/'-57-'!$B$32*100,1)</f>
        <v>1.2</v>
      </c>
      <c r="U32" s="1265">
        <f>ROUND('-56-'!U32/'-57-'!$B$32*100,1)</f>
        <v>4</v>
      </c>
      <c r="V32" s="1265">
        <f>ROUND('-56-'!V32/'-57-'!$B$32*100,1)</f>
        <v>2.1</v>
      </c>
      <c r="W32" s="1265">
        <f>ROUND('-56-'!W32/'-57-'!$B$32*100,1)</f>
        <v>2.4</v>
      </c>
      <c r="X32" s="1265">
        <f>ROUND('-56-'!X32/'-57-'!$B$32*100,1)</f>
        <v>1.2</v>
      </c>
      <c r="Y32" s="1266">
        <f>ROUND('-56-'!Y32/'-57-'!$B$32*100,1)</f>
        <v>27.1</v>
      </c>
      <c r="Z32" s="1265">
        <f>ROUND('-56-'!Z32/'-57-'!$B$32*100,1)</f>
        <v>19.2</v>
      </c>
      <c r="AA32" s="1265">
        <f>ROUND('-56-'!AA32/'-57-'!$B$32*100,1)</f>
        <v>1.5</v>
      </c>
      <c r="AB32" s="1265">
        <f>ROUND('-56-'!AB32/'-57-'!$B$32*100,1)</f>
        <v>2.4</v>
      </c>
      <c r="AC32" s="1267">
        <f>ROUND('-56-'!AC32/'-57-'!$B$32*100,1)</f>
        <v>30.8</v>
      </c>
      <c r="AD32" s="1268">
        <f>ROUND('-56-'!AD32/'-57-'!$B$32*100,1)</f>
        <v>0.6</v>
      </c>
    </row>
    <row r="33" spans="1:30" s="1215" customFormat="1" ht="14.25" customHeight="1" thickBot="1">
      <c r="A33" s="2336"/>
      <c r="B33" s="2286"/>
      <c r="C33" s="1269">
        <f>ROUND('-56-'!C33/'-57-'!$B$32*100,1)</f>
        <v>0</v>
      </c>
      <c r="D33" s="1270">
        <f>ROUND('-56-'!D33/'-57-'!$B$32*100,1)</f>
        <v>0</v>
      </c>
      <c r="E33" s="1270">
        <f>ROUND('-56-'!E33/'-57-'!$B$32*100,1)</f>
        <v>0</v>
      </c>
      <c r="F33" s="1270">
        <f>ROUND('-56-'!F33/'-57-'!$B$32*100,1)</f>
        <v>0</v>
      </c>
      <c r="G33" s="1270">
        <f>ROUND('-56-'!G33/'-57-'!$B$32*100,1)</f>
        <v>0</v>
      </c>
      <c r="H33" s="1270">
        <f>ROUND('-56-'!H33/'-57-'!$B$32*100,1)</f>
        <v>0</v>
      </c>
      <c r="I33" s="1270">
        <f>ROUND('-56-'!I33/'-57-'!$B$32*100,1)</f>
        <v>0.3</v>
      </c>
      <c r="J33" s="1270">
        <f>ROUND('-56-'!J33/'-57-'!$B$32*100,1)</f>
        <v>0.9</v>
      </c>
      <c r="K33" s="1270">
        <f>ROUND('-56-'!K33/'-57-'!$B$32*100,1)</f>
        <v>0</v>
      </c>
      <c r="L33" s="1270">
        <f>ROUND('-56-'!L33/'-57-'!$B$32*100,1)</f>
        <v>0.3</v>
      </c>
      <c r="M33" s="1270">
        <f>ROUND('-56-'!M33/'-57-'!$B$32*100,1)</f>
        <v>0</v>
      </c>
      <c r="N33" s="1270">
        <f>ROUND('-56-'!N33/'-57-'!$B$32*100,1)</f>
        <v>0.9</v>
      </c>
      <c r="O33" s="1270">
        <f>ROUND('-56-'!O33/'-57-'!$B$32*100,1)</f>
        <v>0.3</v>
      </c>
      <c r="P33" s="1270">
        <f>ROUND('-56-'!P33/'-57-'!$B$32*100,1)</f>
        <v>1.5</v>
      </c>
      <c r="Q33" s="1270">
        <f>ROUND('-56-'!Q33/'-57-'!$B$32*100,1)</f>
        <v>0.6</v>
      </c>
      <c r="R33" s="1270">
        <f>ROUND('-56-'!R33/'-57-'!$B$32*100,1)</f>
        <v>0</v>
      </c>
      <c r="S33" s="1270">
        <f>ROUND('-56-'!S33/'-57-'!$B$32*100,1)</f>
        <v>0</v>
      </c>
      <c r="T33" s="1270">
        <f>ROUND('-56-'!T33/'-57-'!$B$32*100,1)</f>
        <v>0</v>
      </c>
      <c r="U33" s="1270">
        <f>ROUND('-56-'!U33/'-57-'!$B$32*100,1)</f>
        <v>0</v>
      </c>
      <c r="V33" s="1270">
        <f>ROUND('-56-'!V33/'-57-'!$B$32*100,1)</f>
        <v>0.3</v>
      </c>
      <c r="W33" s="1270">
        <f>ROUND('-56-'!W33/'-57-'!$B$32*100,1)</f>
        <v>0.6</v>
      </c>
      <c r="X33" s="1270">
        <f>ROUND('-56-'!X33/'-57-'!$B$32*100,1)</f>
        <v>0.6</v>
      </c>
      <c r="Y33" s="1271">
        <f>ROUND('-56-'!Y33/'-57-'!$B$32*100,1)</f>
        <v>6.4</v>
      </c>
      <c r="Z33" s="1270">
        <f>ROUND('-56-'!Z33/'-57-'!$B$32*100,1)</f>
        <v>5.5</v>
      </c>
      <c r="AA33" s="1270">
        <f>ROUND('-56-'!AA33/'-57-'!$B$32*100,1)</f>
        <v>0</v>
      </c>
      <c r="AB33" s="1270">
        <f>ROUND('-56-'!AB33/'-57-'!$B$32*100,1)</f>
        <v>0</v>
      </c>
      <c r="AC33" s="1272">
        <f>ROUND('-56-'!AC33/'-57-'!$B$32*100,1)</f>
        <v>0.3</v>
      </c>
      <c r="AD33" s="1273">
        <f>ROUND('-56-'!AD33/'-57-'!$B$32*100,1)</f>
        <v>0</v>
      </c>
    </row>
    <row r="34" spans="1:30" s="1215" customFormat="1" ht="14.25" customHeight="1">
      <c r="A34" s="2328" t="s">
        <v>11</v>
      </c>
      <c r="B34" s="2330">
        <f>SUM(B8:B33)</f>
        <v>7436</v>
      </c>
      <c r="C34" s="1274">
        <f>ROUND('-56-'!C34/'-57-'!$B$34*100,1)</f>
        <v>2.9</v>
      </c>
      <c r="D34" s="1275">
        <f>ROUND('-56-'!D34/'-57-'!$B$34*100,1)</f>
        <v>0.2</v>
      </c>
      <c r="E34" s="1275">
        <f>ROUND('-56-'!E34/'-57-'!$B$34*100,1)</f>
        <v>0.2</v>
      </c>
      <c r="F34" s="1275">
        <f>ROUND('-56-'!F34/'-57-'!$B$34*100,1)</f>
        <v>0.4</v>
      </c>
      <c r="G34" s="1275">
        <f>ROUND('-56-'!G34/'-57-'!$B$34*100,1)</f>
        <v>0.1</v>
      </c>
      <c r="H34" s="1275">
        <f>ROUND('-56-'!H34/'-57-'!$B$34*100,1)</f>
        <v>0.2</v>
      </c>
      <c r="I34" s="1275">
        <f>ROUND('-56-'!I34/'-57-'!$B$34*100,1)</f>
        <v>0.2</v>
      </c>
      <c r="J34" s="1275">
        <f>ROUND('-56-'!J34/'-57-'!$B$34*100,1)</f>
        <v>0.4</v>
      </c>
      <c r="K34" s="1275">
        <f>ROUND('-56-'!K34/'-57-'!$B$34*100,1)</f>
        <v>0.6</v>
      </c>
      <c r="L34" s="1275">
        <f>ROUND('-56-'!L34/'-57-'!$B$34*100,1)</f>
        <v>0.3</v>
      </c>
      <c r="M34" s="1275">
        <f>ROUND('-56-'!M34/'-57-'!$B$34*100,1)</f>
        <v>0.5</v>
      </c>
      <c r="N34" s="1275">
        <f>ROUND('-56-'!N34/'-57-'!$B$34*100,1)</f>
        <v>1</v>
      </c>
      <c r="O34" s="1275">
        <f>ROUND('-56-'!O34/'-57-'!$B$34*100,1)</f>
        <v>1.4</v>
      </c>
      <c r="P34" s="1275">
        <f>ROUND('-56-'!P34/'-57-'!$B$34*100,1)</f>
        <v>1</v>
      </c>
      <c r="Q34" s="1275">
        <f>ROUND('-56-'!Q34/'-57-'!$B$34*100,1)</f>
        <v>0.2</v>
      </c>
      <c r="R34" s="1275">
        <f>ROUND('-56-'!R34/'-57-'!$B$34*100,1)</f>
        <v>0.7</v>
      </c>
      <c r="S34" s="1275">
        <f>ROUND('-56-'!S34/'-57-'!$B$34*100,1)</f>
        <v>0.2</v>
      </c>
      <c r="T34" s="1275">
        <f>ROUND('-56-'!T34/'-57-'!$B$34*100,1)</f>
        <v>1.2</v>
      </c>
      <c r="U34" s="1275">
        <f>ROUND('-56-'!U34/'-57-'!$B$34*100,1)</f>
        <v>1.3</v>
      </c>
      <c r="V34" s="1275">
        <f>ROUND('-56-'!V34/'-57-'!$B$34*100,1)</f>
        <v>1.9</v>
      </c>
      <c r="W34" s="1275">
        <f>ROUND('-56-'!W34/'-57-'!$B$34*100,1)</f>
        <v>3.3</v>
      </c>
      <c r="X34" s="1275">
        <f>ROUND('-56-'!X34/'-57-'!$B$34*100,1)</f>
        <v>0.7</v>
      </c>
      <c r="Y34" s="1276">
        <f>ROUND('-56-'!Y34/'-57-'!$B$34*100,1)</f>
        <v>19</v>
      </c>
      <c r="Z34" s="1275">
        <f>ROUND('-56-'!Z34/'-57-'!$B$34*100,1)</f>
        <v>14.5</v>
      </c>
      <c r="AA34" s="1275">
        <f>ROUND('-56-'!AA34/'-57-'!$B$34*100,1)</f>
        <v>3.1</v>
      </c>
      <c r="AB34" s="1275">
        <f>ROUND('-56-'!AB34/'-57-'!$B$34*100,1)</f>
        <v>6.9</v>
      </c>
      <c r="AC34" s="1277">
        <f>ROUND('-56-'!AC34/'-57-'!$B$34*100,1)</f>
        <v>35.7</v>
      </c>
      <c r="AD34" s="1278">
        <f>ROUND('-56-'!AD34/'-57-'!$B$34*100,1)</f>
        <v>2</v>
      </c>
    </row>
    <row r="35" spans="1:30" s="1215" customFormat="1" ht="14.25" customHeight="1" thickBot="1">
      <c r="A35" s="2329"/>
      <c r="B35" s="2331"/>
      <c r="C35" s="1279">
        <f>ROUND('-56-'!C35/'-57-'!$B$34*100,1)</f>
        <v>0.6</v>
      </c>
      <c r="D35" s="1280">
        <f>ROUND('-56-'!D35/'-57-'!$B$34*100,1)</f>
        <v>0</v>
      </c>
      <c r="E35" s="1280">
        <f>ROUND('-56-'!E35/'-57-'!$B$34*100,1)</f>
        <v>0.2</v>
      </c>
      <c r="F35" s="1280">
        <f>ROUND('-56-'!F35/'-57-'!$B$34*100,1)</f>
        <v>0.1</v>
      </c>
      <c r="G35" s="1280">
        <f>ROUND('-56-'!G35/'-57-'!$B$34*100,1)</f>
        <v>0</v>
      </c>
      <c r="H35" s="1280">
        <f>ROUND('-56-'!H35/'-57-'!$B$34*100,1)</f>
        <v>0</v>
      </c>
      <c r="I35" s="1280">
        <f>ROUND('-56-'!I35/'-57-'!$B$34*100,1)</f>
        <v>0</v>
      </c>
      <c r="J35" s="1280">
        <f>ROUND('-56-'!J35/'-57-'!$B$34*100,1)</f>
        <v>0.1</v>
      </c>
      <c r="K35" s="1280">
        <f>ROUND('-56-'!K35/'-57-'!$B$34*100,1)</f>
        <v>0.1</v>
      </c>
      <c r="L35" s="1280">
        <f>ROUND('-56-'!L35/'-57-'!$B$34*100,1)</f>
        <v>0.1</v>
      </c>
      <c r="M35" s="1280">
        <f>ROUND('-56-'!M35/'-57-'!$B$34*100,1)</f>
        <v>0</v>
      </c>
      <c r="N35" s="1280">
        <f>ROUND('-56-'!N35/'-57-'!$B$34*100,1)</f>
        <v>0.1</v>
      </c>
      <c r="O35" s="1280">
        <f>ROUND('-56-'!O35/'-57-'!$B$34*100,1)</f>
        <v>0.3</v>
      </c>
      <c r="P35" s="1280">
        <f>ROUND('-56-'!P35/'-57-'!$B$34*100,1)</f>
        <v>0.4</v>
      </c>
      <c r="Q35" s="1280">
        <f>ROUND('-56-'!Q35/'-57-'!$B$34*100,1)</f>
        <v>0.1</v>
      </c>
      <c r="R35" s="1280">
        <f>ROUND('-56-'!R35/'-57-'!$B$34*100,1)</f>
        <v>0.4</v>
      </c>
      <c r="S35" s="1280">
        <f>ROUND('-56-'!S35/'-57-'!$B$34*100,1)</f>
        <v>0</v>
      </c>
      <c r="T35" s="1280">
        <f>ROUND('-56-'!T35/'-57-'!$B$34*100,1)</f>
        <v>0.2</v>
      </c>
      <c r="U35" s="1280">
        <f>ROUND('-56-'!U35/'-57-'!$B$34*100,1)</f>
        <v>0.1</v>
      </c>
      <c r="V35" s="1280">
        <f>ROUND('-56-'!V35/'-57-'!$B$34*100,1)</f>
        <v>0.2</v>
      </c>
      <c r="W35" s="1280">
        <f>ROUND('-56-'!W35/'-57-'!$B$34*100,1)</f>
        <v>2.1</v>
      </c>
      <c r="X35" s="1280">
        <f>ROUND('-56-'!X35/'-57-'!$B$34*100,1)</f>
        <v>0.2</v>
      </c>
      <c r="Y35" s="1281">
        <f>ROUND('-56-'!Y35/'-57-'!$B$34*100,1)</f>
        <v>5.7</v>
      </c>
      <c r="Z35" s="1280">
        <f>ROUND('-56-'!Z35/'-57-'!$B$34*100,1)</f>
        <v>3.1</v>
      </c>
      <c r="AA35" s="1280">
        <f>ROUND('-56-'!AA35/'-57-'!$B$34*100,1)</f>
        <v>0</v>
      </c>
      <c r="AB35" s="1280">
        <f>ROUND('-56-'!AB35/'-57-'!$B$34*100,1)</f>
        <v>0</v>
      </c>
      <c r="AC35" s="1282">
        <f>ROUND('-56-'!AC35/'-57-'!$B$34*100,1)</f>
        <v>0.2</v>
      </c>
      <c r="AD35" s="1283">
        <f>ROUND('-56-'!AD35/'-57-'!$B$34*100,1)</f>
        <v>0</v>
      </c>
    </row>
    <row r="36" spans="3:23" s="1251" customFormat="1" ht="11.25">
      <c r="C36" s="2334" t="s">
        <v>235</v>
      </c>
      <c r="D36" s="2334"/>
      <c r="E36" s="2334"/>
      <c r="F36" s="2334"/>
      <c r="G36" s="2334"/>
      <c r="H36" s="2334"/>
      <c r="I36" s="2334"/>
      <c r="J36" s="2334"/>
      <c r="K36" s="2334"/>
      <c r="L36" s="2334"/>
      <c r="M36" s="2334"/>
      <c r="N36" s="2334"/>
      <c r="O36" s="2334"/>
      <c r="P36" s="2334"/>
      <c r="Q36" s="2334"/>
      <c r="R36" s="2334"/>
      <c r="S36" s="2334"/>
      <c r="T36" s="2334"/>
      <c r="U36" s="2334"/>
      <c r="V36" s="2334"/>
      <c r="W36" s="1095"/>
    </row>
    <row r="37" spans="3:23" s="1251" customFormat="1" ht="11.25">
      <c r="C37" s="2335" t="s">
        <v>236</v>
      </c>
      <c r="D37" s="2335"/>
      <c r="E37" s="2335"/>
      <c r="F37" s="2335"/>
      <c r="G37" s="2335"/>
      <c r="H37" s="2335"/>
      <c r="I37" s="2335"/>
      <c r="J37" s="2335"/>
      <c r="K37" s="2335"/>
      <c r="L37" s="2335"/>
      <c r="M37" s="2335"/>
      <c r="N37" s="2335"/>
      <c r="O37" s="2335"/>
      <c r="P37" s="2335"/>
      <c r="Q37" s="2335"/>
      <c r="R37" s="2335"/>
      <c r="S37" s="2335"/>
      <c r="T37" s="2335"/>
      <c r="U37" s="2335"/>
      <c r="V37" s="2335"/>
      <c r="W37" s="1094"/>
    </row>
    <row r="38" s="1208" customFormat="1" ht="13.5">
      <c r="H38" s="1252"/>
    </row>
    <row r="39" s="1208" customFormat="1" ht="13.5">
      <c r="H39" s="1252"/>
    </row>
    <row r="40" s="1208" customFormat="1" ht="13.5">
      <c r="H40" s="1252"/>
    </row>
    <row r="41" s="1208" customFormat="1" ht="13.5">
      <c r="H41" s="1252"/>
    </row>
    <row r="42" s="1208" customFormat="1" ht="13.5">
      <c r="H42" s="1252"/>
    </row>
    <row r="43" s="1208" customFormat="1" ht="13.5">
      <c r="H43" s="1252"/>
    </row>
    <row r="44" s="1208" customFormat="1" ht="13.5">
      <c r="H44" s="1252"/>
    </row>
    <row r="45" s="1208" customFormat="1" ht="13.5">
      <c r="H45" s="1252"/>
    </row>
    <row r="46" s="1208" customFormat="1" ht="13.5">
      <c r="H46" s="1252"/>
    </row>
    <row r="47" s="1208" customFormat="1" ht="13.5">
      <c r="H47" s="1252"/>
    </row>
    <row r="48" s="1208" customFormat="1" ht="13.5">
      <c r="H48" s="1252"/>
    </row>
    <row r="49" s="1208" customFormat="1" ht="13.5">
      <c r="H49" s="1252"/>
    </row>
    <row r="50" s="1208" customFormat="1" ht="13.5">
      <c r="H50" s="1252"/>
    </row>
    <row r="51" s="1208" customFormat="1" ht="13.5">
      <c r="H51" s="1252"/>
    </row>
    <row r="52" s="1208" customFormat="1" ht="13.5">
      <c r="H52" s="1252"/>
    </row>
    <row r="53" s="1208" customFormat="1" ht="13.5">
      <c r="H53" s="1252"/>
    </row>
    <row r="54" s="1208" customFormat="1" ht="13.5">
      <c r="H54" s="1252"/>
    </row>
    <row r="55" s="1208" customFormat="1" ht="13.5">
      <c r="H55" s="1252"/>
    </row>
    <row r="56" s="1208" customFormat="1" ht="13.5">
      <c r="H56" s="1252"/>
    </row>
    <row r="57" s="1208" customFormat="1" ht="13.5">
      <c r="H57" s="1252"/>
    </row>
    <row r="58" s="1208" customFormat="1" ht="13.5">
      <c r="H58" s="1252"/>
    </row>
    <row r="59" s="1208" customFormat="1" ht="13.5">
      <c r="H59" s="1252"/>
    </row>
    <row r="60" s="1208" customFormat="1" ht="13.5">
      <c r="H60" s="1252"/>
    </row>
    <row r="61" s="1208" customFormat="1" ht="13.5">
      <c r="H61" s="1252"/>
    </row>
    <row r="62" s="1208" customFormat="1" ht="13.5">
      <c r="H62" s="1252"/>
    </row>
    <row r="63" s="1208" customFormat="1" ht="13.5">
      <c r="H63" s="1252"/>
    </row>
    <row r="64" s="1208" customFormat="1" ht="13.5">
      <c r="H64" s="1252"/>
    </row>
    <row r="65" s="1208" customFormat="1" ht="13.5">
      <c r="H65" s="1252"/>
    </row>
    <row r="66" s="1208" customFormat="1" ht="13.5">
      <c r="H66" s="1252"/>
    </row>
    <row r="67" s="1208" customFormat="1" ht="13.5">
      <c r="H67" s="1252"/>
    </row>
    <row r="68" s="1208" customFormat="1" ht="13.5">
      <c r="H68" s="1252"/>
    </row>
    <row r="69" s="1208" customFormat="1" ht="13.5">
      <c r="H69" s="1252"/>
    </row>
    <row r="70" s="1208" customFormat="1" ht="13.5">
      <c r="H70" s="1252"/>
    </row>
    <row r="71" s="1208" customFormat="1" ht="13.5">
      <c r="H71" s="1252"/>
    </row>
    <row r="72" s="1208" customFormat="1" ht="13.5">
      <c r="H72" s="1252"/>
    </row>
    <row r="73" s="1208" customFormat="1" ht="13.5">
      <c r="H73" s="1252"/>
    </row>
    <row r="74" s="1208" customFormat="1" ht="13.5">
      <c r="H74" s="1252"/>
    </row>
    <row r="75" s="1208" customFormat="1" ht="13.5">
      <c r="H75" s="1252"/>
    </row>
    <row r="76" s="1208" customFormat="1" ht="13.5">
      <c r="H76" s="1252"/>
    </row>
    <row r="77" s="1208" customFormat="1" ht="13.5">
      <c r="H77" s="1252"/>
    </row>
    <row r="78" s="1208" customFormat="1" ht="13.5">
      <c r="H78" s="1252"/>
    </row>
    <row r="79" s="1208" customFormat="1" ht="13.5">
      <c r="H79" s="1252"/>
    </row>
    <row r="80" s="1208" customFormat="1" ht="13.5">
      <c r="H80" s="1252"/>
    </row>
    <row r="81" s="1208" customFormat="1" ht="13.5">
      <c r="H81" s="1252"/>
    </row>
    <row r="82" s="1208" customFormat="1" ht="13.5">
      <c r="H82" s="1252"/>
    </row>
    <row r="83" s="1208" customFormat="1" ht="13.5">
      <c r="H83" s="1252"/>
    </row>
    <row r="84" s="1208" customFormat="1" ht="13.5">
      <c r="H84" s="1252"/>
    </row>
    <row r="85" s="1208" customFormat="1" ht="13.5">
      <c r="H85" s="1252"/>
    </row>
    <row r="86" s="1208" customFormat="1" ht="13.5">
      <c r="H86" s="1252"/>
    </row>
    <row r="87" s="1208" customFormat="1" ht="13.5">
      <c r="H87" s="1252"/>
    </row>
    <row r="88" s="1208" customFormat="1" ht="13.5">
      <c r="H88" s="1252"/>
    </row>
    <row r="89" s="1208" customFormat="1" ht="13.5">
      <c r="H89" s="1252"/>
    </row>
    <row r="90" s="1208" customFormat="1" ht="13.5">
      <c r="H90" s="1252"/>
    </row>
    <row r="91" s="1208" customFormat="1" ht="13.5">
      <c r="H91" s="1252"/>
    </row>
    <row r="92" s="1208" customFormat="1" ht="13.5">
      <c r="H92" s="1252"/>
    </row>
    <row r="93" s="1208" customFormat="1" ht="13.5">
      <c r="H93" s="1252"/>
    </row>
    <row r="94" s="1208" customFormat="1" ht="13.5">
      <c r="H94" s="1252"/>
    </row>
    <row r="95" s="1208" customFormat="1" ht="13.5">
      <c r="H95" s="1252"/>
    </row>
    <row r="96" s="1208" customFormat="1" ht="13.5">
      <c r="H96" s="1252"/>
    </row>
    <row r="97" s="1208" customFormat="1" ht="13.5">
      <c r="H97" s="1252"/>
    </row>
    <row r="98" s="1208" customFormat="1" ht="13.5">
      <c r="H98" s="1252"/>
    </row>
    <row r="99" s="1208" customFormat="1" ht="13.5">
      <c r="H99" s="1252"/>
    </row>
    <row r="100" s="1208" customFormat="1" ht="13.5">
      <c r="H100" s="1252"/>
    </row>
    <row r="101" s="1208" customFormat="1" ht="13.5">
      <c r="H101" s="1252"/>
    </row>
    <row r="102" s="1208" customFormat="1" ht="13.5">
      <c r="H102" s="1252"/>
    </row>
    <row r="103" s="1208" customFormat="1" ht="13.5">
      <c r="H103" s="1252"/>
    </row>
    <row r="104" s="1208" customFormat="1" ht="13.5">
      <c r="H104" s="1252"/>
    </row>
    <row r="105" s="1208" customFormat="1" ht="13.5">
      <c r="H105" s="1252"/>
    </row>
    <row r="106" s="1208" customFormat="1" ht="13.5">
      <c r="H106" s="1252"/>
    </row>
    <row r="107" s="1208" customFormat="1" ht="13.5">
      <c r="H107" s="1252"/>
    </row>
    <row r="108" s="1208" customFormat="1" ht="13.5">
      <c r="H108" s="1252"/>
    </row>
    <row r="109" s="1208" customFormat="1" ht="13.5">
      <c r="H109" s="1252"/>
    </row>
    <row r="110" s="1208" customFormat="1" ht="13.5">
      <c r="H110" s="1252"/>
    </row>
    <row r="111" s="1208" customFormat="1" ht="13.5">
      <c r="H111" s="1252"/>
    </row>
    <row r="112" s="1208" customFormat="1" ht="13.5">
      <c r="H112" s="1252"/>
    </row>
    <row r="113" s="1208" customFormat="1" ht="13.5">
      <c r="H113" s="1252"/>
    </row>
    <row r="114" s="1208" customFormat="1" ht="13.5">
      <c r="H114" s="1252"/>
    </row>
    <row r="115" s="1208" customFormat="1" ht="13.5">
      <c r="H115" s="1252"/>
    </row>
    <row r="116" s="1208" customFormat="1" ht="13.5">
      <c r="H116" s="1252"/>
    </row>
    <row r="117" s="1208" customFormat="1" ht="13.5">
      <c r="H117" s="1252"/>
    </row>
    <row r="118" s="1208" customFormat="1" ht="13.5">
      <c r="H118" s="1252"/>
    </row>
    <row r="119" s="1208" customFormat="1" ht="13.5">
      <c r="H119" s="1252"/>
    </row>
    <row r="120" s="1208" customFormat="1" ht="13.5">
      <c r="H120" s="1252"/>
    </row>
    <row r="121" s="1208" customFormat="1" ht="13.5">
      <c r="H121" s="1252"/>
    </row>
    <row r="122" s="1208" customFormat="1" ht="13.5">
      <c r="H122" s="1252"/>
    </row>
    <row r="123" s="1208" customFormat="1" ht="13.5">
      <c r="H123" s="1252"/>
    </row>
    <row r="124" s="1208" customFormat="1" ht="13.5">
      <c r="H124" s="1252"/>
    </row>
    <row r="125" s="1208" customFormat="1" ht="13.5">
      <c r="H125" s="1252"/>
    </row>
    <row r="126" s="1208" customFormat="1" ht="13.5">
      <c r="H126" s="1252"/>
    </row>
    <row r="127" s="1208" customFormat="1" ht="13.5">
      <c r="H127" s="1252"/>
    </row>
    <row r="128" s="1208" customFormat="1" ht="13.5">
      <c r="H128" s="1252"/>
    </row>
    <row r="129" s="1208" customFormat="1" ht="13.5">
      <c r="H129" s="1252"/>
    </row>
    <row r="130" s="1208" customFormat="1" ht="13.5">
      <c r="H130" s="1252"/>
    </row>
    <row r="131" s="1208" customFormat="1" ht="13.5">
      <c r="H131" s="1252"/>
    </row>
    <row r="132" s="1208" customFormat="1" ht="13.5">
      <c r="H132" s="1252"/>
    </row>
    <row r="133" s="1208" customFormat="1" ht="13.5">
      <c r="H133" s="1252"/>
    </row>
    <row r="134" s="1208" customFormat="1" ht="13.5">
      <c r="H134" s="1252"/>
    </row>
    <row r="135" s="1208" customFormat="1" ht="13.5">
      <c r="H135" s="1252"/>
    </row>
    <row r="136" s="1208" customFormat="1" ht="13.5">
      <c r="H136" s="1252"/>
    </row>
    <row r="137" s="1208" customFormat="1" ht="13.5">
      <c r="H137" s="1252"/>
    </row>
    <row r="138" s="1208" customFormat="1" ht="13.5">
      <c r="H138" s="1252"/>
    </row>
    <row r="139" s="1208" customFormat="1" ht="13.5">
      <c r="H139" s="1252"/>
    </row>
    <row r="140" s="1208" customFormat="1" ht="13.5">
      <c r="H140" s="1252"/>
    </row>
    <row r="141" s="1208" customFormat="1" ht="13.5">
      <c r="H141" s="1252"/>
    </row>
    <row r="142" s="1208" customFormat="1" ht="13.5">
      <c r="H142" s="1252"/>
    </row>
    <row r="143" s="1208" customFormat="1" ht="13.5">
      <c r="H143" s="1252"/>
    </row>
    <row r="144" s="1208" customFormat="1" ht="13.5">
      <c r="H144" s="1252"/>
    </row>
    <row r="145" s="1208" customFormat="1" ht="13.5">
      <c r="H145" s="1252"/>
    </row>
    <row r="146" s="1208" customFormat="1" ht="13.5">
      <c r="H146" s="1252"/>
    </row>
    <row r="147" s="1208" customFormat="1" ht="13.5">
      <c r="H147" s="1252"/>
    </row>
    <row r="148" s="1208" customFormat="1" ht="13.5">
      <c r="H148" s="1252"/>
    </row>
    <row r="149" s="1208" customFormat="1" ht="13.5">
      <c r="H149" s="1252"/>
    </row>
    <row r="150" s="1208" customFormat="1" ht="13.5">
      <c r="H150" s="1252"/>
    </row>
    <row r="151" s="1208" customFormat="1" ht="13.5">
      <c r="H151" s="1252"/>
    </row>
    <row r="152" s="1208" customFormat="1" ht="13.5">
      <c r="H152" s="1252"/>
    </row>
    <row r="153" s="1208" customFormat="1" ht="13.5">
      <c r="H153" s="1252"/>
    </row>
    <row r="154" s="1208" customFormat="1" ht="13.5">
      <c r="H154" s="1252"/>
    </row>
    <row r="155" s="1208" customFormat="1" ht="13.5">
      <c r="H155" s="1252"/>
    </row>
    <row r="156" s="1208" customFormat="1" ht="13.5">
      <c r="H156" s="1252"/>
    </row>
    <row r="157" s="1208" customFormat="1" ht="13.5">
      <c r="H157" s="1252"/>
    </row>
    <row r="158" s="1208" customFormat="1" ht="13.5">
      <c r="H158" s="1252"/>
    </row>
    <row r="159" s="1208" customFormat="1" ht="13.5">
      <c r="H159" s="1252"/>
    </row>
    <row r="160" s="1208" customFormat="1" ht="13.5">
      <c r="H160" s="1252"/>
    </row>
    <row r="161" s="1208" customFormat="1" ht="13.5">
      <c r="H161" s="1252"/>
    </row>
    <row r="162" s="1208" customFormat="1" ht="13.5">
      <c r="H162" s="1252"/>
    </row>
    <row r="163" s="1208" customFormat="1" ht="13.5">
      <c r="H163" s="1252"/>
    </row>
    <row r="164" s="1208" customFormat="1" ht="13.5">
      <c r="H164" s="1252"/>
    </row>
    <row r="165" s="1208" customFormat="1" ht="13.5">
      <c r="H165" s="1252"/>
    </row>
    <row r="166" s="1208" customFormat="1" ht="13.5">
      <c r="H166" s="1252"/>
    </row>
    <row r="167" s="1208" customFormat="1" ht="13.5">
      <c r="H167" s="1252"/>
    </row>
    <row r="168" s="1208" customFormat="1" ht="13.5">
      <c r="H168" s="1252"/>
    </row>
    <row r="169" s="1208" customFormat="1" ht="13.5">
      <c r="H169" s="1252"/>
    </row>
    <row r="170" s="1208" customFormat="1" ht="13.5">
      <c r="H170" s="1252"/>
    </row>
    <row r="171" s="1208" customFormat="1" ht="13.5">
      <c r="H171" s="1252"/>
    </row>
    <row r="172" s="1208" customFormat="1" ht="13.5">
      <c r="H172" s="1252"/>
    </row>
    <row r="173" s="1208" customFormat="1" ht="13.5">
      <c r="H173" s="1252"/>
    </row>
    <row r="174" s="1208" customFormat="1" ht="13.5">
      <c r="H174" s="1252"/>
    </row>
    <row r="175" s="1208" customFormat="1" ht="13.5">
      <c r="H175" s="1252"/>
    </row>
    <row r="176" s="1208" customFormat="1" ht="13.5">
      <c r="H176" s="1252"/>
    </row>
    <row r="177" s="1208" customFormat="1" ht="13.5">
      <c r="H177" s="1252"/>
    </row>
    <row r="178" s="1208" customFormat="1" ht="13.5">
      <c r="H178" s="1252"/>
    </row>
    <row r="179" s="1208" customFormat="1" ht="13.5">
      <c r="H179" s="1252"/>
    </row>
    <row r="180" s="1208" customFormat="1" ht="13.5">
      <c r="H180" s="1252"/>
    </row>
    <row r="181" s="1208" customFormat="1" ht="13.5">
      <c r="H181" s="1252"/>
    </row>
    <row r="182" s="1208" customFormat="1" ht="13.5">
      <c r="H182" s="1252"/>
    </row>
    <row r="183" s="1208" customFormat="1" ht="13.5">
      <c r="H183" s="1252"/>
    </row>
    <row r="184" s="1208" customFormat="1" ht="13.5">
      <c r="H184" s="1252"/>
    </row>
    <row r="185" s="1208" customFormat="1" ht="13.5">
      <c r="H185" s="1252"/>
    </row>
    <row r="186" s="1208" customFormat="1" ht="13.5">
      <c r="H186" s="1252"/>
    </row>
    <row r="187" s="1208" customFormat="1" ht="13.5">
      <c r="H187" s="1252"/>
    </row>
    <row r="188" s="1208" customFormat="1" ht="13.5">
      <c r="H188" s="1252"/>
    </row>
    <row r="189" s="1208" customFormat="1" ht="13.5">
      <c r="H189" s="1252"/>
    </row>
    <row r="190" s="1208" customFormat="1" ht="13.5">
      <c r="H190" s="1252"/>
    </row>
    <row r="191" s="1208" customFormat="1" ht="13.5">
      <c r="H191" s="1252"/>
    </row>
    <row r="192" s="1208" customFormat="1" ht="13.5">
      <c r="H192" s="1252"/>
    </row>
    <row r="193" s="1208" customFormat="1" ht="13.5">
      <c r="H193" s="1252"/>
    </row>
    <row r="194" s="1208" customFormat="1" ht="13.5">
      <c r="H194" s="1252"/>
    </row>
    <row r="195" s="1208" customFormat="1" ht="13.5">
      <c r="H195" s="1252"/>
    </row>
    <row r="196" s="1208" customFormat="1" ht="13.5">
      <c r="H196" s="1252"/>
    </row>
    <row r="197" s="1208" customFormat="1" ht="13.5">
      <c r="H197" s="1252"/>
    </row>
    <row r="198" s="1208" customFormat="1" ht="13.5">
      <c r="H198" s="1252"/>
    </row>
    <row r="199" s="1208" customFormat="1" ht="13.5">
      <c r="H199" s="1252"/>
    </row>
    <row r="200" s="1208" customFormat="1" ht="13.5">
      <c r="H200" s="1252"/>
    </row>
    <row r="201" s="1208" customFormat="1" ht="13.5">
      <c r="H201" s="1252"/>
    </row>
    <row r="202" s="1208" customFormat="1" ht="13.5">
      <c r="H202" s="1252"/>
    </row>
    <row r="203" s="1208" customFormat="1" ht="13.5">
      <c r="H203" s="1252"/>
    </row>
    <row r="204" s="1208" customFormat="1" ht="13.5">
      <c r="H204" s="1252"/>
    </row>
    <row r="205" s="1208" customFormat="1" ht="13.5">
      <c r="H205" s="1252"/>
    </row>
    <row r="206" s="1208" customFormat="1" ht="13.5">
      <c r="H206" s="1252"/>
    </row>
    <row r="207" s="1208" customFormat="1" ht="13.5">
      <c r="H207" s="1252"/>
    </row>
    <row r="208" s="1208" customFormat="1" ht="13.5">
      <c r="H208" s="1252"/>
    </row>
    <row r="209" s="1208" customFormat="1" ht="13.5">
      <c r="H209" s="1252"/>
    </row>
    <row r="210" s="1208" customFormat="1" ht="13.5">
      <c r="H210" s="1252"/>
    </row>
    <row r="211" s="1208" customFormat="1" ht="13.5">
      <c r="H211" s="1252"/>
    </row>
    <row r="212" s="1208" customFormat="1" ht="13.5">
      <c r="H212" s="1252"/>
    </row>
    <row r="213" s="1208" customFormat="1" ht="13.5">
      <c r="H213" s="1252"/>
    </row>
    <row r="214" s="1208" customFormat="1" ht="13.5">
      <c r="H214" s="1252"/>
    </row>
    <row r="215" s="1208" customFormat="1" ht="13.5">
      <c r="H215" s="1252"/>
    </row>
    <row r="216" s="1208" customFormat="1" ht="13.5">
      <c r="H216" s="1252"/>
    </row>
    <row r="217" s="1208" customFormat="1" ht="13.5">
      <c r="H217" s="1252"/>
    </row>
    <row r="218" s="1208" customFormat="1" ht="13.5">
      <c r="H218" s="1252"/>
    </row>
    <row r="219" s="1208" customFormat="1" ht="13.5">
      <c r="H219" s="1252"/>
    </row>
    <row r="220" s="1208" customFormat="1" ht="13.5">
      <c r="H220" s="1252"/>
    </row>
    <row r="221" s="1208" customFormat="1" ht="13.5">
      <c r="H221" s="1252"/>
    </row>
    <row r="222" s="1208" customFormat="1" ht="13.5">
      <c r="H222" s="1252"/>
    </row>
    <row r="223" s="1208" customFormat="1" ht="13.5">
      <c r="H223" s="1252"/>
    </row>
    <row r="224" s="1208" customFormat="1" ht="13.5">
      <c r="H224" s="1252"/>
    </row>
    <row r="225" s="1208" customFormat="1" ht="13.5">
      <c r="H225" s="1252"/>
    </row>
    <row r="226" s="1208" customFormat="1" ht="13.5">
      <c r="H226" s="1252"/>
    </row>
    <row r="227" s="1208" customFormat="1" ht="13.5">
      <c r="H227" s="1252"/>
    </row>
    <row r="228" s="1208" customFormat="1" ht="13.5">
      <c r="H228" s="1252"/>
    </row>
    <row r="229" s="1208" customFormat="1" ht="13.5">
      <c r="H229" s="1252"/>
    </row>
    <row r="230" s="1208" customFormat="1" ht="13.5">
      <c r="H230" s="1252"/>
    </row>
    <row r="231" s="1208" customFormat="1" ht="13.5">
      <c r="H231" s="1252"/>
    </row>
    <row r="232" s="1208" customFormat="1" ht="13.5">
      <c r="H232" s="1252"/>
    </row>
    <row r="233" s="1208" customFormat="1" ht="13.5">
      <c r="H233" s="1252"/>
    </row>
    <row r="234" s="1208" customFormat="1" ht="13.5">
      <c r="H234" s="1252"/>
    </row>
    <row r="235" s="1208" customFormat="1" ht="13.5">
      <c r="H235" s="1252"/>
    </row>
  </sheetData>
  <sheetProtection/>
  <protectedRanges>
    <protectedRange sqref="B8:B33" name="範囲2_1"/>
  </protectedRanges>
  <mergeCells count="63">
    <mergeCell ref="AC6:AC7"/>
    <mergeCell ref="X6:X7"/>
    <mergeCell ref="A3:A7"/>
    <mergeCell ref="B3:B7"/>
    <mergeCell ref="C3:AD4"/>
    <mergeCell ref="C5:Y5"/>
    <mergeCell ref="C6:C7"/>
    <mergeCell ref="O6:O7"/>
    <mergeCell ref="AA6:AA7"/>
    <mergeCell ref="AB6:AB7"/>
    <mergeCell ref="E6:E7"/>
    <mergeCell ref="F6:F7"/>
    <mergeCell ref="G6:G7"/>
    <mergeCell ref="H6:H7"/>
    <mergeCell ref="Y6:Y7"/>
    <mergeCell ref="T6:V6"/>
    <mergeCell ref="M6:M7"/>
    <mergeCell ref="N6:N7"/>
    <mergeCell ref="P6:P7"/>
    <mergeCell ref="W6:W7"/>
    <mergeCell ref="AD6:AD7"/>
    <mergeCell ref="I6:I7"/>
    <mergeCell ref="J6:J7"/>
    <mergeCell ref="K6:K7"/>
    <mergeCell ref="L6:L7"/>
    <mergeCell ref="A8:A9"/>
    <mergeCell ref="B8:B9"/>
    <mergeCell ref="Q6:Q7"/>
    <mergeCell ref="R6:R7"/>
    <mergeCell ref="S6:S7"/>
    <mergeCell ref="D6:D7"/>
    <mergeCell ref="A10:A11"/>
    <mergeCell ref="B10:B11"/>
    <mergeCell ref="A12:A13"/>
    <mergeCell ref="B12:B13"/>
    <mergeCell ref="A14:A15"/>
    <mergeCell ref="B14:B15"/>
    <mergeCell ref="A16:A17"/>
    <mergeCell ref="B16:B17"/>
    <mergeCell ref="A24:A25"/>
    <mergeCell ref="B24:B25"/>
    <mergeCell ref="A18:A19"/>
    <mergeCell ref="B18:B19"/>
    <mergeCell ref="A20:A21"/>
    <mergeCell ref="B20:B21"/>
    <mergeCell ref="A22:A23"/>
    <mergeCell ref="B22:B23"/>
    <mergeCell ref="C36:V36"/>
    <mergeCell ref="C37:V37"/>
    <mergeCell ref="A30:A31"/>
    <mergeCell ref="B30:B31"/>
    <mergeCell ref="A32:A33"/>
    <mergeCell ref="B32:B33"/>
    <mergeCell ref="Z5:AD5"/>
    <mergeCell ref="Z6:Z7"/>
    <mergeCell ref="A2:B2"/>
    <mergeCell ref="X2:AD2"/>
    <mergeCell ref="A34:A35"/>
    <mergeCell ref="B34:B35"/>
    <mergeCell ref="A26:A27"/>
    <mergeCell ref="B26:B27"/>
    <mergeCell ref="A28:A29"/>
    <mergeCell ref="B28:B29"/>
  </mergeCells>
  <printOptions horizontalCentered="1"/>
  <pageMargins left="0.5905511811023623" right="0.5905511811023623" top="0.5905511811023623" bottom="0.5905511811023623" header="0.3937007874015748" footer="0.3937007874015748"/>
  <pageSetup horizontalDpi="600" verticalDpi="600" orientation="landscape" paperSize="9" scale="94" r:id="rId1"/>
</worksheet>
</file>

<file path=xl/worksheets/sheet17.xml><?xml version="1.0" encoding="utf-8"?>
<worksheet xmlns="http://schemas.openxmlformats.org/spreadsheetml/2006/main" xmlns:r="http://schemas.openxmlformats.org/officeDocument/2006/relationships">
  <sheetPr>
    <tabColor indexed="15"/>
  </sheetPr>
  <dimension ref="A1:AA202"/>
  <sheetViews>
    <sheetView view="pageBreakPreview" zoomScale="115" zoomScaleNormal="75" zoomScaleSheetLayoutView="115" zoomScalePageLayoutView="0" workbookViewId="0" topLeftCell="A1">
      <pane xSplit="2" ySplit="5" topLeftCell="C69" activePane="bottomRight" state="frozen"/>
      <selection pane="topLeft" activeCell="E5" sqref="E5:O6"/>
      <selection pane="topRight" activeCell="E5" sqref="E5:O6"/>
      <selection pane="bottomLeft" activeCell="E5" sqref="E5:O6"/>
      <selection pane="bottomRight" activeCell="R13" sqref="R13"/>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25390625" style="1" bestFit="1" customWidth="1"/>
    <col min="13" max="13" width="4.625" style="1" bestFit="1" customWidth="1"/>
    <col min="14" max="14" width="3.625" style="1" bestFit="1" customWidth="1"/>
    <col min="15" max="15" width="6.25390625" style="1" bestFit="1" customWidth="1"/>
    <col min="16" max="16" width="5.125" style="1" bestFit="1" customWidth="1"/>
    <col min="17" max="17" width="4.375" style="1" customWidth="1"/>
    <col min="18" max="16384" width="9.00390625" style="1" customWidth="1"/>
  </cols>
  <sheetData>
    <row r="1" spans="1:8" ht="21" customHeight="1">
      <c r="A1" s="2004" t="s">
        <v>268</v>
      </c>
      <c r="B1" s="2004"/>
      <c r="C1" s="2004"/>
      <c r="D1" s="2004"/>
      <c r="E1" s="2004"/>
      <c r="F1" s="2004"/>
      <c r="G1" s="35"/>
      <c r="H1" s="35"/>
    </row>
    <row r="2" spans="1:17" s="39" customFormat="1" ht="12.75" thickBot="1">
      <c r="A2" s="205"/>
      <c r="B2" s="205"/>
      <c r="C2" s="206"/>
      <c r="D2" s="206"/>
      <c r="E2" s="205"/>
      <c r="F2" s="205"/>
      <c r="G2" s="205"/>
      <c r="M2" s="2353" t="str">
        <f ca="1">INDIRECT("'-43-'!M4")</f>
        <v>（令和元年度）</v>
      </c>
      <c r="N2" s="2354"/>
      <c r="O2" s="2354"/>
      <c r="P2" s="2354"/>
      <c r="Q2" s="2354"/>
    </row>
    <row r="3" spans="1:17" s="198" customFormat="1" ht="11.25" customHeight="1">
      <c r="A3" s="2357" t="s">
        <v>275</v>
      </c>
      <c r="B3" s="2365" t="s">
        <v>71</v>
      </c>
      <c r="C3" s="2364" t="s">
        <v>24</v>
      </c>
      <c r="D3" s="2370" t="s">
        <v>72</v>
      </c>
      <c r="E3" s="2371"/>
      <c r="F3" s="2366" t="s">
        <v>73</v>
      </c>
      <c r="G3" s="2366"/>
      <c r="H3" s="2366"/>
      <c r="I3" s="2367"/>
      <c r="J3" s="2368" t="s">
        <v>396</v>
      </c>
      <c r="K3" s="2368"/>
      <c r="L3" s="2368"/>
      <c r="M3" s="2368"/>
      <c r="N3" s="2368"/>
      <c r="O3" s="2369"/>
      <c r="P3" s="2372" t="s">
        <v>239</v>
      </c>
      <c r="Q3" s="2373"/>
    </row>
    <row r="4" spans="1:17" s="30" customFormat="1" ht="11.25" customHeight="1">
      <c r="A4" s="2358"/>
      <c r="B4" s="2192"/>
      <c r="C4" s="2212"/>
      <c r="D4" s="2203" t="s">
        <v>74</v>
      </c>
      <c r="E4" s="2199" t="s">
        <v>75</v>
      </c>
      <c r="F4" s="2198" t="s">
        <v>76</v>
      </c>
      <c r="G4" s="2198"/>
      <c r="H4" s="2223" t="s">
        <v>77</v>
      </c>
      <c r="I4" s="2224"/>
      <c r="J4" s="2218" t="s">
        <v>78</v>
      </c>
      <c r="K4" s="2194" t="s">
        <v>212</v>
      </c>
      <c r="L4" s="2196" t="s">
        <v>79</v>
      </c>
      <c r="M4" s="2196" t="s">
        <v>80</v>
      </c>
      <c r="N4" s="2196" t="s">
        <v>81</v>
      </c>
      <c r="O4" s="2199" t="s">
        <v>82</v>
      </c>
      <c r="P4" s="2183" t="s">
        <v>79</v>
      </c>
      <c r="Q4" s="2374" t="s">
        <v>238</v>
      </c>
    </row>
    <row r="5" spans="1:17" s="30" customFormat="1" ht="33.75" customHeight="1" thickBot="1">
      <c r="A5" s="2358"/>
      <c r="B5" s="2192"/>
      <c r="C5" s="2213"/>
      <c r="D5" s="2204"/>
      <c r="E5" s="2200"/>
      <c r="F5" s="169" t="s">
        <v>83</v>
      </c>
      <c r="G5" s="196" t="s">
        <v>84</v>
      </c>
      <c r="H5" s="170" t="s">
        <v>85</v>
      </c>
      <c r="I5" s="197" t="s">
        <v>84</v>
      </c>
      <c r="J5" s="2363"/>
      <c r="K5" s="2359"/>
      <c r="L5" s="2360"/>
      <c r="M5" s="2360"/>
      <c r="N5" s="2360"/>
      <c r="O5" s="2376"/>
      <c r="P5" s="2184"/>
      <c r="Q5" s="2375"/>
    </row>
    <row r="6" spans="1:17" s="33" customFormat="1" ht="10.5">
      <c r="A6" s="1467"/>
      <c r="B6" s="188"/>
      <c r="C6" s="189" t="s">
        <v>45</v>
      </c>
      <c r="D6" s="1415" t="s">
        <v>45</v>
      </c>
      <c r="E6" s="1416" t="s">
        <v>46</v>
      </c>
      <c r="F6" s="1420" t="s">
        <v>45</v>
      </c>
      <c r="G6" s="1421" t="s">
        <v>287</v>
      </c>
      <c r="H6" s="1421" t="s">
        <v>45</v>
      </c>
      <c r="I6" s="1416" t="s">
        <v>287</v>
      </c>
      <c r="J6" s="1419" t="s">
        <v>45</v>
      </c>
      <c r="K6" s="572" t="s">
        <v>45</v>
      </c>
      <c r="L6" s="572" t="s">
        <v>45</v>
      </c>
      <c r="M6" s="572" t="s">
        <v>45</v>
      </c>
      <c r="N6" s="572" t="s">
        <v>45</v>
      </c>
      <c r="O6" s="1498" t="s">
        <v>45</v>
      </c>
      <c r="P6" s="1478" t="s">
        <v>287</v>
      </c>
      <c r="Q6" s="194" t="s">
        <v>287</v>
      </c>
    </row>
    <row r="7" spans="1:17" s="556" customFormat="1" ht="12.75" customHeight="1">
      <c r="A7" s="2209" t="s">
        <v>151</v>
      </c>
      <c r="B7" s="554" t="s">
        <v>47</v>
      </c>
      <c r="C7" s="1508">
        <v>257</v>
      </c>
      <c r="D7" s="1509">
        <v>255</v>
      </c>
      <c r="E7" s="1510">
        <v>99.22178988326849</v>
      </c>
      <c r="F7" s="1511">
        <v>8</v>
      </c>
      <c r="G7" s="1512">
        <v>3.1372549019607843</v>
      </c>
      <c r="H7" s="1511">
        <v>15</v>
      </c>
      <c r="I7" s="1513">
        <v>5.88235294117647</v>
      </c>
      <c r="J7" s="1511">
        <v>2</v>
      </c>
      <c r="K7" s="1511">
        <v>9</v>
      </c>
      <c r="L7" s="1511">
        <v>58</v>
      </c>
      <c r="M7" s="1511">
        <v>6</v>
      </c>
      <c r="N7" s="1511">
        <v>7</v>
      </c>
      <c r="O7" s="1534">
        <v>82</v>
      </c>
      <c r="P7" s="1490">
        <v>22.745098039215687</v>
      </c>
      <c r="Q7" s="1543">
        <v>5.098039215686274</v>
      </c>
    </row>
    <row r="8" spans="1:17" s="44" customFormat="1" ht="12.75" customHeight="1" thickBot="1">
      <c r="A8" s="2210"/>
      <c r="B8" s="116" t="s">
        <v>48</v>
      </c>
      <c r="C8" s="204">
        <f>SUM(C7)</f>
        <v>257</v>
      </c>
      <c r="D8" s="1432">
        <f aca="true" t="shared" si="0" ref="D8:O8">SUM(D7)</f>
        <v>255</v>
      </c>
      <c r="E8" s="1433">
        <f>D8/C8*100</f>
        <v>99.22178988326849</v>
      </c>
      <c r="F8" s="1432">
        <f t="shared" si="0"/>
        <v>8</v>
      </c>
      <c r="G8" s="1434">
        <f>F8/D8*100</f>
        <v>3.1372549019607843</v>
      </c>
      <c r="H8" s="1435">
        <f t="shared" si="0"/>
        <v>15</v>
      </c>
      <c r="I8" s="1433">
        <f>H8/D8*100</f>
        <v>5.88235294117647</v>
      </c>
      <c r="J8" s="1417">
        <f t="shared" si="0"/>
        <v>2</v>
      </c>
      <c r="K8" s="1438">
        <f t="shared" si="0"/>
        <v>9</v>
      </c>
      <c r="L8" s="1438">
        <f t="shared" si="0"/>
        <v>58</v>
      </c>
      <c r="M8" s="1438">
        <f t="shared" si="0"/>
        <v>6</v>
      </c>
      <c r="N8" s="1438">
        <f t="shared" si="0"/>
        <v>7</v>
      </c>
      <c r="O8" s="1497">
        <f t="shared" si="0"/>
        <v>82</v>
      </c>
      <c r="P8" s="1489">
        <f>L8/D8*100</f>
        <v>22.745098039215687</v>
      </c>
      <c r="Q8" s="1468">
        <f>(M8+N8)/D8*100</f>
        <v>5.098039215686274</v>
      </c>
    </row>
    <row r="9" spans="1:17" s="556" customFormat="1" ht="12.75" customHeight="1">
      <c r="A9" s="2208" t="s">
        <v>86</v>
      </c>
      <c r="B9" s="557" t="s">
        <v>49</v>
      </c>
      <c r="C9" s="1514">
        <v>114</v>
      </c>
      <c r="D9" s="1515">
        <v>113</v>
      </c>
      <c r="E9" s="1510">
        <v>99.12280701754386</v>
      </c>
      <c r="F9" s="1516">
        <v>7</v>
      </c>
      <c r="G9" s="1512">
        <v>6.1946902654867255</v>
      </c>
      <c r="H9" s="1517">
        <v>7</v>
      </c>
      <c r="I9" s="1513">
        <v>6.1946902654867255</v>
      </c>
      <c r="J9" s="1518">
        <v>0</v>
      </c>
      <c r="K9" s="1517">
        <v>5</v>
      </c>
      <c r="L9" s="1519">
        <v>2</v>
      </c>
      <c r="M9" s="1520">
        <v>0</v>
      </c>
      <c r="N9" s="1519">
        <v>0</v>
      </c>
      <c r="O9" s="1541">
        <v>7</v>
      </c>
      <c r="P9" s="1485">
        <v>1.7699115044247788</v>
      </c>
      <c r="Q9" s="1506">
        <v>0</v>
      </c>
    </row>
    <row r="10" spans="1:17" s="556" customFormat="1" ht="12.75" customHeight="1">
      <c r="A10" s="2209"/>
      <c r="B10" s="561" t="s">
        <v>87</v>
      </c>
      <c r="C10" s="1521">
        <v>225</v>
      </c>
      <c r="D10" s="1522">
        <v>217</v>
      </c>
      <c r="E10" s="1510">
        <v>96.44444444444444</v>
      </c>
      <c r="F10" s="1523">
        <v>5</v>
      </c>
      <c r="G10" s="1512">
        <v>2.3041474654377883</v>
      </c>
      <c r="H10" s="1524">
        <v>17</v>
      </c>
      <c r="I10" s="1513">
        <v>7.834101382488479</v>
      </c>
      <c r="J10" s="1523">
        <v>0</v>
      </c>
      <c r="K10" s="1524">
        <v>1</v>
      </c>
      <c r="L10" s="1524">
        <v>48</v>
      </c>
      <c r="M10" s="1524">
        <v>8</v>
      </c>
      <c r="N10" s="1524">
        <v>3</v>
      </c>
      <c r="O10" s="1534">
        <v>60</v>
      </c>
      <c r="P10" s="1549">
        <v>22.119815668202765</v>
      </c>
      <c r="Q10" s="1550">
        <v>5.0691244239631335</v>
      </c>
    </row>
    <row r="11" spans="1:17" s="556" customFormat="1" ht="12.75" customHeight="1">
      <c r="A11" s="2209"/>
      <c r="B11" s="561" t="s">
        <v>186</v>
      </c>
      <c r="C11" s="1508">
        <v>192</v>
      </c>
      <c r="D11" s="1509">
        <v>185</v>
      </c>
      <c r="E11" s="1510">
        <v>96.35416666666666</v>
      </c>
      <c r="F11" s="1511">
        <v>4</v>
      </c>
      <c r="G11" s="1512">
        <v>2.1621621621621623</v>
      </c>
      <c r="H11" s="1525">
        <v>16</v>
      </c>
      <c r="I11" s="1513">
        <v>8.64864864864865</v>
      </c>
      <c r="J11" s="1511">
        <v>0</v>
      </c>
      <c r="K11" s="1525">
        <v>8</v>
      </c>
      <c r="L11" s="1525">
        <v>6</v>
      </c>
      <c r="M11" s="1525">
        <v>2</v>
      </c>
      <c r="N11" s="1525">
        <v>2</v>
      </c>
      <c r="O11" s="1534">
        <v>18</v>
      </c>
      <c r="P11" s="1490">
        <v>3.2432432432432434</v>
      </c>
      <c r="Q11" s="1543">
        <v>2.1621621621621623</v>
      </c>
    </row>
    <row r="12" spans="1:17" s="44" customFormat="1" ht="12.75" customHeight="1" thickBot="1">
      <c r="A12" s="2210"/>
      <c r="B12" s="116" t="s">
        <v>48</v>
      </c>
      <c r="C12" s="1414">
        <f>SUM(C9:C11)</f>
        <v>531</v>
      </c>
      <c r="D12" s="1423">
        <f aca="true" t="shared" si="1" ref="D12:O12">SUM(D9:D11)</f>
        <v>515</v>
      </c>
      <c r="E12" s="1424">
        <f>D12/C12*100</f>
        <v>96.98681732580037</v>
      </c>
      <c r="F12" s="1423">
        <f t="shared" si="1"/>
        <v>16</v>
      </c>
      <c r="G12" s="1425">
        <f>F12/D12*100</f>
        <v>3.1067961165048543</v>
      </c>
      <c r="H12" s="1426">
        <f t="shared" si="1"/>
        <v>40</v>
      </c>
      <c r="I12" s="1424">
        <f>H12/D12*100</f>
        <v>7.766990291262135</v>
      </c>
      <c r="J12" s="1494">
        <f t="shared" si="1"/>
        <v>0</v>
      </c>
      <c r="K12" s="1504">
        <f t="shared" si="1"/>
        <v>14</v>
      </c>
      <c r="L12" s="1504">
        <f t="shared" si="1"/>
        <v>56</v>
      </c>
      <c r="M12" s="1504">
        <f t="shared" si="1"/>
        <v>10</v>
      </c>
      <c r="N12" s="1504">
        <f t="shared" si="1"/>
        <v>5</v>
      </c>
      <c r="O12" s="1480">
        <f t="shared" si="1"/>
        <v>85</v>
      </c>
      <c r="P12" s="1489">
        <f>L12/D12*100</f>
        <v>10.87378640776699</v>
      </c>
      <c r="Q12" s="1468">
        <f>(M12+N12)/D12*100</f>
        <v>2.912621359223301</v>
      </c>
    </row>
    <row r="13" spans="1:17" s="556" customFormat="1" ht="12.75" customHeight="1">
      <c r="A13" s="2209" t="s">
        <v>88</v>
      </c>
      <c r="B13" s="554" t="s">
        <v>89</v>
      </c>
      <c r="C13" s="1508">
        <v>331</v>
      </c>
      <c r="D13" s="1492">
        <v>324</v>
      </c>
      <c r="E13" s="1507">
        <v>97.88519637462235</v>
      </c>
      <c r="F13" s="1483">
        <v>6</v>
      </c>
      <c r="G13" s="1486">
        <v>1.8518518518518516</v>
      </c>
      <c r="H13" s="1484">
        <v>12</v>
      </c>
      <c r="I13" s="1488">
        <v>3.7037037037037033</v>
      </c>
      <c r="J13" s="1483">
        <v>0</v>
      </c>
      <c r="K13" s="1484">
        <v>36</v>
      </c>
      <c r="L13" s="1484">
        <v>32</v>
      </c>
      <c r="M13" s="1484">
        <v>9</v>
      </c>
      <c r="N13" s="1484">
        <v>3</v>
      </c>
      <c r="O13" s="1479">
        <v>80</v>
      </c>
      <c r="P13" s="1485">
        <v>9.876543209876543</v>
      </c>
      <c r="Q13" s="1506">
        <v>3.7037037037037033</v>
      </c>
    </row>
    <row r="14" spans="1:17" s="556" customFormat="1" ht="12.75" customHeight="1">
      <c r="A14" s="2361"/>
      <c r="B14" s="565" t="s">
        <v>307</v>
      </c>
      <c r="C14" s="1526">
        <v>164</v>
      </c>
      <c r="D14" s="1535">
        <v>163</v>
      </c>
      <c r="E14" s="1510">
        <v>99.39024390243902</v>
      </c>
      <c r="F14" s="1538">
        <v>7</v>
      </c>
      <c r="G14" s="1512">
        <v>4.294478527607362</v>
      </c>
      <c r="H14" s="1539">
        <v>17</v>
      </c>
      <c r="I14" s="1513">
        <v>10.429447852760736</v>
      </c>
      <c r="J14" s="1538">
        <v>0</v>
      </c>
      <c r="K14" s="1539">
        <v>6</v>
      </c>
      <c r="L14" s="1539">
        <v>23</v>
      </c>
      <c r="M14" s="1539">
        <v>10</v>
      </c>
      <c r="N14" s="1539">
        <v>1</v>
      </c>
      <c r="O14" s="1534">
        <v>40</v>
      </c>
      <c r="P14" s="1490">
        <v>14.11042944785276</v>
      </c>
      <c r="Q14" s="1543">
        <v>6.748466257668712</v>
      </c>
    </row>
    <row r="15" spans="1:17" s="556" customFormat="1" ht="12.75" customHeight="1">
      <c r="A15" s="2209"/>
      <c r="B15" s="561" t="s">
        <v>98</v>
      </c>
      <c r="C15" s="1526">
        <v>5</v>
      </c>
      <c r="D15" s="1535">
        <v>5</v>
      </c>
      <c r="E15" s="1510">
        <v>100</v>
      </c>
      <c r="F15" s="1538">
        <v>0</v>
      </c>
      <c r="G15" s="1512">
        <v>0</v>
      </c>
      <c r="H15" s="1539">
        <v>0</v>
      </c>
      <c r="I15" s="1513">
        <v>0</v>
      </c>
      <c r="J15" s="1538">
        <v>0</v>
      </c>
      <c r="K15" s="1539">
        <v>0</v>
      </c>
      <c r="L15" s="1539">
        <v>2</v>
      </c>
      <c r="M15" s="1539">
        <v>0</v>
      </c>
      <c r="N15" s="1539">
        <v>0</v>
      </c>
      <c r="O15" s="1534">
        <v>2</v>
      </c>
      <c r="P15" s="1490">
        <v>40</v>
      </c>
      <c r="Q15" s="1543">
        <v>0</v>
      </c>
    </row>
    <row r="16" spans="1:17" s="556" customFormat="1" ht="12.75" customHeight="1">
      <c r="A16" s="2209"/>
      <c r="B16" s="561" t="s">
        <v>180</v>
      </c>
      <c r="C16" s="1526">
        <v>10</v>
      </c>
      <c r="D16" s="1535">
        <v>10</v>
      </c>
      <c r="E16" s="1510">
        <v>100</v>
      </c>
      <c r="F16" s="1538">
        <v>0</v>
      </c>
      <c r="G16" s="1512">
        <v>0</v>
      </c>
      <c r="H16" s="1539">
        <v>0</v>
      </c>
      <c r="I16" s="1513">
        <v>0</v>
      </c>
      <c r="J16" s="1538">
        <v>0</v>
      </c>
      <c r="K16" s="1539">
        <v>0</v>
      </c>
      <c r="L16" s="1539">
        <v>1</v>
      </c>
      <c r="M16" s="1539">
        <v>0</v>
      </c>
      <c r="N16" s="1539">
        <v>0</v>
      </c>
      <c r="O16" s="1534">
        <v>1</v>
      </c>
      <c r="P16" s="1490">
        <v>10</v>
      </c>
      <c r="Q16" s="1543">
        <v>0</v>
      </c>
    </row>
    <row r="17" spans="1:17" s="44" customFormat="1" ht="12.75" customHeight="1" thickBot="1">
      <c r="A17" s="2210"/>
      <c r="B17" s="116" t="s">
        <v>48</v>
      </c>
      <c r="C17" s="1414">
        <f>SUM(C13:C16)</f>
        <v>510</v>
      </c>
      <c r="D17" s="1432">
        <f aca="true" t="shared" si="2" ref="D17:O17">SUM(D13:D16)</f>
        <v>502</v>
      </c>
      <c r="E17" s="1433">
        <f>D17/C17*100</f>
        <v>98.4313725490196</v>
      </c>
      <c r="F17" s="1432">
        <f t="shared" si="2"/>
        <v>13</v>
      </c>
      <c r="G17" s="1434">
        <f>F17/D17*100</f>
        <v>2.589641434262948</v>
      </c>
      <c r="H17" s="1435">
        <f t="shared" si="2"/>
        <v>29</v>
      </c>
      <c r="I17" s="1433">
        <f>H17/D17*100</f>
        <v>5.776892430278884</v>
      </c>
      <c r="J17" s="1436">
        <f t="shared" si="2"/>
        <v>0</v>
      </c>
      <c r="K17" s="1437">
        <f t="shared" si="2"/>
        <v>42</v>
      </c>
      <c r="L17" s="1437">
        <f t="shared" si="2"/>
        <v>58</v>
      </c>
      <c r="M17" s="1437">
        <f t="shared" si="2"/>
        <v>19</v>
      </c>
      <c r="N17" s="1437">
        <f t="shared" si="2"/>
        <v>4</v>
      </c>
      <c r="O17" s="1482">
        <f t="shared" si="2"/>
        <v>123</v>
      </c>
      <c r="P17" s="1500">
        <f>L17/D17*100</f>
        <v>11.553784860557768</v>
      </c>
      <c r="Q17" s="1499">
        <f>(M17+N17)/D17*100</f>
        <v>4.581673306772909</v>
      </c>
    </row>
    <row r="18" spans="1:17" s="556" customFormat="1" ht="12.75" customHeight="1">
      <c r="A18" s="2209" t="s">
        <v>91</v>
      </c>
      <c r="B18" s="554" t="s">
        <v>92</v>
      </c>
      <c r="C18" s="1508">
        <v>775</v>
      </c>
      <c r="D18" s="1509">
        <v>763</v>
      </c>
      <c r="E18" s="1510">
        <v>98.45161290322581</v>
      </c>
      <c r="F18" s="1527">
        <v>21</v>
      </c>
      <c r="G18" s="1512">
        <v>2.7522935779816518</v>
      </c>
      <c r="H18" s="1528">
        <v>38</v>
      </c>
      <c r="I18" s="1513">
        <v>4.980340760157274</v>
      </c>
      <c r="J18" s="1509">
        <v>0</v>
      </c>
      <c r="K18" s="1529">
        <v>25</v>
      </c>
      <c r="L18" s="1529">
        <v>80</v>
      </c>
      <c r="M18" s="1529">
        <v>42</v>
      </c>
      <c r="N18" s="1529">
        <v>1</v>
      </c>
      <c r="O18" s="1508">
        <v>148</v>
      </c>
      <c r="P18" s="1487">
        <v>10.484927916120576</v>
      </c>
      <c r="Q18" s="1505">
        <v>5.6356487549148095</v>
      </c>
    </row>
    <row r="19" spans="1:17" s="556" customFormat="1" ht="12.75" customHeight="1">
      <c r="A19" s="2209"/>
      <c r="B19" s="561" t="s">
        <v>93</v>
      </c>
      <c r="C19" s="1526">
        <v>131</v>
      </c>
      <c r="D19" s="1509">
        <v>127</v>
      </c>
      <c r="E19" s="1510">
        <v>96.94656488549617</v>
      </c>
      <c r="F19" s="1527">
        <v>8</v>
      </c>
      <c r="G19" s="1512">
        <v>6.299212598425196</v>
      </c>
      <c r="H19" s="1528">
        <v>23</v>
      </c>
      <c r="I19" s="1513">
        <v>18.11023622047244</v>
      </c>
      <c r="J19" s="1509">
        <v>6</v>
      </c>
      <c r="K19" s="1529">
        <v>9</v>
      </c>
      <c r="L19" s="1529">
        <v>23</v>
      </c>
      <c r="M19" s="1529">
        <v>2</v>
      </c>
      <c r="N19" s="1529">
        <v>0</v>
      </c>
      <c r="O19" s="1508">
        <v>40</v>
      </c>
      <c r="P19" s="1490">
        <v>18.11023622047244</v>
      </c>
      <c r="Q19" s="1543">
        <v>1.574803149606299</v>
      </c>
    </row>
    <row r="20" spans="1:17" s="44" customFormat="1" ht="12.75" customHeight="1" thickBot="1">
      <c r="A20" s="2210"/>
      <c r="B20" s="116" t="s">
        <v>48</v>
      </c>
      <c r="C20" s="1414">
        <f>SUM(C18:C19)</f>
        <v>906</v>
      </c>
      <c r="D20" s="1423">
        <f aca="true" t="shared" si="3" ref="D20:O20">SUM(D18:D19)</f>
        <v>890</v>
      </c>
      <c r="E20" s="1424">
        <f>D20/C20*100</f>
        <v>98.23399558498896</v>
      </c>
      <c r="F20" s="1423">
        <f t="shared" si="3"/>
        <v>29</v>
      </c>
      <c r="G20" s="1425">
        <f>F20/D20*100</f>
        <v>3.258426966292135</v>
      </c>
      <c r="H20" s="1426">
        <f t="shared" si="3"/>
        <v>61</v>
      </c>
      <c r="I20" s="1424">
        <f>H20/D20*100</f>
        <v>6.853932584269663</v>
      </c>
      <c r="J20" s="1494">
        <f t="shared" si="3"/>
        <v>6</v>
      </c>
      <c r="K20" s="1504">
        <f t="shared" si="3"/>
        <v>34</v>
      </c>
      <c r="L20" s="1504">
        <f t="shared" si="3"/>
        <v>103</v>
      </c>
      <c r="M20" s="1504">
        <f t="shared" si="3"/>
        <v>44</v>
      </c>
      <c r="N20" s="1504">
        <f t="shared" si="3"/>
        <v>1</v>
      </c>
      <c r="O20" s="1480">
        <f t="shared" si="3"/>
        <v>188</v>
      </c>
      <c r="P20" s="1489">
        <f>L20/D20*100</f>
        <v>11.573033707865168</v>
      </c>
      <c r="Q20" s="1468">
        <f>(M20+N20)/D20*100</f>
        <v>5.056179775280898</v>
      </c>
    </row>
    <row r="21" spans="1:17" s="556" customFormat="1" ht="12.75" customHeight="1">
      <c r="A21" s="2209" t="s">
        <v>94</v>
      </c>
      <c r="B21" s="554" t="s">
        <v>50</v>
      </c>
      <c r="C21" s="1508">
        <v>99</v>
      </c>
      <c r="D21" s="1492">
        <v>99</v>
      </c>
      <c r="E21" s="1507">
        <v>100</v>
      </c>
      <c r="F21" s="1502">
        <v>0</v>
      </c>
      <c r="G21" s="1486">
        <v>0</v>
      </c>
      <c r="H21" s="1481">
        <v>5</v>
      </c>
      <c r="I21" s="1488">
        <v>5.05050505050505</v>
      </c>
      <c r="J21" s="1503">
        <v>6</v>
      </c>
      <c r="K21" s="1481">
        <v>7</v>
      </c>
      <c r="L21" s="1501">
        <v>0</v>
      </c>
      <c r="M21" s="1484">
        <v>3</v>
      </c>
      <c r="N21" s="1501">
        <v>0</v>
      </c>
      <c r="O21" s="1479">
        <v>16</v>
      </c>
      <c r="P21" s="1485">
        <v>0</v>
      </c>
      <c r="Q21" s="1506">
        <v>3.0303030303030303</v>
      </c>
    </row>
    <row r="22" spans="1:17" s="556" customFormat="1" ht="12.75" customHeight="1">
      <c r="A22" s="2209"/>
      <c r="B22" s="561" t="s">
        <v>95</v>
      </c>
      <c r="C22" s="1526">
        <v>430</v>
      </c>
      <c r="D22" s="1535">
        <v>417</v>
      </c>
      <c r="E22" s="1510">
        <v>96.97674418604652</v>
      </c>
      <c r="F22" s="1538">
        <v>10</v>
      </c>
      <c r="G22" s="1512">
        <v>2.3980815347721824</v>
      </c>
      <c r="H22" s="1539">
        <v>51</v>
      </c>
      <c r="I22" s="1513">
        <v>12.23021582733813</v>
      </c>
      <c r="J22" s="1538">
        <v>14</v>
      </c>
      <c r="K22" s="1539">
        <v>14</v>
      </c>
      <c r="L22" s="1539">
        <v>11</v>
      </c>
      <c r="M22" s="1539">
        <v>3</v>
      </c>
      <c r="N22" s="1539">
        <v>10</v>
      </c>
      <c r="O22" s="1534">
        <v>52</v>
      </c>
      <c r="P22" s="1490">
        <v>2.6378896882494005</v>
      </c>
      <c r="Q22" s="1543">
        <v>3.117505995203837</v>
      </c>
    </row>
    <row r="23" spans="1:17" s="556" customFormat="1" ht="12.75" customHeight="1">
      <c r="A23" s="2209"/>
      <c r="B23" s="561" t="s">
        <v>51</v>
      </c>
      <c r="C23" s="1526">
        <v>95</v>
      </c>
      <c r="D23" s="1535">
        <v>88</v>
      </c>
      <c r="E23" s="1510">
        <v>92.63157894736842</v>
      </c>
      <c r="F23" s="1538">
        <v>0</v>
      </c>
      <c r="G23" s="1512">
        <v>0</v>
      </c>
      <c r="H23" s="1539">
        <v>10</v>
      </c>
      <c r="I23" s="1513">
        <v>11.363636363636363</v>
      </c>
      <c r="J23" s="1538">
        <v>4</v>
      </c>
      <c r="K23" s="1539">
        <v>14</v>
      </c>
      <c r="L23" s="1539">
        <v>6</v>
      </c>
      <c r="M23" s="1539">
        <v>4</v>
      </c>
      <c r="N23" s="1539">
        <v>0</v>
      </c>
      <c r="O23" s="1534">
        <v>28</v>
      </c>
      <c r="P23" s="1490">
        <v>6.8181818181818175</v>
      </c>
      <c r="Q23" s="1543">
        <v>4.545454545454546</v>
      </c>
    </row>
    <row r="24" spans="1:17" s="44" customFormat="1" ht="12.75" customHeight="1" thickBot="1">
      <c r="A24" s="2210"/>
      <c r="B24" s="116" t="s">
        <v>48</v>
      </c>
      <c r="C24" s="1414">
        <f>SUM(C21:C23)</f>
        <v>624</v>
      </c>
      <c r="D24" s="1432">
        <f aca="true" t="shared" si="4" ref="D24:O24">SUM(D21:D23)</f>
        <v>604</v>
      </c>
      <c r="E24" s="1433">
        <f>D24/C24*100</f>
        <v>96.7948717948718</v>
      </c>
      <c r="F24" s="1432">
        <f t="shared" si="4"/>
        <v>10</v>
      </c>
      <c r="G24" s="1434">
        <f>F24/D24*100</f>
        <v>1.6556291390728477</v>
      </c>
      <c r="H24" s="1435">
        <f t="shared" si="4"/>
        <v>66</v>
      </c>
      <c r="I24" s="1433">
        <f>H24/D24*100</f>
        <v>10.927152317880795</v>
      </c>
      <c r="J24" s="1436">
        <f t="shared" si="4"/>
        <v>24</v>
      </c>
      <c r="K24" s="1437">
        <f t="shared" si="4"/>
        <v>35</v>
      </c>
      <c r="L24" s="1437">
        <f t="shared" si="4"/>
        <v>17</v>
      </c>
      <c r="M24" s="1437">
        <f t="shared" si="4"/>
        <v>10</v>
      </c>
      <c r="N24" s="1437">
        <f t="shared" si="4"/>
        <v>10</v>
      </c>
      <c r="O24" s="1482">
        <f t="shared" si="4"/>
        <v>96</v>
      </c>
      <c r="P24" s="1500">
        <f>L24/D24*100</f>
        <v>2.814569536423841</v>
      </c>
      <c r="Q24" s="1499">
        <f>(M24+N24)/D24*100</f>
        <v>3.3112582781456954</v>
      </c>
    </row>
    <row r="25" spans="1:17" s="556" customFormat="1" ht="12.75" customHeight="1">
      <c r="A25" s="2358" t="s">
        <v>155</v>
      </c>
      <c r="B25" s="554" t="s">
        <v>210</v>
      </c>
      <c r="C25" s="1508">
        <v>175</v>
      </c>
      <c r="D25" s="1509">
        <v>172</v>
      </c>
      <c r="E25" s="1510">
        <v>98.28571428571429</v>
      </c>
      <c r="F25" s="1530">
        <v>1</v>
      </c>
      <c r="G25" s="1512">
        <v>0.5813953488372093</v>
      </c>
      <c r="H25" s="1531">
        <v>7</v>
      </c>
      <c r="I25" s="1513">
        <v>4.069767441860465</v>
      </c>
      <c r="J25" s="1532">
        <v>1</v>
      </c>
      <c r="K25" s="1531">
        <v>10</v>
      </c>
      <c r="L25" s="1533">
        <v>44</v>
      </c>
      <c r="M25" s="1525">
        <v>6</v>
      </c>
      <c r="N25" s="1533">
        <v>3</v>
      </c>
      <c r="O25" s="1534">
        <v>64</v>
      </c>
      <c r="P25" s="1487">
        <v>25.581395348837212</v>
      </c>
      <c r="Q25" s="1505">
        <v>5.232558139534884</v>
      </c>
    </row>
    <row r="26" spans="1:17" s="44" customFormat="1" ht="12.75" customHeight="1" thickBot="1">
      <c r="A26" s="2362"/>
      <c r="B26" s="116" t="s">
        <v>48</v>
      </c>
      <c r="C26" s="1414">
        <f>SUM(C25)</f>
        <v>175</v>
      </c>
      <c r="D26" s="1423">
        <f aca="true" t="shared" si="5" ref="D26:O26">SUM(D25)</f>
        <v>172</v>
      </c>
      <c r="E26" s="1424">
        <f>D26/C26*100</f>
        <v>98.28571428571429</v>
      </c>
      <c r="F26" s="1423">
        <f t="shared" si="5"/>
        <v>1</v>
      </c>
      <c r="G26" s="1425">
        <f>F26/D26*100</f>
        <v>0.5813953488372093</v>
      </c>
      <c r="H26" s="1426">
        <f t="shared" si="5"/>
        <v>7</v>
      </c>
      <c r="I26" s="1424">
        <f>H26/D26*100</f>
        <v>4.069767441860465</v>
      </c>
      <c r="J26" s="1494">
        <f t="shared" si="5"/>
        <v>1</v>
      </c>
      <c r="K26" s="1504">
        <f t="shared" si="5"/>
        <v>10</v>
      </c>
      <c r="L26" s="1504">
        <f t="shared" si="5"/>
        <v>44</v>
      </c>
      <c r="M26" s="1504">
        <f t="shared" si="5"/>
        <v>6</v>
      </c>
      <c r="N26" s="1504">
        <f t="shared" si="5"/>
        <v>3</v>
      </c>
      <c r="O26" s="1480">
        <f t="shared" si="5"/>
        <v>64</v>
      </c>
      <c r="P26" s="1489">
        <f>L26/D26*100</f>
        <v>25.581395348837212</v>
      </c>
      <c r="Q26" s="1468">
        <f>(M26+N26)/D26*100</f>
        <v>5.232558139534884</v>
      </c>
    </row>
    <row r="27" spans="1:17" s="556" customFormat="1" ht="12.75" customHeight="1">
      <c r="A27" s="2209" t="s">
        <v>96</v>
      </c>
      <c r="B27" s="554" t="s">
        <v>97</v>
      </c>
      <c r="C27" s="1508">
        <v>1093</v>
      </c>
      <c r="D27" s="1492">
        <v>1053</v>
      </c>
      <c r="E27" s="1507">
        <v>96.34034766697164</v>
      </c>
      <c r="F27" s="1483">
        <v>41</v>
      </c>
      <c r="G27" s="1486">
        <v>3.89363722697056</v>
      </c>
      <c r="H27" s="1484">
        <v>70</v>
      </c>
      <c r="I27" s="1488">
        <v>6.647673314339982</v>
      </c>
      <c r="J27" s="1483">
        <v>1</v>
      </c>
      <c r="K27" s="1484">
        <v>31</v>
      </c>
      <c r="L27" s="1484">
        <v>74</v>
      </c>
      <c r="M27" s="1484">
        <v>102</v>
      </c>
      <c r="N27" s="1484">
        <v>1</v>
      </c>
      <c r="O27" s="1479">
        <v>209</v>
      </c>
      <c r="P27" s="1485">
        <v>7.027540360873694</v>
      </c>
      <c r="Q27" s="1506">
        <v>9.781576448243115</v>
      </c>
    </row>
    <row r="28" spans="1:17" s="556" customFormat="1" ht="12.75" customHeight="1">
      <c r="A28" s="2209"/>
      <c r="B28" s="561" t="s">
        <v>242</v>
      </c>
      <c r="C28" s="1526">
        <v>611</v>
      </c>
      <c r="D28" s="1509">
        <v>597</v>
      </c>
      <c r="E28" s="1510">
        <v>96.9155844155844</v>
      </c>
      <c r="F28" s="1530">
        <v>20</v>
      </c>
      <c r="G28" s="1512">
        <v>3.350083752093802</v>
      </c>
      <c r="H28" s="1531">
        <v>37</v>
      </c>
      <c r="I28" s="1513">
        <v>6.197654941373535</v>
      </c>
      <c r="J28" s="1532">
        <v>12</v>
      </c>
      <c r="K28" s="1531">
        <v>41</v>
      </c>
      <c r="L28" s="1536">
        <v>24</v>
      </c>
      <c r="M28" s="1525">
        <v>7</v>
      </c>
      <c r="N28" s="1536">
        <v>0</v>
      </c>
      <c r="O28" s="1534">
        <v>84</v>
      </c>
      <c r="P28" s="1490">
        <v>4.0201005025125625</v>
      </c>
      <c r="Q28" s="1543">
        <v>1.1725293132328307</v>
      </c>
    </row>
    <row r="29" spans="1:17" s="556" customFormat="1" ht="12.75" customHeight="1">
      <c r="A29" s="2209"/>
      <c r="B29" s="561" t="s">
        <v>100</v>
      </c>
      <c r="C29" s="1526">
        <v>41</v>
      </c>
      <c r="D29" s="1509">
        <v>41</v>
      </c>
      <c r="E29" s="1510">
        <v>100</v>
      </c>
      <c r="F29" s="1530">
        <v>3</v>
      </c>
      <c r="G29" s="1512">
        <v>7.317073170731707</v>
      </c>
      <c r="H29" s="1531">
        <v>2</v>
      </c>
      <c r="I29" s="1513">
        <v>4.878048780487805</v>
      </c>
      <c r="J29" s="1532">
        <v>0</v>
      </c>
      <c r="K29" s="1531">
        <v>5</v>
      </c>
      <c r="L29" s="1536">
        <v>13</v>
      </c>
      <c r="M29" s="1525">
        <v>0</v>
      </c>
      <c r="N29" s="1536">
        <v>1</v>
      </c>
      <c r="O29" s="1534">
        <v>19</v>
      </c>
      <c r="P29" s="1490">
        <v>31.70731707317073</v>
      </c>
      <c r="Q29" s="1543">
        <v>2.4390243902439024</v>
      </c>
    </row>
    <row r="30" spans="1:17" s="44" customFormat="1" ht="12.75" customHeight="1" thickBot="1">
      <c r="A30" s="2210"/>
      <c r="B30" s="116" t="s">
        <v>48</v>
      </c>
      <c r="C30" s="1414">
        <f>SUM(C27:C29)</f>
        <v>1745</v>
      </c>
      <c r="D30" s="1432">
        <f aca="true" t="shared" si="6" ref="D30:O30">SUM(D27:D29)</f>
        <v>1691</v>
      </c>
      <c r="E30" s="1433">
        <f>D30/C30*100</f>
        <v>96.9054441260745</v>
      </c>
      <c r="F30" s="1432">
        <f t="shared" si="6"/>
        <v>64</v>
      </c>
      <c r="G30" s="1434">
        <f>F30/D30*100</f>
        <v>3.7847427557658193</v>
      </c>
      <c r="H30" s="1435">
        <f t="shared" si="6"/>
        <v>109</v>
      </c>
      <c r="I30" s="1433">
        <f>H30/D30*100</f>
        <v>6.445890005913661</v>
      </c>
      <c r="J30" s="1436">
        <f t="shared" si="6"/>
        <v>13</v>
      </c>
      <c r="K30" s="1437">
        <f t="shared" si="6"/>
        <v>77</v>
      </c>
      <c r="L30" s="1437">
        <f t="shared" si="6"/>
        <v>111</v>
      </c>
      <c r="M30" s="1437">
        <f t="shared" si="6"/>
        <v>109</v>
      </c>
      <c r="N30" s="1437">
        <f t="shared" si="6"/>
        <v>2</v>
      </c>
      <c r="O30" s="1482">
        <f t="shared" si="6"/>
        <v>312</v>
      </c>
      <c r="P30" s="1500">
        <f>L30/D30*100</f>
        <v>6.564163217031342</v>
      </c>
      <c r="Q30" s="1499">
        <f>(M30+N30)/D30*100</f>
        <v>6.564163217031342</v>
      </c>
    </row>
    <row r="31" spans="1:17" s="556" customFormat="1" ht="12.75" customHeight="1">
      <c r="A31" s="2209" t="s">
        <v>101</v>
      </c>
      <c r="B31" s="554" t="s">
        <v>102</v>
      </c>
      <c r="C31" s="1508">
        <v>198</v>
      </c>
      <c r="D31" s="1509">
        <v>191</v>
      </c>
      <c r="E31" s="1510">
        <v>96.46464646464646</v>
      </c>
      <c r="F31" s="1530">
        <v>5</v>
      </c>
      <c r="G31" s="1512">
        <v>2.6178010471204187</v>
      </c>
      <c r="H31" s="1533">
        <v>39</v>
      </c>
      <c r="I31" s="1513">
        <v>20.418848167539267</v>
      </c>
      <c r="J31" s="1530">
        <v>5</v>
      </c>
      <c r="K31" s="1533">
        <v>6</v>
      </c>
      <c r="L31" s="1533">
        <v>4</v>
      </c>
      <c r="M31" s="1533">
        <v>0</v>
      </c>
      <c r="N31" s="1533">
        <v>0</v>
      </c>
      <c r="O31" s="1534">
        <v>15</v>
      </c>
      <c r="P31" s="1487">
        <v>2.094240837696335</v>
      </c>
      <c r="Q31" s="1505">
        <v>0</v>
      </c>
    </row>
    <row r="32" spans="1:17" s="556" customFormat="1" ht="12.75" customHeight="1">
      <c r="A32" s="2209"/>
      <c r="B32" s="561" t="s">
        <v>103</v>
      </c>
      <c r="C32" s="1526">
        <v>246</v>
      </c>
      <c r="D32" s="1535">
        <v>230</v>
      </c>
      <c r="E32" s="1510">
        <v>93.4959349593496</v>
      </c>
      <c r="F32" s="1537">
        <v>3</v>
      </c>
      <c r="G32" s="1512">
        <v>1.3043478260869565</v>
      </c>
      <c r="H32" s="1536">
        <v>11</v>
      </c>
      <c r="I32" s="1513">
        <v>4.782608695652174</v>
      </c>
      <c r="J32" s="1537">
        <v>1</v>
      </c>
      <c r="K32" s="1536">
        <v>15</v>
      </c>
      <c r="L32" s="1536">
        <v>11</v>
      </c>
      <c r="M32" s="1536">
        <v>4</v>
      </c>
      <c r="N32" s="1536">
        <v>1</v>
      </c>
      <c r="O32" s="1534">
        <v>32</v>
      </c>
      <c r="P32" s="1490">
        <v>4.782608695652174</v>
      </c>
      <c r="Q32" s="1543">
        <v>2.1739130434782608</v>
      </c>
    </row>
    <row r="33" spans="1:17" s="556" customFormat="1" ht="12.75" customHeight="1">
      <c r="A33" s="2209"/>
      <c r="B33" s="561" t="s">
        <v>104</v>
      </c>
      <c r="C33" s="1526">
        <v>88</v>
      </c>
      <c r="D33" s="1509">
        <v>83</v>
      </c>
      <c r="E33" s="1510">
        <v>94.31818181818183</v>
      </c>
      <c r="F33" s="1530">
        <v>2</v>
      </c>
      <c r="G33" s="1512">
        <v>2.4096385542168677</v>
      </c>
      <c r="H33" s="1531">
        <v>13</v>
      </c>
      <c r="I33" s="1513">
        <v>15.66265060240964</v>
      </c>
      <c r="J33" s="1532">
        <v>0</v>
      </c>
      <c r="K33" s="1531">
        <v>0</v>
      </c>
      <c r="L33" s="1536">
        <v>19</v>
      </c>
      <c r="M33" s="1533">
        <v>1</v>
      </c>
      <c r="N33" s="1536">
        <v>0</v>
      </c>
      <c r="O33" s="1534">
        <v>20</v>
      </c>
      <c r="P33" s="1490">
        <v>22.89156626506024</v>
      </c>
      <c r="Q33" s="1543">
        <v>1.2048192771084338</v>
      </c>
    </row>
    <row r="34" spans="1:17" s="44" customFormat="1" ht="12.75" customHeight="1" thickBot="1">
      <c r="A34" s="2210"/>
      <c r="B34" s="116" t="s">
        <v>105</v>
      </c>
      <c r="C34" s="1414">
        <f>SUM(C31:C33)</f>
        <v>532</v>
      </c>
      <c r="D34" s="1432">
        <f aca="true" t="shared" si="7" ref="D34:O34">SUM(D31:D33)</f>
        <v>504</v>
      </c>
      <c r="E34" s="1433">
        <f>D34/C34*100</f>
        <v>94.73684210526315</v>
      </c>
      <c r="F34" s="1432">
        <f t="shared" si="7"/>
        <v>10</v>
      </c>
      <c r="G34" s="1434">
        <f>F34/D34*100</f>
        <v>1.984126984126984</v>
      </c>
      <c r="H34" s="1435">
        <f t="shared" si="7"/>
        <v>63</v>
      </c>
      <c r="I34" s="1433">
        <f>H34/D34*100</f>
        <v>12.5</v>
      </c>
      <c r="J34" s="1436">
        <f t="shared" si="7"/>
        <v>6</v>
      </c>
      <c r="K34" s="1437">
        <f t="shared" si="7"/>
        <v>21</v>
      </c>
      <c r="L34" s="1437">
        <f t="shared" si="7"/>
        <v>34</v>
      </c>
      <c r="M34" s="1437">
        <f t="shared" si="7"/>
        <v>5</v>
      </c>
      <c r="N34" s="1437">
        <f t="shared" si="7"/>
        <v>1</v>
      </c>
      <c r="O34" s="1482">
        <f t="shared" si="7"/>
        <v>67</v>
      </c>
      <c r="P34" s="180">
        <f>L34/D34*100</f>
        <v>6.746031746031746</v>
      </c>
      <c r="Q34" s="181">
        <f>(M34+N34)/D34*100</f>
        <v>1.1904761904761905</v>
      </c>
    </row>
    <row r="35" spans="1:17" s="556" customFormat="1" ht="12.75" customHeight="1">
      <c r="A35" s="2208" t="s">
        <v>106</v>
      </c>
      <c r="B35" s="557" t="s">
        <v>52</v>
      </c>
      <c r="C35" s="1514">
        <v>988</v>
      </c>
      <c r="D35" s="1515">
        <v>908</v>
      </c>
      <c r="E35" s="1510">
        <v>91.90283400809717</v>
      </c>
      <c r="F35" s="1540">
        <v>28</v>
      </c>
      <c r="G35" s="1512">
        <v>3.0837004405286343</v>
      </c>
      <c r="H35" s="1520">
        <v>65</v>
      </c>
      <c r="I35" s="1513">
        <v>7.158590308370044</v>
      </c>
      <c r="J35" s="1540">
        <v>15</v>
      </c>
      <c r="K35" s="1520">
        <v>70</v>
      </c>
      <c r="L35" s="1520">
        <v>75</v>
      </c>
      <c r="M35" s="1520">
        <v>28</v>
      </c>
      <c r="N35" s="1520">
        <v>5</v>
      </c>
      <c r="O35" s="1541">
        <v>193</v>
      </c>
      <c r="P35" s="1490">
        <v>8.259911894273127</v>
      </c>
      <c r="Q35" s="1543">
        <v>3.634361233480176</v>
      </c>
    </row>
    <row r="36" spans="1:17" s="556" customFormat="1" ht="12.75" customHeight="1">
      <c r="A36" s="2209"/>
      <c r="B36" s="561" t="s">
        <v>53</v>
      </c>
      <c r="C36" s="1526">
        <v>80</v>
      </c>
      <c r="D36" s="1509">
        <v>79</v>
      </c>
      <c r="E36" s="1510">
        <v>98.75</v>
      </c>
      <c r="F36" s="1530">
        <v>0</v>
      </c>
      <c r="G36" s="1512">
        <v>0</v>
      </c>
      <c r="H36" s="1531">
        <v>1</v>
      </c>
      <c r="I36" s="1513">
        <v>1.2658227848101267</v>
      </c>
      <c r="J36" s="1532">
        <v>2</v>
      </c>
      <c r="K36" s="1531">
        <v>5</v>
      </c>
      <c r="L36" s="1536">
        <v>10</v>
      </c>
      <c r="M36" s="1525">
        <v>3</v>
      </c>
      <c r="N36" s="1536">
        <v>1</v>
      </c>
      <c r="O36" s="1534">
        <v>21</v>
      </c>
      <c r="P36" s="1490">
        <v>12.658227848101266</v>
      </c>
      <c r="Q36" s="1543">
        <v>5.063291139240507</v>
      </c>
    </row>
    <row r="37" spans="1:17" s="556" customFormat="1" ht="12.75" customHeight="1">
      <c r="A37" s="2209"/>
      <c r="B37" s="561" t="s">
        <v>54</v>
      </c>
      <c r="C37" s="1526">
        <v>50</v>
      </c>
      <c r="D37" s="1509">
        <v>47</v>
      </c>
      <c r="E37" s="1510">
        <v>94</v>
      </c>
      <c r="F37" s="1530">
        <v>3</v>
      </c>
      <c r="G37" s="1512">
        <v>6.382978723404255</v>
      </c>
      <c r="H37" s="1531">
        <v>7</v>
      </c>
      <c r="I37" s="1513">
        <v>14.893617021276595</v>
      </c>
      <c r="J37" s="1532">
        <v>0</v>
      </c>
      <c r="K37" s="1531">
        <v>0</v>
      </c>
      <c r="L37" s="1536">
        <v>0</v>
      </c>
      <c r="M37" s="1525">
        <v>1</v>
      </c>
      <c r="N37" s="1536">
        <v>0</v>
      </c>
      <c r="O37" s="1534">
        <v>1</v>
      </c>
      <c r="P37" s="1490">
        <v>0</v>
      </c>
      <c r="Q37" s="1543">
        <v>2.127659574468085</v>
      </c>
    </row>
    <row r="38" spans="1:17" s="556" customFormat="1" ht="12.75" customHeight="1">
      <c r="A38" s="2209"/>
      <c r="B38" s="561" t="s">
        <v>107</v>
      </c>
      <c r="C38" s="1526">
        <v>32</v>
      </c>
      <c r="D38" s="1509">
        <v>32</v>
      </c>
      <c r="E38" s="1510">
        <v>100</v>
      </c>
      <c r="F38" s="1530">
        <v>1</v>
      </c>
      <c r="G38" s="1512">
        <v>3.125</v>
      </c>
      <c r="H38" s="1531">
        <v>2</v>
      </c>
      <c r="I38" s="1513">
        <v>6.25</v>
      </c>
      <c r="J38" s="1532">
        <v>0</v>
      </c>
      <c r="K38" s="1531">
        <v>4</v>
      </c>
      <c r="L38" s="1536">
        <v>2</v>
      </c>
      <c r="M38" s="1525">
        <v>1</v>
      </c>
      <c r="N38" s="1536">
        <v>0</v>
      </c>
      <c r="O38" s="1534">
        <v>7</v>
      </c>
      <c r="P38" s="1490">
        <v>6.25</v>
      </c>
      <c r="Q38" s="1543">
        <v>3.125</v>
      </c>
    </row>
    <row r="39" spans="1:17" s="556" customFormat="1" ht="12.75" customHeight="1">
      <c r="A39" s="2209"/>
      <c r="B39" s="561" t="s">
        <v>108</v>
      </c>
      <c r="C39" s="1526">
        <v>27</v>
      </c>
      <c r="D39" s="1509">
        <v>27</v>
      </c>
      <c r="E39" s="1510">
        <v>100</v>
      </c>
      <c r="F39" s="1530">
        <v>0</v>
      </c>
      <c r="G39" s="1512">
        <v>0</v>
      </c>
      <c r="H39" s="1531">
        <v>0</v>
      </c>
      <c r="I39" s="1513">
        <v>0</v>
      </c>
      <c r="J39" s="1532">
        <v>0</v>
      </c>
      <c r="K39" s="1531">
        <v>1</v>
      </c>
      <c r="L39" s="1536">
        <v>1</v>
      </c>
      <c r="M39" s="1525">
        <v>2</v>
      </c>
      <c r="N39" s="1536">
        <v>0</v>
      </c>
      <c r="O39" s="1534">
        <v>4</v>
      </c>
      <c r="P39" s="1490">
        <v>3.7037037037037033</v>
      </c>
      <c r="Q39" s="1543">
        <v>7.4074074074074066</v>
      </c>
    </row>
    <row r="40" spans="1:17" s="556" customFormat="1" ht="12.75" customHeight="1">
      <c r="A40" s="2209"/>
      <c r="B40" s="561" t="s">
        <v>109</v>
      </c>
      <c r="C40" s="1526">
        <v>68</v>
      </c>
      <c r="D40" s="1535">
        <v>65</v>
      </c>
      <c r="E40" s="1510">
        <v>95.58823529411765</v>
      </c>
      <c r="F40" s="1538">
        <v>3</v>
      </c>
      <c r="G40" s="1512">
        <v>4.615384615384616</v>
      </c>
      <c r="H40" s="1539">
        <v>4</v>
      </c>
      <c r="I40" s="1513">
        <v>6.153846153846154</v>
      </c>
      <c r="J40" s="1538">
        <v>1</v>
      </c>
      <c r="K40" s="1539">
        <v>0</v>
      </c>
      <c r="L40" s="1539">
        <v>0</v>
      </c>
      <c r="M40" s="1539">
        <v>1</v>
      </c>
      <c r="N40" s="1539">
        <v>0</v>
      </c>
      <c r="O40" s="1534">
        <v>2</v>
      </c>
      <c r="P40" s="1490">
        <v>0</v>
      </c>
      <c r="Q40" s="1543">
        <v>1.5384615384615385</v>
      </c>
    </row>
    <row r="41" spans="1:17" s="44" customFormat="1" ht="12.75" customHeight="1" thickBot="1">
      <c r="A41" s="2210"/>
      <c r="B41" s="116" t="s">
        <v>48</v>
      </c>
      <c r="C41" s="1414">
        <f>SUM(C35:C40)</f>
        <v>1245</v>
      </c>
      <c r="D41" s="1432">
        <f aca="true" t="shared" si="8" ref="D41:O41">SUM(D35:D40)</f>
        <v>1158</v>
      </c>
      <c r="E41" s="1433">
        <f>D41/C41*100</f>
        <v>93.01204819277108</v>
      </c>
      <c r="F41" s="1432">
        <f t="shared" si="8"/>
        <v>35</v>
      </c>
      <c r="G41" s="1434">
        <f>F41/D41*100</f>
        <v>3.0224525043177892</v>
      </c>
      <c r="H41" s="1435">
        <f t="shared" si="8"/>
        <v>79</v>
      </c>
      <c r="I41" s="1433">
        <f>H41/D41*100</f>
        <v>6.822107081174439</v>
      </c>
      <c r="J41" s="1436">
        <f t="shared" si="8"/>
        <v>18</v>
      </c>
      <c r="K41" s="1437">
        <f t="shared" si="8"/>
        <v>80</v>
      </c>
      <c r="L41" s="1437">
        <f t="shared" si="8"/>
        <v>88</v>
      </c>
      <c r="M41" s="1437">
        <f t="shared" si="8"/>
        <v>36</v>
      </c>
      <c r="N41" s="1437">
        <f t="shared" si="8"/>
        <v>6</v>
      </c>
      <c r="O41" s="1482">
        <f t="shared" si="8"/>
        <v>228</v>
      </c>
      <c r="P41" s="180">
        <f>L41/D41*100</f>
        <v>7.599309153713299</v>
      </c>
      <c r="Q41" s="181">
        <f>(M41+N41)/D41*100</f>
        <v>3.6269430051813467</v>
      </c>
    </row>
    <row r="42" spans="1:17" s="556" customFormat="1" ht="12.75" customHeight="1">
      <c r="A42" s="2208" t="s">
        <v>110</v>
      </c>
      <c r="B42" s="557" t="s">
        <v>55</v>
      </c>
      <c r="C42" s="1514">
        <v>102</v>
      </c>
      <c r="D42" s="1515">
        <v>99</v>
      </c>
      <c r="E42" s="1510">
        <v>97.05882352941177</v>
      </c>
      <c r="F42" s="1516">
        <v>4</v>
      </c>
      <c r="G42" s="1512">
        <v>4.040404040404041</v>
      </c>
      <c r="H42" s="1517">
        <v>9</v>
      </c>
      <c r="I42" s="1513">
        <v>9.090909090909092</v>
      </c>
      <c r="J42" s="1518">
        <v>5</v>
      </c>
      <c r="K42" s="1517">
        <v>7</v>
      </c>
      <c r="L42" s="1519">
        <v>11</v>
      </c>
      <c r="M42" s="1520">
        <v>8</v>
      </c>
      <c r="N42" s="1519">
        <v>1</v>
      </c>
      <c r="O42" s="1541">
        <v>32</v>
      </c>
      <c r="P42" s="1490">
        <v>11.11111111111111</v>
      </c>
      <c r="Q42" s="1543">
        <v>9.090909090909092</v>
      </c>
    </row>
    <row r="43" spans="1:17" s="556" customFormat="1" ht="12.75" customHeight="1">
      <c r="A43" s="2209"/>
      <c r="B43" s="561" t="s">
        <v>56</v>
      </c>
      <c r="C43" s="1526">
        <v>51</v>
      </c>
      <c r="D43" s="1509">
        <v>51</v>
      </c>
      <c r="E43" s="1510">
        <v>100</v>
      </c>
      <c r="F43" s="1530">
        <v>0</v>
      </c>
      <c r="G43" s="1512">
        <v>0</v>
      </c>
      <c r="H43" s="1531">
        <v>5</v>
      </c>
      <c r="I43" s="1513">
        <v>9.803921568627452</v>
      </c>
      <c r="J43" s="1532">
        <v>0</v>
      </c>
      <c r="K43" s="1531">
        <v>5</v>
      </c>
      <c r="L43" s="1536">
        <v>3</v>
      </c>
      <c r="M43" s="1525">
        <v>1</v>
      </c>
      <c r="N43" s="1536">
        <v>0</v>
      </c>
      <c r="O43" s="1534">
        <v>9</v>
      </c>
      <c r="P43" s="1490">
        <v>5.88235294117647</v>
      </c>
      <c r="Q43" s="1543">
        <v>1.9607843137254901</v>
      </c>
    </row>
    <row r="44" spans="1:17" s="556" customFormat="1" ht="12.75" customHeight="1">
      <c r="A44" s="2209"/>
      <c r="B44" s="561" t="s">
        <v>57</v>
      </c>
      <c r="C44" s="1526">
        <v>42</v>
      </c>
      <c r="D44" s="1509">
        <v>40</v>
      </c>
      <c r="E44" s="1510">
        <v>95.23809523809523</v>
      </c>
      <c r="F44" s="1530">
        <v>0</v>
      </c>
      <c r="G44" s="1512">
        <v>0</v>
      </c>
      <c r="H44" s="1531">
        <v>6</v>
      </c>
      <c r="I44" s="1513">
        <v>15</v>
      </c>
      <c r="J44" s="1532">
        <v>2</v>
      </c>
      <c r="K44" s="1531">
        <v>3</v>
      </c>
      <c r="L44" s="1536">
        <v>6</v>
      </c>
      <c r="M44" s="1525">
        <v>0</v>
      </c>
      <c r="N44" s="1536">
        <v>1</v>
      </c>
      <c r="O44" s="1534">
        <v>12</v>
      </c>
      <c r="P44" s="1490">
        <v>15</v>
      </c>
      <c r="Q44" s="1543">
        <v>2.5</v>
      </c>
    </row>
    <row r="45" spans="1:17" s="44" customFormat="1" ht="12.75" customHeight="1" thickBot="1">
      <c r="A45" s="2210"/>
      <c r="B45" s="116" t="s">
        <v>48</v>
      </c>
      <c r="C45" s="1414">
        <f>SUM(C42:C44)</f>
        <v>195</v>
      </c>
      <c r="D45" s="1432">
        <f aca="true" t="shared" si="9" ref="D45:O45">SUM(D42:D44)</f>
        <v>190</v>
      </c>
      <c r="E45" s="1433">
        <f>D45/C45*100</f>
        <v>97.43589743589743</v>
      </c>
      <c r="F45" s="1432">
        <f t="shared" si="9"/>
        <v>4</v>
      </c>
      <c r="G45" s="1434">
        <f>F45/D45*100</f>
        <v>2.1052631578947367</v>
      </c>
      <c r="H45" s="1435">
        <f t="shared" si="9"/>
        <v>20</v>
      </c>
      <c r="I45" s="1433">
        <f>H45/D45*100</f>
        <v>10.526315789473683</v>
      </c>
      <c r="J45" s="1436">
        <f t="shared" si="9"/>
        <v>7</v>
      </c>
      <c r="K45" s="1437">
        <f t="shared" si="9"/>
        <v>15</v>
      </c>
      <c r="L45" s="1437">
        <f t="shared" si="9"/>
        <v>20</v>
      </c>
      <c r="M45" s="1437">
        <f t="shared" si="9"/>
        <v>9</v>
      </c>
      <c r="N45" s="1437">
        <f t="shared" si="9"/>
        <v>2</v>
      </c>
      <c r="O45" s="1482">
        <f t="shared" si="9"/>
        <v>53</v>
      </c>
      <c r="P45" s="180">
        <f>L45/D45*100</f>
        <v>10.526315789473683</v>
      </c>
      <c r="Q45" s="181">
        <f>(M45+N45)/D45*100</f>
        <v>5.7894736842105265</v>
      </c>
    </row>
    <row r="46" spans="1:17" s="556" customFormat="1" ht="12.75" customHeight="1">
      <c r="A46" s="2220" t="s">
        <v>111</v>
      </c>
      <c r="B46" s="557" t="s">
        <v>187</v>
      </c>
      <c r="C46" s="1514">
        <v>98</v>
      </c>
      <c r="D46" s="1515">
        <v>95</v>
      </c>
      <c r="E46" s="1510">
        <v>96.93877551020408</v>
      </c>
      <c r="F46" s="1540">
        <v>4</v>
      </c>
      <c r="G46" s="1512">
        <v>4.2105263157894735</v>
      </c>
      <c r="H46" s="1542">
        <v>5</v>
      </c>
      <c r="I46" s="1513">
        <v>5.263157894736842</v>
      </c>
      <c r="J46" s="1541">
        <v>10</v>
      </c>
      <c r="K46" s="1542">
        <v>7</v>
      </c>
      <c r="L46" s="1542">
        <v>8</v>
      </c>
      <c r="M46" s="1542">
        <v>5</v>
      </c>
      <c r="N46" s="1520">
        <v>1</v>
      </c>
      <c r="O46" s="1541">
        <v>31</v>
      </c>
      <c r="P46" s="1490">
        <v>8.421052631578947</v>
      </c>
      <c r="Q46" s="1543">
        <v>6.315789473684211</v>
      </c>
    </row>
    <row r="47" spans="1:17" s="44" customFormat="1" ht="12.75" customHeight="1" thickBot="1">
      <c r="A47" s="2221"/>
      <c r="B47" s="116" t="s">
        <v>48</v>
      </c>
      <c r="C47" s="1422">
        <f>SUM(C46)</f>
        <v>98</v>
      </c>
      <c r="D47" s="1423">
        <f aca="true" t="shared" si="10" ref="D47:O47">SUM(D46)</f>
        <v>95</v>
      </c>
      <c r="E47" s="1495">
        <f>D47/C47*100</f>
        <v>96.93877551020408</v>
      </c>
      <c r="F47" s="1423">
        <f t="shared" si="10"/>
        <v>4</v>
      </c>
      <c r="G47" s="1425">
        <f>F47/D47*100</f>
        <v>4.2105263157894735</v>
      </c>
      <c r="H47" s="1426">
        <f t="shared" si="10"/>
        <v>5</v>
      </c>
      <c r="I47" s="1424">
        <f>H47/D47*100</f>
        <v>5.263157894736842</v>
      </c>
      <c r="J47" s="1496">
        <f t="shared" si="10"/>
        <v>10</v>
      </c>
      <c r="K47" s="1426">
        <f t="shared" si="10"/>
        <v>7</v>
      </c>
      <c r="L47" s="1426">
        <f t="shared" si="10"/>
        <v>8</v>
      </c>
      <c r="M47" s="1426">
        <f t="shared" si="10"/>
        <v>5</v>
      </c>
      <c r="N47" s="1426">
        <f t="shared" si="10"/>
        <v>1</v>
      </c>
      <c r="O47" s="1544">
        <f t="shared" si="10"/>
        <v>31</v>
      </c>
      <c r="P47" s="1489">
        <f>L47/D47*100</f>
        <v>8.421052631578947</v>
      </c>
      <c r="Q47" s="1468">
        <f>(M47+N47)/D47*100</f>
        <v>6.315789473684211</v>
      </c>
    </row>
    <row r="48" spans="1:17" s="556" customFormat="1" ht="12.75" customHeight="1">
      <c r="A48" s="2208" t="s">
        <v>112</v>
      </c>
      <c r="B48" s="557" t="s">
        <v>113</v>
      </c>
      <c r="C48" s="1545">
        <v>357</v>
      </c>
      <c r="D48" s="1492">
        <v>345</v>
      </c>
      <c r="E48" s="1507">
        <v>96.63865546218487</v>
      </c>
      <c r="F48" s="1483">
        <v>17</v>
      </c>
      <c r="G48" s="1486">
        <v>4.9275362318840585</v>
      </c>
      <c r="H48" s="1484">
        <v>29</v>
      </c>
      <c r="I48" s="1488">
        <v>8.405797101449275</v>
      </c>
      <c r="J48" s="1483">
        <v>9</v>
      </c>
      <c r="K48" s="1484">
        <v>0</v>
      </c>
      <c r="L48" s="1484">
        <v>3</v>
      </c>
      <c r="M48" s="1484">
        <v>24</v>
      </c>
      <c r="N48" s="1484">
        <v>2</v>
      </c>
      <c r="O48" s="1479">
        <v>38</v>
      </c>
      <c r="P48" s="1485">
        <v>0.8695652173913043</v>
      </c>
      <c r="Q48" s="1506">
        <v>7.536231884057972</v>
      </c>
    </row>
    <row r="49" spans="1:17" s="556" customFormat="1" ht="12.75" customHeight="1">
      <c r="A49" s="2209"/>
      <c r="B49" s="561" t="s">
        <v>58</v>
      </c>
      <c r="C49" s="1546">
        <v>13</v>
      </c>
      <c r="D49" s="1509">
        <v>13</v>
      </c>
      <c r="E49" s="1510">
        <v>100</v>
      </c>
      <c r="F49" s="1530">
        <v>0</v>
      </c>
      <c r="G49" s="1512">
        <v>0</v>
      </c>
      <c r="H49" s="1531">
        <v>2</v>
      </c>
      <c r="I49" s="1513">
        <v>15.384615384615385</v>
      </c>
      <c r="J49" s="1532">
        <v>0</v>
      </c>
      <c r="K49" s="1531">
        <v>0</v>
      </c>
      <c r="L49" s="1536">
        <v>5</v>
      </c>
      <c r="M49" s="1525">
        <v>1</v>
      </c>
      <c r="N49" s="1536">
        <v>0</v>
      </c>
      <c r="O49" s="1534">
        <v>6</v>
      </c>
      <c r="P49" s="1490">
        <v>38.46153846153847</v>
      </c>
      <c r="Q49" s="1543">
        <v>7.6923076923076925</v>
      </c>
    </row>
    <row r="50" spans="1:17" s="556" customFormat="1" ht="12.75" customHeight="1">
      <c r="A50" s="2209"/>
      <c r="B50" s="561" t="s">
        <v>59</v>
      </c>
      <c r="C50" s="1546">
        <v>8</v>
      </c>
      <c r="D50" s="1509">
        <v>8</v>
      </c>
      <c r="E50" s="1510">
        <v>100</v>
      </c>
      <c r="F50" s="1530">
        <v>0</v>
      </c>
      <c r="G50" s="1512">
        <v>0</v>
      </c>
      <c r="H50" s="1531">
        <v>0</v>
      </c>
      <c r="I50" s="1513">
        <v>0</v>
      </c>
      <c r="J50" s="1532">
        <v>0</v>
      </c>
      <c r="K50" s="1531">
        <v>0</v>
      </c>
      <c r="L50" s="1536">
        <v>0</v>
      </c>
      <c r="M50" s="1525">
        <v>0</v>
      </c>
      <c r="N50" s="1536">
        <v>0</v>
      </c>
      <c r="O50" s="1534">
        <v>0</v>
      </c>
      <c r="P50" s="1490">
        <v>0</v>
      </c>
      <c r="Q50" s="1543">
        <v>0</v>
      </c>
    </row>
    <row r="51" spans="1:17" s="556" customFormat="1" ht="12.75" customHeight="1">
      <c r="A51" s="2209"/>
      <c r="B51" s="561" t="s">
        <v>60</v>
      </c>
      <c r="C51" s="1546">
        <v>78</v>
      </c>
      <c r="D51" s="1509">
        <v>76</v>
      </c>
      <c r="E51" s="1510">
        <v>97.43589743589743</v>
      </c>
      <c r="F51" s="1530">
        <v>0</v>
      </c>
      <c r="G51" s="1512">
        <v>0</v>
      </c>
      <c r="H51" s="1531">
        <v>3</v>
      </c>
      <c r="I51" s="1513">
        <v>3.9473684210526314</v>
      </c>
      <c r="J51" s="1532">
        <v>2</v>
      </c>
      <c r="K51" s="1531">
        <v>3</v>
      </c>
      <c r="L51" s="1536">
        <v>9</v>
      </c>
      <c r="M51" s="1525">
        <v>4</v>
      </c>
      <c r="N51" s="1536">
        <v>0</v>
      </c>
      <c r="O51" s="1534">
        <v>18</v>
      </c>
      <c r="P51" s="1490">
        <v>11.842105263157894</v>
      </c>
      <c r="Q51" s="1543">
        <v>5.263157894736842</v>
      </c>
    </row>
    <row r="52" spans="1:17" s="556" customFormat="1" ht="12.75" customHeight="1">
      <c r="A52" s="2209"/>
      <c r="B52" s="561" t="s">
        <v>61</v>
      </c>
      <c r="C52" s="1546">
        <v>40</v>
      </c>
      <c r="D52" s="1509">
        <v>40</v>
      </c>
      <c r="E52" s="1510">
        <v>100</v>
      </c>
      <c r="F52" s="1530">
        <v>0</v>
      </c>
      <c r="G52" s="1512">
        <v>0</v>
      </c>
      <c r="H52" s="1531">
        <v>1</v>
      </c>
      <c r="I52" s="1513">
        <v>2.5</v>
      </c>
      <c r="J52" s="1532">
        <v>0</v>
      </c>
      <c r="K52" s="1531">
        <v>3</v>
      </c>
      <c r="L52" s="1536">
        <v>2</v>
      </c>
      <c r="M52" s="1525">
        <v>2</v>
      </c>
      <c r="N52" s="1536">
        <v>1</v>
      </c>
      <c r="O52" s="1534">
        <v>8</v>
      </c>
      <c r="P52" s="1490">
        <v>5</v>
      </c>
      <c r="Q52" s="1543">
        <v>7.5</v>
      </c>
    </row>
    <row r="53" spans="1:17" s="556" customFormat="1" ht="12.75" customHeight="1">
      <c r="A53" s="2209"/>
      <c r="B53" s="561" t="s">
        <v>62</v>
      </c>
      <c r="C53" s="1546">
        <v>51</v>
      </c>
      <c r="D53" s="1509">
        <v>50</v>
      </c>
      <c r="E53" s="1510">
        <v>98.0392156862745</v>
      </c>
      <c r="F53" s="1530">
        <v>0</v>
      </c>
      <c r="G53" s="1512">
        <v>0</v>
      </c>
      <c r="H53" s="1531">
        <v>1</v>
      </c>
      <c r="I53" s="1513">
        <v>2</v>
      </c>
      <c r="J53" s="1532">
        <v>0</v>
      </c>
      <c r="K53" s="1531">
        <v>1</v>
      </c>
      <c r="L53" s="1536">
        <v>8</v>
      </c>
      <c r="M53" s="1525">
        <v>3</v>
      </c>
      <c r="N53" s="1536">
        <v>0</v>
      </c>
      <c r="O53" s="1534">
        <v>12</v>
      </c>
      <c r="P53" s="1490">
        <v>16</v>
      </c>
      <c r="Q53" s="1543">
        <v>6</v>
      </c>
    </row>
    <row r="54" spans="1:17" s="44" customFormat="1" ht="12.75" customHeight="1" thickBot="1">
      <c r="A54" s="2210"/>
      <c r="B54" s="116" t="s">
        <v>48</v>
      </c>
      <c r="C54" s="1547">
        <f>SUM(C48:C53)</f>
        <v>547</v>
      </c>
      <c r="D54" s="1432">
        <f aca="true" t="shared" si="11" ref="D54:O54">SUM(D48:D53)</f>
        <v>532</v>
      </c>
      <c r="E54" s="1433">
        <f>D54/C54*100</f>
        <v>97.25776965265082</v>
      </c>
      <c r="F54" s="1432">
        <f t="shared" si="11"/>
        <v>17</v>
      </c>
      <c r="G54" s="1434">
        <f>F54/D54*100</f>
        <v>3.195488721804511</v>
      </c>
      <c r="H54" s="1435">
        <f t="shared" si="11"/>
        <v>36</v>
      </c>
      <c r="I54" s="1433">
        <f>H54/D54*100</f>
        <v>6.7669172932330826</v>
      </c>
      <c r="J54" s="1436">
        <f t="shared" si="11"/>
        <v>11</v>
      </c>
      <c r="K54" s="1437">
        <f t="shared" si="11"/>
        <v>7</v>
      </c>
      <c r="L54" s="1437">
        <f t="shared" si="11"/>
        <v>27</v>
      </c>
      <c r="M54" s="1437">
        <f t="shared" si="11"/>
        <v>34</v>
      </c>
      <c r="N54" s="1437">
        <f t="shared" si="11"/>
        <v>3</v>
      </c>
      <c r="O54" s="1482">
        <f t="shared" si="11"/>
        <v>82</v>
      </c>
      <c r="P54" s="180">
        <f>L54/D54*100</f>
        <v>5.075187969924812</v>
      </c>
      <c r="Q54" s="181">
        <f>(M54+N54)/D54*100</f>
        <v>6.954887218045112</v>
      </c>
    </row>
    <row r="55" spans="1:17" s="556" customFormat="1" ht="12.75" customHeight="1">
      <c r="A55" s="2208" t="s">
        <v>114</v>
      </c>
      <c r="B55" s="557" t="s">
        <v>63</v>
      </c>
      <c r="C55" s="1514">
        <v>99</v>
      </c>
      <c r="D55" s="1515">
        <v>97</v>
      </c>
      <c r="E55" s="1510">
        <v>97.97979797979798</v>
      </c>
      <c r="F55" s="1516">
        <v>2</v>
      </c>
      <c r="G55" s="1512">
        <v>2.0618556701030926</v>
      </c>
      <c r="H55" s="1517">
        <v>3</v>
      </c>
      <c r="I55" s="1513">
        <v>3.0927835051546393</v>
      </c>
      <c r="J55" s="1518">
        <v>8</v>
      </c>
      <c r="K55" s="1517">
        <v>3</v>
      </c>
      <c r="L55" s="1519">
        <v>15</v>
      </c>
      <c r="M55" s="1520">
        <v>1</v>
      </c>
      <c r="N55" s="1519">
        <v>2</v>
      </c>
      <c r="O55" s="1541">
        <v>29</v>
      </c>
      <c r="P55" s="1490">
        <v>15.463917525773196</v>
      </c>
      <c r="Q55" s="1543">
        <v>3.0927835051546393</v>
      </c>
    </row>
    <row r="56" spans="1:17" s="556" customFormat="1" ht="12.75" customHeight="1">
      <c r="A56" s="2209"/>
      <c r="B56" s="561" t="s">
        <v>64</v>
      </c>
      <c r="C56" s="1526">
        <v>46</v>
      </c>
      <c r="D56" s="1509">
        <v>46</v>
      </c>
      <c r="E56" s="1510">
        <v>100</v>
      </c>
      <c r="F56" s="1530">
        <v>3</v>
      </c>
      <c r="G56" s="1512">
        <v>6.521739130434782</v>
      </c>
      <c r="H56" s="1531">
        <v>1</v>
      </c>
      <c r="I56" s="1513">
        <v>2.1739130434782608</v>
      </c>
      <c r="J56" s="1532">
        <v>0</v>
      </c>
      <c r="K56" s="1531">
        <v>0</v>
      </c>
      <c r="L56" s="1536">
        <v>10</v>
      </c>
      <c r="M56" s="1525">
        <v>4</v>
      </c>
      <c r="N56" s="1536">
        <v>3</v>
      </c>
      <c r="O56" s="1534">
        <v>17</v>
      </c>
      <c r="P56" s="1490">
        <v>21.73913043478261</v>
      </c>
      <c r="Q56" s="1543">
        <v>15.217391304347828</v>
      </c>
    </row>
    <row r="57" spans="1:17" s="556" customFormat="1" ht="12.75" customHeight="1">
      <c r="A57" s="2209"/>
      <c r="B57" s="561" t="s">
        <v>65</v>
      </c>
      <c r="C57" s="1526">
        <v>55</v>
      </c>
      <c r="D57" s="1509">
        <v>55</v>
      </c>
      <c r="E57" s="1510">
        <v>100</v>
      </c>
      <c r="F57" s="1530">
        <v>1</v>
      </c>
      <c r="G57" s="1512">
        <v>1.8181818181818181</v>
      </c>
      <c r="H57" s="1531">
        <v>6</v>
      </c>
      <c r="I57" s="1513">
        <v>10.909090909090908</v>
      </c>
      <c r="J57" s="1532">
        <v>6</v>
      </c>
      <c r="K57" s="1531">
        <v>6</v>
      </c>
      <c r="L57" s="1536">
        <v>3</v>
      </c>
      <c r="M57" s="1525">
        <v>0</v>
      </c>
      <c r="N57" s="1536">
        <v>0</v>
      </c>
      <c r="O57" s="1534">
        <v>15</v>
      </c>
      <c r="P57" s="1490">
        <v>5.454545454545454</v>
      </c>
      <c r="Q57" s="1543">
        <v>0</v>
      </c>
    </row>
    <row r="58" spans="1:17" s="556" customFormat="1" ht="12.75" customHeight="1">
      <c r="A58" s="2209"/>
      <c r="B58" s="561" t="s">
        <v>66</v>
      </c>
      <c r="C58" s="1526">
        <v>54</v>
      </c>
      <c r="D58" s="1509">
        <v>54</v>
      </c>
      <c r="E58" s="1510">
        <v>100</v>
      </c>
      <c r="F58" s="1530">
        <v>0</v>
      </c>
      <c r="G58" s="1512">
        <v>0</v>
      </c>
      <c r="H58" s="1531">
        <v>5</v>
      </c>
      <c r="I58" s="1513">
        <v>9.25925925925926</v>
      </c>
      <c r="J58" s="1532">
        <v>1</v>
      </c>
      <c r="K58" s="1531">
        <v>3</v>
      </c>
      <c r="L58" s="1536">
        <v>11</v>
      </c>
      <c r="M58" s="1525">
        <v>3</v>
      </c>
      <c r="N58" s="1536">
        <v>0</v>
      </c>
      <c r="O58" s="1534">
        <v>18</v>
      </c>
      <c r="P58" s="1490">
        <v>20.37037037037037</v>
      </c>
      <c r="Q58" s="1543">
        <v>5.555555555555555</v>
      </c>
    </row>
    <row r="59" spans="1:18" s="556" customFormat="1" ht="12.75" customHeight="1">
      <c r="A59" s="2209"/>
      <c r="B59" s="561" t="s">
        <v>67</v>
      </c>
      <c r="C59" s="1526">
        <v>47</v>
      </c>
      <c r="D59" s="1509">
        <v>47</v>
      </c>
      <c r="E59" s="1510">
        <v>100</v>
      </c>
      <c r="F59" s="1530">
        <v>1</v>
      </c>
      <c r="G59" s="1512">
        <v>2.127659574468085</v>
      </c>
      <c r="H59" s="1531">
        <v>6</v>
      </c>
      <c r="I59" s="1513">
        <v>12.76595744680851</v>
      </c>
      <c r="J59" s="1532">
        <v>0</v>
      </c>
      <c r="K59" s="1531">
        <v>0</v>
      </c>
      <c r="L59" s="1536">
        <v>0</v>
      </c>
      <c r="M59" s="1525">
        <v>1</v>
      </c>
      <c r="N59" s="1536">
        <v>0</v>
      </c>
      <c r="O59" s="1534">
        <v>1</v>
      </c>
      <c r="P59" s="1490">
        <v>0</v>
      </c>
      <c r="Q59" s="1543">
        <v>2.127659574468085</v>
      </c>
      <c r="R59" s="571"/>
    </row>
    <row r="60" spans="1:17" s="556" customFormat="1" ht="12.75" customHeight="1">
      <c r="A60" s="2209"/>
      <c r="B60" s="561" t="s">
        <v>68</v>
      </c>
      <c r="C60" s="1526">
        <v>29</v>
      </c>
      <c r="D60" s="1509">
        <v>29</v>
      </c>
      <c r="E60" s="1510">
        <v>100</v>
      </c>
      <c r="F60" s="1530">
        <v>0</v>
      </c>
      <c r="G60" s="1512">
        <v>0</v>
      </c>
      <c r="H60" s="1531">
        <v>3</v>
      </c>
      <c r="I60" s="1513">
        <v>10.344827586206897</v>
      </c>
      <c r="J60" s="1532">
        <v>0</v>
      </c>
      <c r="K60" s="1531">
        <v>0</v>
      </c>
      <c r="L60" s="1536">
        <v>1</v>
      </c>
      <c r="M60" s="1525">
        <v>5</v>
      </c>
      <c r="N60" s="1536">
        <v>0</v>
      </c>
      <c r="O60" s="1548">
        <v>6</v>
      </c>
      <c r="P60" s="1490">
        <v>3.4482758620689653</v>
      </c>
      <c r="Q60" s="1543">
        <v>17.24137931034483</v>
      </c>
    </row>
    <row r="61" spans="1:17" s="44" customFormat="1" ht="12.75" customHeight="1" thickBot="1">
      <c r="A61" s="2210"/>
      <c r="B61" s="116" t="s">
        <v>48</v>
      </c>
      <c r="C61" s="1431">
        <f>SUM(C55:C60)</f>
        <v>330</v>
      </c>
      <c r="D61" s="1432">
        <f aca="true" t="shared" si="12" ref="D61:O61">SUM(D55:D60)</f>
        <v>328</v>
      </c>
      <c r="E61" s="1433">
        <f>D61/C61*100</f>
        <v>99.39393939393939</v>
      </c>
      <c r="F61" s="1432">
        <f t="shared" si="12"/>
        <v>7</v>
      </c>
      <c r="G61" s="1434">
        <f>F61/D61*100</f>
        <v>2.1341463414634148</v>
      </c>
      <c r="H61" s="1435">
        <f t="shared" si="12"/>
        <v>24</v>
      </c>
      <c r="I61" s="1433">
        <f>H61/D61*100</f>
        <v>7.317073170731707</v>
      </c>
      <c r="J61" s="1436">
        <f t="shared" si="12"/>
        <v>15</v>
      </c>
      <c r="K61" s="1437">
        <f t="shared" si="12"/>
        <v>12</v>
      </c>
      <c r="L61" s="1437">
        <f t="shared" si="12"/>
        <v>40</v>
      </c>
      <c r="M61" s="1437">
        <f t="shared" si="12"/>
        <v>14</v>
      </c>
      <c r="N61" s="1437">
        <f t="shared" si="12"/>
        <v>5</v>
      </c>
      <c r="O61" s="1491">
        <f t="shared" si="12"/>
        <v>86</v>
      </c>
      <c r="P61" s="577">
        <f>L61/D61*100</f>
        <v>12.195121951219512</v>
      </c>
      <c r="Q61" s="578">
        <f>(M61+N61)/D61*100</f>
        <v>5.7926829268292686</v>
      </c>
    </row>
    <row r="62" spans="1:17" s="74" customFormat="1" ht="12.75" customHeight="1" thickBot="1">
      <c r="A62" s="2355" t="s">
        <v>115</v>
      </c>
      <c r="B62" s="2356"/>
      <c r="C62" s="1469">
        <f>SUM(C61,C54,C47,C45,C41,C34,C30,C26,C24,C20,C17,C12,C8)</f>
        <v>7695</v>
      </c>
      <c r="D62" s="1418">
        <f>SUM(D61,D54,D47,D45,D41,D34,D30,D26,D24,D20,D17,D12,D8)</f>
        <v>7436</v>
      </c>
      <c r="E62" s="1427">
        <f>D62/C62*100</f>
        <v>96.63417803768681</v>
      </c>
      <c r="F62" s="1428">
        <f>SUM(F8,F12,F17,F20,F24,F26,F30,F34,F41,F45,F47,F54,F61,)</f>
        <v>218</v>
      </c>
      <c r="G62" s="1429">
        <f>F62/D62*100</f>
        <v>2.93168370091447</v>
      </c>
      <c r="H62" s="1430">
        <f>SUM(H61,H54,H47,H45,H41,H34,H30,H26,H24,H20,H17,H12,H8)</f>
        <v>554</v>
      </c>
      <c r="I62" s="1427">
        <f>H62/D62*100</f>
        <v>7.45024206562668</v>
      </c>
      <c r="J62" s="175">
        <f>SUM(J61,J54,J47,J45,J41,J34,J30,J26,J24,J20,J17,J12,J8)</f>
        <v>113</v>
      </c>
      <c r="K62" s="176">
        <f>SUM(K61,K54,K47,K45,K41,K34,K30,K26,K24,K20,K17,K12,K8)</f>
        <v>363</v>
      </c>
      <c r="L62" s="110">
        <f>SUM(L61,L54,L47,L45,L41,L34,L30,L26,L24,L20,L17,L12,L8)</f>
        <v>664</v>
      </c>
      <c r="M62" s="176">
        <f>SUM(M61,M54,M47,M45,M41,M34,M30,M26,M24,M20,M17,M12,M8)</f>
        <v>307</v>
      </c>
      <c r="N62" s="176">
        <f>SUM(N61,N54,N47,N45,N41,N34,N30,N26,N24,N20,N17,N12,N8)</f>
        <v>50</v>
      </c>
      <c r="O62" s="119">
        <f>SUM(J62:N62)</f>
        <v>1497</v>
      </c>
      <c r="P62" s="1493">
        <f>L62/D62*100</f>
        <v>8.929532006455084</v>
      </c>
      <c r="Q62" s="207">
        <f>(M62+N62)/D62*100</f>
        <v>4.800968262506724</v>
      </c>
    </row>
    <row r="63" spans="1:27" ht="10.5" customHeight="1">
      <c r="A63" s="2350" t="s">
        <v>335</v>
      </c>
      <c r="B63" s="2351"/>
      <c r="C63" s="2351"/>
      <c r="D63" s="2351"/>
      <c r="E63" s="2351"/>
      <c r="F63" s="2351"/>
      <c r="G63" s="2351"/>
      <c r="H63" s="2351"/>
      <c r="I63" s="2351"/>
      <c r="J63" s="2351"/>
      <c r="K63" s="2351"/>
      <c r="L63" s="2351"/>
      <c r="M63" s="2351"/>
      <c r="N63" s="2351"/>
      <c r="O63" s="2351"/>
      <c r="P63" s="2351"/>
      <c r="Q63" s="2351"/>
      <c r="R63" s="208"/>
      <c r="S63" s="208"/>
      <c r="T63" s="208"/>
      <c r="U63" s="208"/>
      <c r="V63" s="208"/>
      <c r="W63" s="208"/>
      <c r="X63" s="208"/>
      <c r="Y63" s="208"/>
      <c r="Z63" s="208"/>
      <c r="AA63" s="208"/>
    </row>
    <row r="64" spans="1:17" ht="10.5" customHeight="1">
      <c r="A64" s="2352"/>
      <c r="B64" s="2352"/>
      <c r="C64" s="2352"/>
      <c r="D64" s="2352"/>
      <c r="E64" s="2352"/>
      <c r="F64" s="2352"/>
      <c r="G64" s="2352"/>
      <c r="H64" s="2352"/>
      <c r="I64" s="2352"/>
      <c r="J64" s="2352"/>
      <c r="K64" s="2352"/>
      <c r="L64" s="2352"/>
      <c r="M64" s="2352"/>
      <c r="N64" s="2352"/>
      <c r="O64" s="2352"/>
      <c r="P64" s="2352"/>
      <c r="Q64" s="2352"/>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1"/>
    <protectedRange sqref="J21:N23 J18:N19 J13:N16 J9:N11 C7:D7 F7 H7 J7:N7" name="範囲6_2"/>
    <protectedRange sqref="C46:D46 F46 H46 J46:O46 J48:O53 H48:H53 F48:F53 C48:D53 C55:D60 F55:F60 H55:H60 J55:O60" name="範囲4_2"/>
    <protectedRange sqref="C27:D29 F27:F29 H27:H29 J27:O29 J31:O33 H31:H33 F31:F33 C31:D33 J42:O44 H42:H44 F42:F44 C42:D44 C46:D46 F46 H46 J46:O46 C35:D40 F35:F40 H35:H40 J35:O40"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2"/>
  </protectedRanges>
  <mergeCells count="36">
    <mergeCell ref="P3:Q3"/>
    <mergeCell ref="P4:P5"/>
    <mergeCell ref="Q4:Q5"/>
    <mergeCell ref="E4:E5"/>
    <mergeCell ref="N4:N5"/>
    <mergeCell ref="O4:O5"/>
    <mergeCell ref="H4:I4"/>
    <mergeCell ref="A1:F1"/>
    <mergeCell ref="A7:A8"/>
    <mergeCell ref="A9:A12"/>
    <mergeCell ref="J4:J5"/>
    <mergeCell ref="C3:C5"/>
    <mergeCell ref="F4:G4"/>
    <mergeCell ref="B3:B5"/>
    <mergeCell ref="F3:I3"/>
    <mergeCell ref="J3:O3"/>
    <mergeCell ref="D3:E3"/>
    <mergeCell ref="D4:D5"/>
    <mergeCell ref="K4:K5"/>
    <mergeCell ref="L4:L5"/>
    <mergeCell ref="M4:M5"/>
    <mergeCell ref="A27:A30"/>
    <mergeCell ref="A31:A34"/>
    <mergeCell ref="A21:A24"/>
    <mergeCell ref="A13:A17"/>
    <mergeCell ref="A25:A26"/>
    <mergeCell ref="A63:Q64"/>
    <mergeCell ref="M2:Q2"/>
    <mergeCell ref="A55:A61"/>
    <mergeCell ref="A62:B62"/>
    <mergeCell ref="A35:A41"/>
    <mergeCell ref="A42:A45"/>
    <mergeCell ref="A46:A47"/>
    <mergeCell ref="A48:A54"/>
    <mergeCell ref="A18:A20"/>
    <mergeCell ref="A3:A5"/>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indexed="13"/>
  </sheetPr>
  <dimension ref="A1:AV538"/>
  <sheetViews>
    <sheetView view="pageBreakPreview" zoomScale="85" zoomScaleSheetLayoutView="85"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S21" sqref="S21"/>
    </sheetView>
  </sheetViews>
  <sheetFormatPr defaultColWidth="5.50390625" defaultRowHeight="13.5"/>
  <cols>
    <col min="1" max="1" width="8.00390625" style="1" bestFit="1" customWidth="1"/>
    <col min="2" max="3" width="6.875" style="1" customWidth="1"/>
    <col min="4" max="4" width="5.125" style="1" bestFit="1" customWidth="1"/>
    <col min="5" max="5" width="7.625" style="1" bestFit="1" customWidth="1"/>
    <col min="6" max="6" width="6.00390625" style="1" bestFit="1" customWidth="1"/>
    <col min="7" max="7" width="7.625" style="1" bestFit="1" customWidth="1"/>
    <col min="8" max="8" width="5.125" style="1" bestFit="1" customWidth="1"/>
    <col min="9" max="9" width="4.875" style="1" bestFit="1" customWidth="1"/>
    <col min="10" max="11" width="6.50390625" style="1" bestFit="1" customWidth="1"/>
    <col min="12" max="12" width="5.125" style="1" bestFit="1" customWidth="1"/>
    <col min="13" max="14" width="4.875" style="1" bestFit="1" customWidth="1"/>
    <col min="15" max="15" width="6.50390625" style="1" bestFit="1" customWidth="1"/>
    <col min="16" max="17" width="4.875" style="1" bestFit="1" customWidth="1"/>
    <col min="18" max="18" width="4.625" style="1" customWidth="1"/>
    <col min="19" max="19" width="4.875" style="1" bestFit="1" customWidth="1"/>
    <col min="20" max="20" width="6.50390625" style="1" bestFit="1" customWidth="1"/>
    <col min="21" max="21" width="5.125" style="1" bestFit="1" customWidth="1"/>
    <col min="22" max="22" width="6.50390625" style="1" bestFit="1" customWidth="1"/>
    <col min="23" max="23" width="5.125" style="1" bestFit="1" customWidth="1"/>
    <col min="24" max="24" width="4.875" style="1" bestFit="1" customWidth="1"/>
    <col min="25" max="25" width="4.125" style="1" bestFit="1" customWidth="1"/>
    <col min="26" max="26" width="4.875" style="1" customWidth="1"/>
    <col min="27" max="27" width="4.125" style="1" bestFit="1" customWidth="1"/>
    <col min="28" max="16384" width="5.50390625" style="1" customWidth="1"/>
  </cols>
  <sheetData>
    <row r="1" spans="1:14" s="926" customFormat="1" ht="14.25">
      <c r="A1" s="2227" t="s">
        <v>383</v>
      </c>
      <c r="B1" s="2227"/>
      <c r="C1" s="2227"/>
      <c r="D1" s="2227"/>
      <c r="E1" s="2227"/>
      <c r="F1" s="2227"/>
      <c r="G1" s="2227"/>
      <c r="H1" s="925"/>
      <c r="M1" s="927"/>
      <c r="N1" s="927"/>
    </row>
    <row r="2" spans="1:48" s="926" customFormat="1" ht="14.25">
      <c r="A2" s="2227" t="s">
        <v>269</v>
      </c>
      <c r="B2" s="2227"/>
      <c r="C2" s="2227"/>
      <c r="D2" s="2227"/>
      <c r="E2" s="2227"/>
      <c r="F2" s="2227"/>
      <c r="G2" s="2227"/>
      <c r="H2" s="2227"/>
      <c r="I2" s="2227"/>
      <c r="J2" s="2227"/>
      <c r="K2" s="928"/>
      <c r="L2" s="928"/>
      <c r="M2" s="928"/>
      <c r="N2" s="928"/>
      <c r="O2" s="928"/>
      <c r="P2" s="928"/>
      <c r="Q2" s="928"/>
      <c r="R2" s="928"/>
      <c r="S2" s="928"/>
      <c r="T2" s="928"/>
      <c r="U2" s="927"/>
      <c r="V2" s="927"/>
      <c r="W2" s="927"/>
      <c r="X2" s="927"/>
      <c r="Y2" s="927"/>
      <c r="Z2" s="927"/>
      <c r="AA2" s="927"/>
      <c r="AB2" s="927"/>
      <c r="AC2" s="927"/>
      <c r="AD2" s="927"/>
      <c r="AE2" s="927"/>
      <c r="AF2" s="927"/>
      <c r="AG2" s="927"/>
      <c r="AH2" s="927"/>
      <c r="AI2" s="927"/>
      <c r="AJ2" s="927"/>
      <c r="AK2" s="927"/>
      <c r="AL2" s="927"/>
      <c r="AM2" s="927"/>
      <c r="AN2" s="927"/>
      <c r="AO2" s="927"/>
      <c r="AP2" s="927"/>
      <c r="AQ2" s="927"/>
      <c r="AR2" s="927"/>
      <c r="AS2" s="927"/>
      <c r="AT2" s="927"/>
      <c r="AU2" s="927"/>
      <c r="AV2" s="927"/>
    </row>
    <row r="3" spans="1:48" s="556" customFormat="1" ht="14.25" customHeight="1" thickBot="1">
      <c r="A3" s="929"/>
      <c r="B3" s="929"/>
      <c r="C3" s="929"/>
      <c r="D3" s="929"/>
      <c r="E3" s="929"/>
      <c r="F3" s="929"/>
      <c r="G3" s="929"/>
      <c r="H3" s="929"/>
      <c r="I3" s="929"/>
      <c r="J3" s="929"/>
      <c r="K3" s="929"/>
      <c r="L3" s="929"/>
      <c r="M3" s="929"/>
      <c r="N3" s="929"/>
      <c r="O3" s="929"/>
      <c r="P3" s="929"/>
      <c r="Q3" s="929"/>
      <c r="R3" s="929"/>
      <c r="S3" s="929"/>
      <c r="T3" s="929"/>
      <c r="U3" s="930"/>
      <c r="V3" s="930"/>
      <c r="W3" s="930"/>
      <c r="X3" s="2228" t="str">
        <f ca="1">INDIRECT("'-43-'!M4")</f>
        <v>（令和元年度）</v>
      </c>
      <c r="Y3" s="2229" t="s">
        <v>360</v>
      </c>
      <c r="Z3" s="2229"/>
      <c r="AA3" s="2229"/>
      <c r="AB3" s="930"/>
      <c r="AC3" s="930"/>
      <c r="AD3" s="930"/>
      <c r="AE3" s="930"/>
      <c r="AF3" s="930"/>
      <c r="AG3" s="930"/>
      <c r="AH3" s="930"/>
      <c r="AI3" s="930"/>
      <c r="AJ3" s="930"/>
      <c r="AK3" s="930"/>
      <c r="AL3" s="930"/>
      <c r="AM3" s="930"/>
      <c r="AN3" s="930"/>
      <c r="AO3" s="930"/>
      <c r="AP3" s="930"/>
      <c r="AQ3" s="930"/>
      <c r="AR3" s="930"/>
      <c r="AS3" s="930"/>
      <c r="AT3" s="930"/>
      <c r="AU3" s="930"/>
      <c r="AV3" s="930"/>
    </row>
    <row r="4" spans="1:48" s="556" customFormat="1" ht="12">
      <c r="A4" s="2266" t="s">
        <v>23</v>
      </c>
      <c r="B4" s="2269" t="s">
        <v>316</v>
      </c>
      <c r="C4" s="2274" t="s">
        <v>160</v>
      </c>
      <c r="D4" s="2274"/>
      <c r="E4" s="2237" t="s">
        <v>290</v>
      </c>
      <c r="F4" s="2238"/>
      <c r="G4" s="2238"/>
      <c r="H4" s="2238"/>
      <c r="I4" s="2238"/>
      <c r="J4" s="2238"/>
      <c r="K4" s="2238"/>
      <c r="L4" s="2239"/>
      <c r="M4" s="2243" t="s">
        <v>397</v>
      </c>
      <c r="N4" s="2243"/>
      <c r="O4" s="2243"/>
      <c r="P4" s="2243"/>
      <c r="Q4" s="2243"/>
      <c r="R4" s="2243"/>
      <c r="S4" s="2243"/>
      <c r="T4" s="2243"/>
      <c r="U4" s="2243"/>
      <c r="V4" s="2245" t="s">
        <v>161</v>
      </c>
      <c r="W4" s="2246"/>
      <c r="X4" s="2246"/>
      <c r="Y4" s="2246"/>
      <c r="Z4" s="2246"/>
      <c r="AA4" s="2247"/>
      <c r="AB4" s="930"/>
      <c r="AC4" s="930"/>
      <c r="AD4" s="930"/>
      <c r="AE4" s="930"/>
      <c r="AF4" s="930"/>
      <c r="AG4" s="930"/>
      <c r="AH4" s="930"/>
      <c r="AI4" s="930"/>
      <c r="AJ4" s="930"/>
      <c r="AK4" s="930"/>
      <c r="AL4" s="930"/>
      <c r="AM4" s="930"/>
      <c r="AN4" s="930"/>
      <c r="AO4" s="930"/>
      <c r="AP4" s="930"/>
      <c r="AQ4" s="930"/>
      <c r="AR4" s="930"/>
      <c r="AS4" s="930"/>
      <c r="AT4" s="930"/>
      <c r="AU4" s="930"/>
      <c r="AV4" s="930"/>
    </row>
    <row r="5" spans="1:48" s="556" customFormat="1" ht="12">
      <c r="A5" s="2267"/>
      <c r="B5" s="2270"/>
      <c r="C5" s="2275"/>
      <c r="D5" s="2275"/>
      <c r="E5" s="2240"/>
      <c r="F5" s="2241"/>
      <c r="G5" s="2241"/>
      <c r="H5" s="2241"/>
      <c r="I5" s="2241"/>
      <c r="J5" s="2241"/>
      <c r="K5" s="2241"/>
      <c r="L5" s="2242"/>
      <c r="M5" s="2244"/>
      <c r="N5" s="2244"/>
      <c r="O5" s="2244"/>
      <c r="P5" s="2244"/>
      <c r="Q5" s="2244"/>
      <c r="R5" s="2244"/>
      <c r="S5" s="2244"/>
      <c r="T5" s="2244"/>
      <c r="U5" s="2244"/>
      <c r="V5" s="2248"/>
      <c r="W5" s="2249"/>
      <c r="X5" s="2249"/>
      <c r="Y5" s="2249"/>
      <c r="Z5" s="2249"/>
      <c r="AA5" s="2250"/>
      <c r="AB5" s="930"/>
      <c r="AC5" s="930"/>
      <c r="AD5" s="930"/>
      <c r="AE5" s="930"/>
      <c r="AF5" s="930"/>
      <c r="AG5" s="930"/>
      <c r="AH5" s="930"/>
      <c r="AI5" s="930"/>
      <c r="AJ5" s="930"/>
      <c r="AK5" s="930"/>
      <c r="AL5" s="930"/>
      <c r="AM5" s="930"/>
      <c r="AN5" s="930"/>
      <c r="AO5" s="930"/>
      <c r="AP5" s="930"/>
      <c r="AQ5" s="930"/>
      <c r="AR5" s="930"/>
      <c r="AS5" s="930"/>
      <c r="AT5" s="930"/>
      <c r="AU5" s="930"/>
      <c r="AV5" s="930"/>
    </row>
    <row r="6" spans="1:48" s="556" customFormat="1" ht="24" customHeight="1">
      <c r="A6" s="2267"/>
      <c r="B6" s="2270"/>
      <c r="C6" s="2272" t="s">
        <v>2</v>
      </c>
      <c r="D6" s="2256" t="s">
        <v>3</v>
      </c>
      <c r="E6" s="2263" t="s">
        <v>4</v>
      </c>
      <c r="F6" s="2264"/>
      <c r="G6" s="2264"/>
      <c r="H6" s="2265"/>
      <c r="I6" s="2124" t="s">
        <v>5</v>
      </c>
      <c r="J6" s="2112"/>
      <c r="K6" s="2112"/>
      <c r="L6" s="2125"/>
      <c r="M6" s="2258" t="s">
        <v>6</v>
      </c>
      <c r="N6" s="2231" t="s">
        <v>212</v>
      </c>
      <c r="O6" s="2231" t="s">
        <v>291</v>
      </c>
      <c r="P6" s="2231" t="s">
        <v>80</v>
      </c>
      <c r="Q6" s="2235" t="s">
        <v>272</v>
      </c>
      <c r="R6" s="2236"/>
      <c r="S6" s="2231" t="s">
        <v>9</v>
      </c>
      <c r="T6" s="2254" t="s">
        <v>10</v>
      </c>
      <c r="U6" s="2256" t="s">
        <v>3</v>
      </c>
      <c r="V6" s="2260" t="s">
        <v>162</v>
      </c>
      <c r="W6" s="2233" t="s">
        <v>223</v>
      </c>
      <c r="X6" s="2251" t="s">
        <v>163</v>
      </c>
      <c r="Y6" s="2262"/>
      <c r="Z6" s="2251" t="s">
        <v>164</v>
      </c>
      <c r="AA6" s="2252"/>
      <c r="AB6" s="930"/>
      <c r="AC6" s="930"/>
      <c r="AD6" s="930"/>
      <c r="AE6" s="930"/>
      <c r="AF6" s="930"/>
      <c r="AG6" s="930"/>
      <c r="AH6" s="930"/>
      <c r="AI6" s="930"/>
      <c r="AJ6" s="930"/>
      <c r="AK6" s="930"/>
      <c r="AL6" s="930"/>
      <c r="AM6" s="930"/>
      <c r="AN6" s="930"/>
      <c r="AO6" s="930"/>
      <c r="AP6" s="930"/>
      <c r="AQ6" s="930"/>
      <c r="AR6" s="930"/>
      <c r="AS6" s="930"/>
      <c r="AT6" s="930"/>
      <c r="AU6" s="930"/>
      <c r="AV6" s="930"/>
    </row>
    <row r="7" spans="1:48" s="940" customFormat="1" ht="42" customHeight="1" thickBot="1">
      <c r="A7" s="2268"/>
      <c r="B7" s="2271"/>
      <c r="C7" s="2273"/>
      <c r="D7" s="2257"/>
      <c r="E7" s="931" t="s">
        <v>203</v>
      </c>
      <c r="F7" s="872" t="s">
        <v>359</v>
      </c>
      <c r="G7" s="873" t="s">
        <v>11</v>
      </c>
      <c r="H7" s="874" t="s">
        <v>3</v>
      </c>
      <c r="I7" s="932" t="s">
        <v>203</v>
      </c>
      <c r="J7" s="872" t="s">
        <v>359</v>
      </c>
      <c r="K7" s="873" t="s">
        <v>11</v>
      </c>
      <c r="L7" s="875" t="s">
        <v>3</v>
      </c>
      <c r="M7" s="2259"/>
      <c r="N7" s="2253"/>
      <c r="O7" s="2253"/>
      <c r="P7" s="2232"/>
      <c r="Q7" s="933" t="s">
        <v>273</v>
      </c>
      <c r="R7" s="933" t="s">
        <v>274</v>
      </c>
      <c r="S7" s="2253"/>
      <c r="T7" s="2255"/>
      <c r="U7" s="2257"/>
      <c r="V7" s="2261"/>
      <c r="W7" s="2234"/>
      <c r="X7" s="934" t="s">
        <v>165</v>
      </c>
      <c r="Y7" s="935" t="s">
        <v>166</v>
      </c>
      <c r="Z7" s="936" t="s">
        <v>165</v>
      </c>
      <c r="AA7" s="937" t="s">
        <v>166</v>
      </c>
      <c r="AB7" s="938"/>
      <c r="AC7" s="938"/>
      <c r="AD7" s="938"/>
      <c r="AE7" s="938"/>
      <c r="AF7" s="938"/>
      <c r="AG7" s="938"/>
      <c r="AH7" s="938"/>
      <c r="AI7" s="938"/>
      <c r="AJ7" s="938"/>
      <c r="AK7" s="938"/>
      <c r="AL7" s="938"/>
      <c r="AM7" s="938"/>
      <c r="AN7" s="938"/>
      <c r="AO7" s="938"/>
      <c r="AP7" s="938"/>
      <c r="AQ7" s="938"/>
      <c r="AR7" s="938"/>
      <c r="AS7" s="938"/>
      <c r="AT7" s="938"/>
      <c r="AU7" s="939"/>
      <c r="AV7" s="939"/>
    </row>
    <row r="8" spans="1:48" s="556" customFormat="1" ht="24" customHeight="1">
      <c r="A8" s="877" t="s">
        <v>12</v>
      </c>
      <c r="B8" s="878">
        <f>'-62-'!C8</f>
        <v>264</v>
      </c>
      <c r="C8" s="879">
        <f>'-62-'!D8</f>
        <v>260</v>
      </c>
      <c r="D8" s="880">
        <f>'-62-'!E8</f>
        <v>98.48484848484848</v>
      </c>
      <c r="E8" s="881">
        <f>'-62-'!F8</f>
        <v>5</v>
      </c>
      <c r="F8" s="600">
        <v>14</v>
      </c>
      <c r="G8" s="882">
        <f>SUM(E8:F8)</f>
        <v>19</v>
      </c>
      <c r="H8" s="883">
        <f>G8/C8*100</f>
        <v>7.307692307692308</v>
      </c>
      <c r="I8" s="600">
        <f>'-62-'!H8</f>
        <v>9</v>
      </c>
      <c r="J8" s="600">
        <v>26</v>
      </c>
      <c r="K8" s="882">
        <f>SUM(I8:J8)</f>
        <v>35</v>
      </c>
      <c r="L8" s="884">
        <f>K8/C8*100</f>
        <v>13.461538461538462</v>
      </c>
      <c r="M8" s="881">
        <f>'-62-'!J8</f>
        <v>7</v>
      </c>
      <c r="N8" s="881">
        <f>'-62-'!K8</f>
        <v>9</v>
      </c>
      <c r="O8" s="881">
        <f>'-62-'!L8</f>
        <v>49</v>
      </c>
      <c r="P8" s="881">
        <f>'-62-'!M8</f>
        <v>8</v>
      </c>
      <c r="Q8" s="881">
        <v>8</v>
      </c>
      <c r="R8" s="600">
        <v>0</v>
      </c>
      <c r="S8" s="600">
        <f>'-62-'!N8</f>
        <v>2</v>
      </c>
      <c r="T8" s="941">
        <f>SUM(M8:P8,S8)</f>
        <v>75</v>
      </c>
      <c r="U8" s="942">
        <f>T8/C8*100</f>
        <v>28.846153846153843</v>
      </c>
      <c r="V8" s="943">
        <v>248</v>
      </c>
      <c r="W8" s="944">
        <f>V8/B8*100</f>
        <v>93.93939393939394</v>
      </c>
      <c r="X8" s="945">
        <v>6</v>
      </c>
      <c r="Y8" s="946">
        <f>X8/V8*100</f>
        <v>2.4193548387096775</v>
      </c>
      <c r="Z8" s="945">
        <v>0</v>
      </c>
      <c r="AA8" s="947">
        <f>Z8/V8*100</f>
        <v>0</v>
      </c>
      <c r="AB8" s="930"/>
      <c r="AC8" s="930"/>
      <c r="AD8" s="930"/>
      <c r="AE8" s="930"/>
      <c r="AF8" s="930"/>
      <c r="AG8" s="930"/>
      <c r="AH8" s="930"/>
      <c r="AI8" s="930"/>
      <c r="AJ8" s="930"/>
      <c r="AK8" s="930"/>
      <c r="AL8" s="930"/>
      <c r="AM8" s="930"/>
      <c r="AN8" s="930"/>
      <c r="AO8" s="930"/>
      <c r="AP8" s="930"/>
      <c r="AQ8" s="930"/>
      <c r="AR8" s="930"/>
      <c r="AS8" s="930"/>
      <c r="AT8" s="930"/>
      <c r="AU8" s="930"/>
      <c r="AV8" s="930"/>
    </row>
    <row r="9" spans="1:48" s="556" customFormat="1" ht="24" customHeight="1">
      <c r="A9" s="886" t="s">
        <v>13</v>
      </c>
      <c r="B9" s="878">
        <f>'-62-'!C12</f>
        <v>585</v>
      </c>
      <c r="C9" s="879">
        <f>'-62-'!D12</f>
        <v>575</v>
      </c>
      <c r="D9" s="880">
        <f>'-62-'!E12</f>
        <v>98.29059829059828</v>
      </c>
      <c r="E9" s="887">
        <f>'-62-'!F12</f>
        <v>12</v>
      </c>
      <c r="F9" s="599">
        <v>32</v>
      </c>
      <c r="G9" s="882">
        <f aca="true" t="shared" si="0" ref="G9:G20">SUM(E9:F9)</f>
        <v>44</v>
      </c>
      <c r="H9" s="883">
        <f aca="true" t="shared" si="1" ref="H9:H20">G9/C9*100</f>
        <v>7.652173913043478</v>
      </c>
      <c r="I9" s="599">
        <f>'-62-'!H12</f>
        <v>28</v>
      </c>
      <c r="J9" s="599">
        <v>46</v>
      </c>
      <c r="K9" s="882">
        <f aca="true" t="shared" si="2" ref="K9:K20">SUM(I9:J9)</f>
        <v>74</v>
      </c>
      <c r="L9" s="884">
        <f aca="true" t="shared" si="3" ref="L9:L20">K9/C9*100</f>
        <v>12.869565217391305</v>
      </c>
      <c r="M9" s="887">
        <f>'-62-'!J12</f>
        <v>10</v>
      </c>
      <c r="N9" s="599">
        <f>'-62-'!K12</f>
        <v>22</v>
      </c>
      <c r="O9" s="599">
        <f>'-62-'!L12</f>
        <v>43</v>
      </c>
      <c r="P9" s="599">
        <f>'-62-'!M12</f>
        <v>12</v>
      </c>
      <c r="Q9" s="599">
        <v>12</v>
      </c>
      <c r="R9" s="600">
        <v>0</v>
      </c>
      <c r="S9" s="600">
        <f>'-62-'!N12</f>
        <v>1</v>
      </c>
      <c r="T9" s="941">
        <f aca="true" t="shared" si="4" ref="T9:T20">SUM(M9:P9,S9)</f>
        <v>88</v>
      </c>
      <c r="U9" s="942">
        <f aca="true" t="shared" si="5" ref="U9:U20">T9/C9*100</f>
        <v>15.304347826086955</v>
      </c>
      <c r="V9" s="948">
        <v>526</v>
      </c>
      <c r="W9" s="949">
        <f aca="true" t="shared" si="6" ref="W9:W20">V9/B9*100</f>
        <v>89.91452991452992</v>
      </c>
      <c r="X9" s="950">
        <v>9</v>
      </c>
      <c r="Y9" s="951">
        <f aca="true" t="shared" si="7" ref="Y9:Y20">X9/V9*100</f>
        <v>1.7110266159695817</v>
      </c>
      <c r="Z9" s="950">
        <v>2</v>
      </c>
      <c r="AA9" s="952">
        <f aca="true" t="shared" si="8" ref="AA9:AA20">Z9/V9*100</f>
        <v>0.38022813688212925</v>
      </c>
      <c r="AB9" s="930"/>
      <c r="AC9" s="930"/>
      <c r="AD9" s="930"/>
      <c r="AE9" s="930"/>
      <c r="AF9" s="930"/>
      <c r="AG9" s="930"/>
      <c r="AH9" s="930"/>
      <c r="AI9" s="930"/>
      <c r="AJ9" s="930"/>
      <c r="AK9" s="930"/>
      <c r="AL9" s="930"/>
      <c r="AM9" s="930"/>
      <c r="AN9" s="930"/>
      <c r="AO9" s="930"/>
      <c r="AP9" s="930"/>
      <c r="AQ9" s="930"/>
      <c r="AR9" s="930"/>
      <c r="AS9" s="930"/>
      <c r="AT9" s="930"/>
      <c r="AU9" s="930"/>
      <c r="AV9" s="930"/>
    </row>
    <row r="10" spans="1:48" s="556" customFormat="1" ht="24" customHeight="1">
      <c r="A10" s="886" t="s">
        <v>14</v>
      </c>
      <c r="B10" s="878">
        <f>'-62-'!C17</f>
        <v>512</v>
      </c>
      <c r="C10" s="879">
        <f>'-62-'!D17</f>
        <v>508</v>
      </c>
      <c r="D10" s="880">
        <f>'-62-'!E17</f>
        <v>99.21875</v>
      </c>
      <c r="E10" s="887">
        <f>'-62-'!F17</f>
        <v>16</v>
      </c>
      <c r="F10" s="599">
        <v>34</v>
      </c>
      <c r="G10" s="882">
        <f t="shared" si="0"/>
        <v>50</v>
      </c>
      <c r="H10" s="883">
        <f>G10/C10*100</f>
        <v>9.84251968503937</v>
      </c>
      <c r="I10" s="599">
        <f>'-62-'!H17</f>
        <v>41</v>
      </c>
      <c r="J10" s="599">
        <v>67</v>
      </c>
      <c r="K10" s="882">
        <f t="shared" si="2"/>
        <v>108</v>
      </c>
      <c r="L10" s="884">
        <f t="shared" si="3"/>
        <v>21.25984251968504</v>
      </c>
      <c r="M10" s="887">
        <f>'-62-'!J17</f>
        <v>2</v>
      </c>
      <c r="N10" s="599">
        <f>'-62-'!K17</f>
        <v>36</v>
      </c>
      <c r="O10" s="599">
        <f>'-62-'!L17</f>
        <v>66</v>
      </c>
      <c r="P10" s="599">
        <f>'-62-'!M17</f>
        <v>31</v>
      </c>
      <c r="Q10" s="599">
        <v>27</v>
      </c>
      <c r="R10" s="600">
        <v>4</v>
      </c>
      <c r="S10" s="600">
        <f>'-62-'!N17</f>
        <v>4</v>
      </c>
      <c r="T10" s="941">
        <f t="shared" si="4"/>
        <v>139</v>
      </c>
      <c r="U10" s="942">
        <f t="shared" si="5"/>
        <v>27.36220472440945</v>
      </c>
      <c r="V10" s="948">
        <v>466</v>
      </c>
      <c r="W10" s="949">
        <f t="shared" si="6"/>
        <v>91.015625</v>
      </c>
      <c r="X10" s="950">
        <v>9</v>
      </c>
      <c r="Y10" s="951">
        <f t="shared" si="7"/>
        <v>1.9313304721030045</v>
      </c>
      <c r="Z10" s="950">
        <v>0</v>
      </c>
      <c r="AA10" s="952">
        <f t="shared" si="8"/>
        <v>0</v>
      </c>
      <c r="AB10" s="930"/>
      <c r="AC10" s="930"/>
      <c r="AD10" s="930"/>
      <c r="AE10" s="930"/>
      <c r="AF10" s="930"/>
      <c r="AG10" s="930"/>
      <c r="AH10" s="930"/>
      <c r="AI10" s="930"/>
      <c r="AJ10" s="930"/>
      <c r="AK10" s="930"/>
      <c r="AL10" s="930"/>
      <c r="AM10" s="930"/>
      <c r="AN10" s="930"/>
      <c r="AO10" s="930"/>
      <c r="AP10" s="930"/>
      <c r="AQ10" s="930"/>
      <c r="AR10" s="930"/>
      <c r="AS10" s="930"/>
      <c r="AT10" s="930"/>
      <c r="AU10" s="930"/>
      <c r="AV10" s="930"/>
    </row>
    <row r="11" spans="1:48" s="556" customFormat="1" ht="24" customHeight="1">
      <c r="A11" s="886" t="s">
        <v>25</v>
      </c>
      <c r="B11" s="878">
        <f>'-62-'!C20</f>
        <v>960</v>
      </c>
      <c r="C11" s="879">
        <f>'-62-'!D20</f>
        <v>927</v>
      </c>
      <c r="D11" s="880">
        <f>'-62-'!E20</f>
        <v>96.5625</v>
      </c>
      <c r="E11" s="887">
        <f>'-62-'!F20</f>
        <v>43</v>
      </c>
      <c r="F11" s="599">
        <v>73</v>
      </c>
      <c r="G11" s="882">
        <f t="shared" si="0"/>
        <v>116</v>
      </c>
      <c r="H11" s="883">
        <f t="shared" si="1"/>
        <v>12.513484358144552</v>
      </c>
      <c r="I11" s="599">
        <f>'-62-'!H20</f>
        <v>83</v>
      </c>
      <c r="J11" s="599">
        <v>133</v>
      </c>
      <c r="K11" s="882">
        <f t="shared" si="2"/>
        <v>216</v>
      </c>
      <c r="L11" s="884">
        <f t="shared" si="3"/>
        <v>23.300970873786408</v>
      </c>
      <c r="M11" s="887">
        <f>'-62-'!J20</f>
        <v>6</v>
      </c>
      <c r="N11" s="599">
        <f>'-62-'!K20</f>
        <v>50</v>
      </c>
      <c r="O11" s="599">
        <f>'-62-'!L20</f>
        <v>87</v>
      </c>
      <c r="P11" s="599">
        <f>'-62-'!M20</f>
        <v>51</v>
      </c>
      <c r="Q11" s="599">
        <v>50</v>
      </c>
      <c r="R11" s="600">
        <v>1</v>
      </c>
      <c r="S11" s="600">
        <f>'-62-'!N20</f>
        <v>0</v>
      </c>
      <c r="T11" s="941">
        <f t="shared" si="4"/>
        <v>194</v>
      </c>
      <c r="U11" s="942">
        <f t="shared" si="5"/>
        <v>20.927723840345198</v>
      </c>
      <c r="V11" s="948">
        <v>883</v>
      </c>
      <c r="W11" s="949">
        <f t="shared" si="6"/>
        <v>91.97916666666667</v>
      </c>
      <c r="X11" s="950">
        <v>26</v>
      </c>
      <c r="Y11" s="951">
        <f>X11/V11*100</f>
        <v>2.944507361268403</v>
      </c>
      <c r="Z11" s="950">
        <v>0</v>
      </c>
      <c r="AA11" s="952">
        <f t="shared" si="8"/>
        <v>0</v>
      </c>
      <c r="AB11" s="930"/>
      <c r="AC11" s="930"/>
      <c r="AD11" s="930"/>
      <c r="AE11" s="930"/>
      <c r="AF11" s="930"/>
      <c r="AG11" s="930"/>
      <c r="AH11" s="930"/>
      <c r="AI11" s="930"/>
      <c r="AJ11" s="930"/>
      <c r="AK11" s="930"/>
      <c r="AL11" s="930"/>
      <c r="AM11" s="930"/>
      <c r="AN11" s="930"/>
      <c r="AO11" s="930"/>
      <c r="AP11" s="930"/>
      <c r="AQ11" s="930"/>
      <c r="AR11" s="930"/>
      <c r="AS11" s="930"/>
      <c r="AT11" s="930"/>
      <c r="AU11" s="930"/>
      <c r="AV11" s="930"/>
    </row>
    <row r="12" spans="1:48" s="556" customFormat="1" ht="24" customHeight="1">
      <c r="A12" s="886" t="s">
        <v>15</v>
      </c>
      <c r="B12" s="888">
        <f>'-62-'!C24</f>
        <v>691</v>
      </c>
      <c r="C12" s="889">
        <f>'-62-'!D24</f>
        <v>647</v>
      </c>
      <c r="D12" s="880">
        <f>'-62-'!E24</f>
        <v>93.63241678726484</v>
      </c>
      <c r="E12" s="887">
        <f>'-62-'!F24</f>
        <v>24</v>
      </c>
      <c r="F12" s="599">
        <v>46</v>
      </c>
      <c r="G12" s="882">
        <f t="shared" si="0"/>
        <v>70</v>
      </c>
      <c r="H12" s="883">
        <f t="shared" si="1"/>
        <v>10.819165378670787</v>
      </c>
      <c r="I12" s="599">
        <f>'-62-'!H24</f>
        <v>59</v>
      </c>
      <c r="J12" s="599">
        <v>83</v>
      </c>
      <c r="K12" s="882">
        <f t="shared" si="2"/>
        <v>142</v>
      </c>
      <c r="L12" s="884">
        <f t="shared" si="3"/>
        <v>21.947449768160745</v>
      </c>
      <c r="M12" s="887">
        <f>'-62-'!J24</f>
        <v>20</v>
      </c>
      <c r="N12" s="599">
        <f>'-62-'!K24</f>
        <v>36</v>
      </c>
      <c r="O12" s="599">
        <f>'-62-'!L24</f>
        <v>17</v>
      </c>
      <c r="P12" s="599">
        <f>'-62-'!M24</f>
        <v>39</v>
      </c>
      <c r="Q12" s="599">
        <v>39</v>
      </c>
      <c r="R12" s="600">
        <v>0</v>
      </c>
      <c r="S12" s="600">
        <f>'-62-'!N24</f>
        <v>7</v>
      </c>
      <c r="T12" s="941">
        <f t="shared" si="4"/>
        <v>119</v>
      </c>
      <c r="U12" s="942">
        <f t="shared" si="5"/>
        <v>18.39258114374034</v>
      </c>
      <c r="V12" s="948">
        <v>575</v>
      </c>
      <c r="W12" s="949">
        <f t="shared" si="6"/>
        <v>83.21273516642546</v>
      </c>
      <c r="X12" s="950">
        <v>7</v>
      </c>
      <c r="Y12" s="951">
        <f t="shared" si="7"/>
        <v>1.2173913043478262</v>
      </c>
      <c r="Z12" s="950">
        <v>6</v>
      </c>
      <c r="AA12" s="952">
        <f t="shared" si="8"/>
        <v>1.0434782608695654</v>
      </c>
      <c r="AB12" s="930"/>
      <c r="AC12" s="930"/>
      <c r="AD12" s="930"/>
      <c r="AE12" s="930"/>
      <c r="AF12" s="930"/>
      <c r="AG12" s="930"/>
      <c r="AH12" s="930"/>
      <c r="AI12" s="930"/>
      <c r="AJ12" s="930"/>
      <c r="AK12" s="930"/>
      <c r="AL12" s="930"/>
      <c r="AM12" s="930"/>
      <c r="AN12" s="930"/>
      <c r="AO12" s="930"/>
      <c r="AP12" s="930"/>
      <c r="AQ12" s="930"/>
      <c r="AR12" s="930"/>
      <c r="AS12" s="930"/>
      <c r="AT12" s="930"/>
      <c r="AU12" s="930"/>
      <c r="AV12" s="930"/>
    </row>
    <row r="13" spans="1:48" s="556" customFormat="1" ht="24" customHeight="1">
      <c r="A13" s="886" t="s">
        <v>16</v>
      </c>
      <c r="B13" s="888">
        <f>'-62-'!C26</f>
        <v>182</v>
      </c>
      <c r="C13" s="889">
        <f>'-62-'!D26</f>
        <v>178</v>
      </c>
      <c r="D13" s="880">
        <f>'-62-'!E26</f>
        <v>97.8021978021978</v>
      </c>
      <c r="E13" s="887">
        <f>'-62-'!F26</f>
        <v>2</v>
      </c>
      <c r="F13" s="599">
        <v>10</v>
      </c>
      <c r="G13" s="882">
        <f t="shared" si="0"/>
        <v>12</v>
      </c>
      <c r="H13" s="883">
        <f t="shared" si="1"/>
        <v>6.741573033707865</v>
      </c>
      <c r="I13" s="599">
        <f>'-62-'!H26</f>
        <v>9</v>
      </c>
      <c r="J13" s="599">
        <v>17</v>
      </c>
      <c r="K13" s="882">
        <f t="shared" si="2"/>
        <v>26</v>
      </c>
      <c r="L13" s="884">
        <f t="shared" si="3"/>
        <v>14.606741573033707</v>
      </c>
      <c r="M13" s="887">
        <f>'-62-'!J26</f>
        <v>0</v>
      </c>
      <c r="N13" s="599">
        <f>'-62-'!K26</f>
        <v>12</v>
      </c>
      <c r="O13" s="599">
        <f>'-62-'!L26</f>
        <v>28</v>
      </c>
      <c r="P13" s="599">
        <f>'-62-'!M26</f>
        <v>14</v>
      </c>
      <c r="Q13" s="599">
        <v>14</v>
      </c>
      <c r="R13" s="600">
        <v>0</v>
      </c>
      <c r="S13" s="600">
        <f>'-62-'!N26</f>
        <v>7</v>
      </c>
      <c r="T13" s="941">
        <f t="shared" si="4"/>
        <v>61</v>
      </c>
      <c r="U13" s="942">
        <f t="shared" si="5"/>
        <v>34.26966292134831</v>
      </c>
      <c r="V13" s="948">
        <v>159</v>
      </c>
      <c r="W13" s="953">
        <f t="shared" si="6"/>
        <v>87.36263736263736</v>
      </c>
      <c r="X13" s="950">
        <v>7</v>
      </c>
      <c r="Y13" s="951">
        <f t="shared" si="7"/>
        <v>4.40251572327044</v>
      </c>
      <c r="Z13" s="950">
        <v>0</v>
      </c>
      <c r="AA13" s="952">
        <f t="shared" si="8"/>
        <v>0</v>
      </c>
      <c r="AB13" s="930"/>
      <c r="AC13" s="930"/>
      <c r="AD13" s="930"/>
      <c r="AE13" s="930"/>
      <c r="AF13" s="930"/>
      <c r="AG13" s="930"/>
      <c r="AH13" s="930"/>
      <c r="AI13" s="930"/>
      <c r="AJ13" s="930"/>
      <c r="AK13" s="930"/>
      <c r="AL13" s="930"/>
      <c r="AM13" s="930"/>
      <c r="AN13" s="930"/>
      <c r="AO13" s="930"/>
      <c r="AP13" s="930"/>
      <c r="AQ13" s="930"/>
      <c r="AR13" s="930"/>
      <c r="AS13" s="930"/>
      <c r="AT13" s="930"/>
      <c r="AU13" s="930"/>
      <c r="AV13" s="930"/>
    </row>
    <row r="14" spans="1:48" s="556" customFormat="1" ht="24" customHeight="1">
      <c r="A14" s="886" t="s">
        <v>26</v>
      </c>
      <c r="B14" s="888">
        <f>'-62-'!C30</f>
        <v>1743</v>
      </c>
      <c r="C14" s="889">
        <f>'-62-'!D30</f>
        <v>1657</v>
      </c>
      <c r="D14" s="880">
        <f>'-62-'!E30</f>
        <v>95.06597819850832</v>
      </c>
      <c r="E14" s="887">
        <f>'-62-'!F30</f>
        <v>41</v>
      </c>
      <c r="F14" s="599">
        <v>114</v>
      </c>
      <c r="G14" s="882">
        <f t="shared" si="0"/>
        <v>155</v>
      </c>
      <c r="H14" s="883">
        <f t="shared" si="1"/>
        <v>9.354254677127338</v>
      </c>
      <c r="I14" s="599">
        <f>'-62-'!H30</f>
        <v>75</v>
      </c>
      <c r="J14" s="599">
        <v>163</v>
      </c>
      <c r="K14" s="882">
        <f t="shared" si="2"/>
        <v>238</v>
      </c>
      <c r="L14" s="884">
        <f t="shared" si="3"/>
        <v>14.363307181653589</v>
      </c>
      <c r="M14" s="887">
        <f>'-62-'!J30</f>
        <v>29</v>
      </c>
      <c r="N14" s="599">
        <f>'-62-'!K30</f>
        <v>111</v>
      </c>
      <c r="O14" s="599">
        <f>'-62-'!L30</f>
        <v>79</v>
      </c>
      <c r="P14" s="599">
        <f>'-62-'!M30</f>
        <v>197</v>
      </c>
      <c r="Q14" s="599">
        <v>197</v>
      </c>
      <c r="R14" s="600">
        <v>0</v>
      </c>
      <c r="S14" s="600">
        <f>'-62-'!N30</f>
        <v>6</v>
      </c>
      <c r="T14" s="941">
        <f t="shared" si="4"/>
        <v>422</v>
      </c>
      <c r="U14" s="942">
        <f t="shared" si="5"/>
        <v>25.467712733856366</v>
      </c>
      <c r="V14" s="948">
        <v>1531</v>
      </c>
      <c r="W14" s="953">
        <f t="shared" si="6"/>
        <v>87.83706253585771</v>
      </c>
      <c r="X14" s="950">
        <v>15</v>
      </c>
      <c r="Y14" s="951">
        <f t="shared" si="7"/>
        <v>0.9797517962116263</v>
      </c>
      <c r="Z14" s="950">
        <v>0</v>
      </c>
      <c r="AA14" s="952">
        <f t="shared" si="8"/>
        <v>0</v>
      </c>
      <c r="AB14" s="930"/>
      <c r="AC14" s="930"/>
      <c r="AD14" s="930"/>
      <c r="AE14" s="930"/>
      <c r="AF14" s="930"/>
      <c r="AG14" s="930"/>
      <c r="AH14" s="930"/>
      <c r="AI14" s="930"/>
      <c r="AJ14" s="930"/>
      <c r="AK14" s="930"/>
      <c r="AL14" s="930"/>
      <c r="AM14" s="930"/>
      <c r="AN14" s="930"/>
      <c r="AO14" s="930"/>
      <c r="AP14" s="930"/>
      <c r="AQ14" s="930"/>
      <c r="AR14" s="930"/>
      <c r="AS14" s="930"/>
      <c r="AT14" s="930"/>
      <c r="AU14" s="930"/>
      <c r="AV14" s="930"/>
    </row>
    <row r="15" spans="1:48" s="556" customFormat="1" ht="24" customHeight="1">
      <c r="A15" s="886" t="s">
        <v>17</v>
      </c>
      <c r="B15" s="888">
        <f>'-62-'!C34</f>
        <v>541</v>
      </c>
      <c r="C15" s="889">
        <f>'-62-'!D34</f>
        <v>505</v>
      </c>
      <c r="D15" s="890">
        <f>'-62-'!E34</f>
        <v>93.3456561922366</v>
      </c>
      <c r="E15" s="887">
        <f>'-62-'!F34</f>
        <v>15</v>
      </c>
      <c r="F15" s="599">
        <v>40</v>
      </c>
      <c r="G15" s="882">
        <f t="shared" si="0"/>
        <v>55</v>
      </c>
      <c r="H15" s="883">
        <f t="shared" si="1"/>
        <v>10.891089108910892</v>
      </c>
      <c r="I15" s="599">
        <f>'-62-'!H34</f>
        <v>35</v>
      </c>
      <c r="J15" s="599">
        <v>69</v>
      </c>
      <c r="K15" s="882">
        <f t="shared" si="2"/>
        <v>104</v>
      </c>
      <c r="L15" s="891">
        <f t="shared" si="3"/>
        <v>20.594059405940595</v>
      </c>
      <c r="M15" s="887">
        <f>'-62-'!J34</f>
        <v>7</v>
      </c>
      <c r="N15" s="599">
        <f>'-62-'!K34</f>
        <v>17</v>
      </c>
      <c r="O15" s="599">
        <f>'-62-'!L34</f>
        <v>29</v>
      </c>
      <c r="P15" s="599">
        <f>'-62-'!M34</f>
        <v>18</v>
      </c>
      <c r="Q15" s="599">
        <v>19</v>
      </c>
      <c r="R15" s="600">
        <v>0</v>
      </c>
      <c r="S15" s="600">
        <f>'-62-'!N34</f>
        <v>1</v>
      </c>
      <c r="T15" s="941">
        <f>SUM(M15:P15,S15)</f>
        <v>72</v>
      </c>
      <c r="U15" s="942">
        <f t="shared" si="5"/>
        <v>14.257425742574256</v>
      </c>
      <c r="V15" s="948">
        <v>455</v>
      </c>
      <c r="W15" s="953">
        <f t="shared" si="6"/>
        <v>84.10351201478743</v>
      </c>
      <c r="X15" s="950">
        <v>7</v>
      </c>
      <c r="Y15" s="951">
        <f t="shared" si="7"/>
        <v>1.5384615384615385</v>
      </c>
      <c r="Z15" s="950">
        <v>2</v>
      </c>
      <c r="AA15" s="952">
        <f t="shared" si="8"/>
        <v>0.43956043956043955</v>
      </c>
      <c r="AB15" s="930"/>
      <c r="AC15" s="930"/>
      <c r="AD15" s="930"/>
      <c r="AE15" s="930"/>
      <c r="AF15" s="930"/>
      <c r="AG15" s="930"/>
      <c r="AH15" s="930"/>
      <c r="AI15" s="930"/>
      <c r="AJ15" s="930"/>
      <c r="AK15" s="930"/>
      <c r="AL15" s="930"/>
      <c r="AM15" s="930"/>
      <c r="AN15" s="930"/>
      <c r="AO15" s="930"/>
      <c r="AP15" s="930"/>
      <c r="AQ15" s="930"/>
      <c r="AR15" s="930"/>
      <c r="AS15" s="930"/>
      <c r="AT15" s="930"/>
      <c r="AU15" s="930"/>
      <c r="AV15" s="930"/>
    </row>
    <row r="16" spans="1:48" s="556" customFormat="1" ht="24" customHeight="1">
      <c r="A16" s="886" t="s">
        <v>18</v>
      </c>
      <c r="B16" s="888">
        <f>'-62-'!C41</f>
        <v>1327</v>
      </c>
      <c r="C16" s="889">
        <f>'-62-'!D41</f>
        <v>1208</v>
      </c>
      <c r="D16" s="880">
        <f>'-62-'!E41</f>
        <v>91.03240391861341</v>
      </c>
      <c r="E16" s="887">
        <f>'-62-'!F41</f>
        <v>42</v>
      </c>
      <c r="F16" s="599">
        <v>112</v>
      </c>
      <c r="G16" s="882">
        <f>SUM(E16:F16)</f>
        <v>154</v>
      </c>
      <c r="H16" s="883">
        <f t="shared" si="1"/>
        <v>12.748344370860929</v>
      </c>
      <c r="I16" s="599">
        <f>'-62-'!H41</f>
        <v>112</v>
      </c>
      <c r="J16" s="599">
        <v>173</v>
      </c>
      <c r="K16" s="882">
        <f>SUM(I16:J16)</f>
        <v>285</v>
      </c>
      <c r="L16" s="884">
        <f t="shared" si="3"/>
        <v>23.59271523178808</v>
      </c>
      <c r="M16" s="887">
        <f>'-62-'!J41</f>
        <v>17</v>
      </c>
      <c r="N16" s="599">
        <f>'-62-'!K41</f>
        <v>72</v>
      </c>
      <c r="O16" s="599">
        <f>'-62-'!L41</f>
        <v>118</v>
      </c>
      <c r="P16" s="599">
        <f>'-62-'!M41</f>
        <v>107</v>
      </c>
      <c r="Q16" s="599">
        <v>95</v>
      </c>
      <c r="R16" s="600">
        <v>12</v>
      </c>
      <c r="S16" s="600">
        <f>'-62-'!N41</f>
        <v>2</v>
      </c>
      <c r="T16" s="941">
        <f t="shared" si="4"/>
        <v>316</v>
      </c>
      <c r="U16" s="942">
        <f t="shared" si="5"/>
        <v>26.158940397350992</v>
      </c>
      <c r="V16" s="948">
        <v>1082</v>
      </c>
      <c r="W16" s="953">
        <f t="shared" si="6"/>
        <v>81.53730218538055</v>
      </c>
      <c r="X16" s="950">
        <v>18</v>
      </c>
      <c r="Y16" s="951">
        <f t="shared" si="7"/>
        <v>1.6635859519408502</v>
      </c>
      <c r="Z16" s="950">
        <v>0</v>
      </c>
      <c r="AA16" s="952">
        <f t="shared" si="8"/>
        <v>0</v>
      </c>
      <c r="AB16" s="930"/>
      <c r="AC16" s="930"/>
      <c r="AD16" s="930"/>
      <c r="AE16" s="930"/>
      <c r="AF16" s="930"/>
      <c r="AG16" s="930"/>
      <c r="AH16" s="930"/>
      <c r="AI16" s="930"/>
      <c r="AJ16" s="930"/>
      <c r="AK16" s="930"/>
      <c r="AL16" s="930"/>
      <c r="AM16" s="930"/>
      <c r="AN16" s="930"/>
      <c r="AO16" s="930"/>
      <c r="AP16" s="930"/>
      <c r="AQ16" s="930"/>
      <c r="AR16" s="930"/>
      <c r="AS16" s="930"/>
      <c r="AT16" s="930"/>
      <c r="AU16" s="930"/>
      <c r="AV16" s="930"/>
    </row>
    <row r="17" spans="1:48" s="556" customFormat="1" ht="24" customHeight="1">
      <c r="A17" s="886" t="s">
        <v>19</v>
      </c>
      <c r="B17" s="888">
        <f>'-62-'!C45</f>
        <v>188</v>
      </c>
      <c r="C17" s="889">
        <f>'-62-'!D45</f>
        <v>175</v>
      </c>
      <c r="D17" s="890">
        <f>'-62-'!E45</f>
        <v>93.08510638297872</v>
      </c>
      <c r="E17" s="887">
        <f>'-62-'!F45</f>
        <v>5</v>
      </c>
      <c r="F17" s="599">
        <v>11</v>
      </c>
      <c r="G17" s="882">
        <f t="shared" si="0"/>
        <v>16</v>
      </c>
      <c r="H17" s="883">
        <f t="shared" si="1"/>
        <v>9.142857142857142</v>
      </c>
      <c r="I17" s="599">
        <f>'-62-'!H45</f>
        <v>17</v>
      </c>
      <c r="J17" s="599">
        <v>13</v>
      </c>
      <c r="K17" s="882">
        <f t="shared" si="2"/>
        <v>30</v>
      </c>
      <c r="L17" s="884">
        <f t="shared" si="3"/>
        <v>17.142857142857142</v>
      </c>
      <c r="M17" s="887">
        <f>'-62-'!J45</f>
        <v>12</v>
      </c>
      <c r="N17" s="599">
        <f>'-62-'!K45</f>
        <v>12</v>
      </c>
      <c r="O17" s="599">
        <f>'-62-'!L45</f>
        <v>15</v>
      </c>
      <c r="P17" s="599">
        <f>'-62-'!M45</f>
        <v>24</v>
      </c>
      <c r="Q17" s="599">
        <v>17</v>
      </c>
      <c r="R17" s="600">
        <v>8</v>
      </c>
      <c r="S17" s="600">
        <f>'-62-'!N45</f>
        <v>3</v>
      </c>
      <c r="T17" s="941">
        <f t="shared" si="4"/>
        <v>66</v>
      </c>
      <c r="U17" s="942">
        <f t="shared" si="5"/>
        <v>37.714285714285715</v>
      </c>
      <c r="V17" s="948">
        <v>157</v>
      </c>
      <c r="W17" s="953">
        <f t="shared" si="6"/>
        <v>83.51063829787235</v>
      </c>
      <c r="X17" s="950">
        <v>6</v>
      </c>
      <c r="Y17" s="951">
        <f t="shared" si="7"/>
        <v>3.821656050955414</v>
      </c>
      <c r="Z17" s="950">
        <v>1</v>
      </c>
      <c r="AA17" s="952">
        <f t="shared" si="8"/>
        <v>0.6369426751592357</v>
      </c>
      <c r="AB17" s="930"/>
      <c r="AC17" s="930"/>
      <c r="AD17" s="930"/>
      <c r="AE17" s="930"/>
      <c r="AF17" s="930"/>
      <c r="AG17" s="930"/>
      <c r="AH17" s="930"/>
      <c r="AI17" s="930"/>
      <c r="AJ17" s="930"/>
      <c r="AK17" s="930"/>
      <c r="AL17" s="930"/>
      <c r="AM17" s="930"/>
      <c r="AN17" s="930"/>
      <c r="AO17" s="930"/>
      <c r="AP17" s="930"/>
      <c r="AQ17" s="930"/>
      <c r="AR17" s="930"/>
      <c r="AS17" s="930"/>
      <c r="AT17" s="930"/>
      <c r="AU17" s="930"/>
      <c r="AV17" s="930"/>
    </row>
    <row r="18" spans="1:48" s="556" customFormat="1" ht="24" customHeight="1">
      <c r="A18" s="886" t="s">
        <v>20</v>
      </c>
      <c r="B18" s="888">
        <f>'-62-'!C47</f>
        <v>109</v>
      </c>
      <c r="C18" s="889">
        <f>'-62-'!D47</f>
        <v>106</v>
      </c>
      <c r="D18" s="880">
        <f>'-62-'!E47</f>
        <v>97.24770642201835</v>
      </c>
      <c r="E18" s="887">
        <f>'-62-'!F47</f>
        <v>2</v>
      </c>
      <c r="F18" s="599">
        <v>8</v>
      </c>
      <c r="G18" s="882">
        <f t="shared" si="0"/>
        <v>10</v>
      </c>
      <c r="H18" s="883">
        <f t="shared" si="1"/>
        <v>9.433962264150944</v>
      </c>
      <c r="I18" s="599">
        <f>'-62-'!H47</f>
        <v>7</v>
      </c>
      <c r="J18" s="599">
        <v>11</v>
      </c>
      <c r="K18" s="882">
        <f t="shared" si="2"/>
        <v>18</v>
      </c>
      <c r="L18" s="884">
        <f t="shared" si="3"/>
        <v>16.9811320754717</v>
      </c>
      <c r="M18" s="887">
        <f>'-62-'!J47</f>
        <v>7</v>
      </c>
      <c r="N18" s="599">
        <f>'-62-'!K47</f>
        <v>11</v>
      </c>
      <c r="O18" s="599">
        <f>'-62-'!L47</f>
        <v>10</v>
      </c>
      <c r="P18" s="599">
        <f>'-62-'!M47</f>
        <v>10</v>
      </c>
      <c r="Q18" s="599">
        <v>9</v>
      </c>
      <c r="R18" s="600">
        <v>2</v>
      </c>
      <c r="S18" s="600">
        <f>'-62-'!N47</f>
        <v>1</v>
      </c>
      <c r="T18" s="941">
        <f t="shared" si="4"/>
        <v>39</v>
      </c>
      <c r="U18" s="942">
        <f t="shared" si="5"/>
        <v>36.79245283018868</v>
      </c>
      <c r="V18" s="948">
        <v>99</v>
      </c>
      <c r="W18" s="953">
        <f t="shared" si="6"/>
        <v>90.82568807339449</v>
      </c>
      <c r="X18" s="950">
        <v>2</v>
      </c>
      <c r="Y18" s="951">
        <f t="shared" si="7"/>
        <v>2.0202020202020203</v>
      </c>
      <c r="Z18" s="950">
        <v>2</v>
      </c>
      <c r="AA18" s="952">
        <f t="shared" si="8"/>
        <v>2.0202020202020203</v>
      </c>
      <c r="AB18" s="930"/>
      <c r="AC18" s="930"/>
      <c r="AD18" s="930"/>
      <c r="AE18" s="930"/>
      <c r="AF18" s="930"/>
      <c r="AG18" s="930"/>
      <c r="AH18" s="930"/>
      <c r="AI18" s="930"/>
      <c r="AJ18" s="930"/>
      <c r="AK18" s="930"/>
      <c r="AL18" s="930"/>
      <c r="AM18" s="930"/>
      <c r="AN18" s="930"/>
      <c r="AO18" s="930"/>
      <c r="AP18" s="930"/>
      <c r="AQ18" s="930"/>
      <c r="AR18" s="930"/>
      <c r="AS18" s="930"/>
      <c r="AT18" s="930"/>
      <c r="AU18" s="930"/>
      <c r="AV18" s="930"/>
    </row>
    <row r="19" spans="1:48" s="556" customFormat="1" ht="24" customHeight="1">
      <c r="A19" s="886" t="s">
        <v>21</v>
      </c>
      <c r="B19" s="888">
        <f>'-62-'!C54</f>
        <v>571</v>
      </c>
      <c r="C19" s="889">
        <f>'-62-'!D54</f>
        <v>545</v>
      </c>
      <c r="D19" s="880">
        <f>'-62-'!E54</f>
        <v>95.44658493870402</v>
      </c>
      <c r="E19" s="887">
        <f>'-62-'!F54</f>
        <v>13</v>
      </c>
      <c r="F19" s="599">
        <v>28</v>
      </c>
      <c r="G19" s="882">
        <f t="shared" si="0"/>
        <v>41</v>
      </c>
      <c r="H19" s="883">
        <f t="shared" si="1"/>
        <v>7.522935779816514</v>
      </c>
      <c r="I19" s="599">
        <f>'-62-'!H54</f>
        <v>26</v>
      </c>
      <c r="J19" s="599">
        <v>50</v>
      </c>
      <c r="K19" s="882">
        <f t="shared" si="2"/>
        <v>76</v>
      </c>
      <c r="L19" s="891">
        <f t="shared" si="3"/>
        <v>13.944954128440369</v>
      </c>
      <c r="M19" s="954">
        <f>'-62-'!J54</f>
        <v>12</v>
      </c>
      <c r="N19" s="599">
        <f>'-62-'!K54</f>
        <v>16</v>
      </c>
      <c r="O19" s="599">
        <f>'-62-'!L54</f>
        <v>32</v>
      </c>
      <c r="P19" s="599">
        <f>'-62-'!M54</f>
        <v>42</v>
      </c>
      <c r="Q19" s="599">
        <v>40</v>
      </c>
      <c r="R19" s="599">
        <v>2</v>
      </c>
      <c r="S19" s="599">
        <f>'-62-'!N54</f>
        <v>0</v>
      </c>
      <c r="T19" s="941">
        <f t="shared" si="4"/>
        <v>102</v>
      </c>
      <c r="U19" s="942">
        <f t="shared" si="5"/>
        <v>18.71559633027523</v>
      </c>
      <c r="V19" s="948">
        <v>511</v>
      </c>
      <c r="W19" s="953">
        <f t="shared" si="6"/>
        <v>89.49211908931699</v>
      </c>
      <c r="X19" s="950">
        <v>16</v>
      </c>
      <c r="Y19" s="951">
        <f t="shared" si="7"/>
        <v>3.131115459882583</v>
      </c>
      <c r="Z19" s="950">
        <v>0</v>
      </c>
      <c r="AA19" s="952">
        <f t="shared" si="8"/>
        <v>0</v>
      </c>
      <c r="AB19" s="930"/>
      <c r="AC19" s="930"/>
      <c r="AD19" s="930"/>
      <c r="AE19" s="930"/>
      <c r="AF19" s="930"/>
      <c r="AG19" s="930"/>
      <c r="AH19" s="930"/>
      <c r="AI19" s="930"/>
      <c r="AJ19" s="930"/>
      <c r="AK19" s="930"/>
      <c r="AL19" s="930"/>
      <c r="AM19" s="930"/>
      <c r="AN19" s="930"/>
      <c r="AO19" s="930"/>
      <c r="AP19" s="930"/>
      <c r="AQ19" s="930"/>
      <c r="AR19" s="930"/>
      <c r="AS19" s="930"/>
      <c r="AT19" s="930"/>
      <c r="AU19" s="930"/>
      <c r="AV19" s="930"/>
    </row>
    <row r="20" spans="1:48" s="556" customFormat="1" ht="24" customHeight="1" thickBot="1">
      <c r="A20" s="957" t="s">
        <v>22</v>
      </c>
      <c r="B20" s="895">
        <f>'-62-'!C61</f>
        <v>355</v>
      </c>
      <c r="C20" s="896">
        <f>'-62-'!D61</f>
        <v>352</v>
      </c>
      <c r="D20" s="897">
        <f>'-62-'!E61</f>
        <v>99.15492957746478</v>
      </c>
      <c r="E20" s="898">
        <f>'-62-'!F61</f>
        <v>5</v>
      </c>
      <c r="F20" s="601">
        <v>15</v>
      </c>
      <c r="G20" s="899">
        <f t="shared" si="0"/>
        <v>20</v>
      </c>
      <c r="H20" s="900">
        <f t="shared" si="1"/>
        <v>5.681818181818182</v>
      </c>
      <c r="I20" s="898">
        <f>'-62-'!H61</f>
        <v>27</v>
      </c>
      <c r="J20" s="601">
        <v>39</v>
      </c>
      <c r="K20" s="899">
        <f t="shared" si="2"/>
        <v>66</v>
      </c>
      <c r="L20" s="901">
        <f t="shared" si="3"/>
        <v>18.75</v>
      </c>
      <c r="M20" s="958">
        <f>'-62-'!J61</f>
        <v>14</v>
      </c>
      <c r="N20" s="601">
        <f>'-62-'!K61</f>
        <v>12</v>
      </c>
      <c r="O20" s="601">
        <f>'-62-'!L61</f>
        <v>34</v>
      </c>
      <c r="P20" s="601">
        <f>'-62-'!M61</f>
        <v>11</v>
      </c>
      <c r="Q20" s="601">
        <v>9</v>
      </c>
      <c r="R20" s="601">
        <v>3</v>
      </c>
      <c r="S20" s="601">
        <f>'-62-'!N61</f>
        <v>3</v>
      </c>
      <c r="T20" s="602">
        <f t="shared" si="4"/>
        <v>74</v>
      </c>
      <c r="U20" s="989">
        <f t="shared" si="5"/>
        <v>21.022727272727273</v>
      </c>
      <c r="V20" s="961">
        <v>325</v>
      </c>
      <c r="W20" s="962">
        <f t="shared" si="6"/>
        <v>91.54929577464789</v>
      </c>
      <c r="X20" s="963">
        <v>4</v>
      </c>
      <c r="Y20" s="964">
        <f t="shared" si="7"/>
        <v>1.2307692307692308</v>
      </c>
      <c r="Z20" s="963">
        <v>2</v>
      </c>
      <c r="AA20" s="965">
        <f t="shared" si="8"/>
        <v>0.6153846153846154</v>
      </c>
      <c r="AB20" s="930"/>
      <c r="AC20" s="930"/>
      <c r="AD20" s="930"/>
      <c r="AE20" s="930"/>
      <c r="AF20" s="930"/>
      <c r="AG20" s="930"/>
      <c r="AH20" s="930"/>
      <c r="AI20" s="930"/>
      <c r="AJ20" s="930"/>
      <c r="AK20" s="930"/>
      <c r="AL20" s="930"/>
      <c r="AM20" s="930"/>
      <c r="AN20" s="930"/>
      <c r="AO20" s="930"/>
      <c r="AP20" s="930"/>
      <c r="AQ20" s="930"/>
      <c r="AR20" s="930"/>
      <c r="AS20" s="930"/>
      <c r="AT20" s="930"/>
      <c r="AU20" s="930"/>
      <c r="AV20" s="930"/>
    </row>
    <row r="21" spans="1:48" s="918" customFormat="1" ht="24" customHeight="1" thickBot="1">
      <c r="A21" s="966" t="s">
        <v>10</v>
      </c>
      <c r="B21" s="967">
        <f>SUM(B8:B20)</f>
        <v>8028</v>
      </c>
      <c r="C21" s="968">
        <f>SUM(C8:C20)</f>
        <v>7643</v>
      </c>
      <c r="D21" s="969">
        <f>C21/B21*100</f>
        <v>95.20428500249129</v>
      </c>
      <c r="E21" s="970">
        <f>SUM(E8:E20)</f>
        <v>225</v>
      </c>
      <c r="F21" s="971">
        <f>SUM(F8:F20)</f>
        <v>537</v>
      </c>
      <c r="G21" s="971">
        <f>SUM(E21,F21)</f>
        <v>762</v>
      </c>
      <c r="H21" s="972">
        <f>G21/C21*100</f>
        <v>9.969907104540102</v>
      </c>
      <c r="I21" s="973">
        <f>SUM(I8:I20)</f>
        <v>528</v>
      </c>
      <c r="J21" s="973">
        <f>SUM(J8:J20)</f>
        <v>890</v>
      </c>
      <c r="K21" s="973">
        <f>SUM(I21,J21)</f>
        <v>1418</v>
      </c>
      <c r="L21" s="974">
        <f>K21/C21*100</f>
        <v>18.552924244406647</v>
      </c>
      <c r="M21" s="968">
        <f aca="true" t="shared" si="9" ref="M21:R21">SUM(M8:M20)</f>
        <v>143</v>
      </c>
      <c r="N21" s="990">
        <f t="shared" si="9"/>
        <v>416</v>
      </c>
      <c r="O21" s="990">
        <f t="shared" si="9"/>
        <v>607</v>
      </c>
      <c r="P21" s="603">
        <f t="shared" si="9"/>
        <v>564</v>
      </c>
      <c r="Q21" s="603">
        <f t="shared" si="9"/>
        <v>536</v>
      </c>
      <c r="R21" s="603">
        <f t="shared" si="9"/>
        <v>32</v>
      </c>
      <c r="S21" s="990">
        <f>SUM(S8:S20)</f>
        <v>37</v>
      </c>
      <c r="T21" s="604">
        <f>SUM(T8:T20)</f>
        <v>1767</v>
      </c>
      <c r="U21" s="976">
        <f>T21/C21*100</f>
        <v>23.11919403375638</v>
      </c>
      <c r="V21" s="977">
        <f>SUM(V8:V20)</f>
        <v>7017</v>
      </c>
      <c r="W21" s="978">
        <f>V21/B21*100</f>
        <v>87.406576980568</v>
      </c>
      <c r="X21" s="979">
        <f>SUM(X8:X20)</f>
        <v>132</v>
      </c>
      <c r="Y21" s="978">
        <f>X21/V21*100</f>
        <v>1.881145788798632</v>
      </c>
      <c r="Z21" s="979">
        <f>SUM(Z8:Z20)</f>
        <v>15</v>
      </c>
      <c r="AA21" s="974">
        <f>Z21/V21*100</f>
        <v>0.21376656690893547</v>
      </c>
      <c r="AB21" s="980"/>
      <c r="AC21" s="980"/>
      <c r="AD21" s="980"/>
      <c r="AE21" s="980"/>
      <c r="AF21" s="980"/>
      <c r="AG21" s="980"/>
      <c r="AH21" s="980"/>
      <c r="AI21" s="980"/>
      <c r="AJ21" s="980"/>
      <c r="AK21" s="980"/>
      <c r="AL21" s="980"/>
      <c r="AM21" s="980"/>
      <c r="AN21" s="980"/>
      <c r="AO21" s="980"/>
      <c r="AP21" s="980"/>
      <c r="AQ21" s="980"/>
      <c r="AR21" s="980"/>
      <c r="AS21" s="980"/>
      <c r="AT21" s="980"/>
      <c r="AU21" s="980"/>
      <c r="AV21" s="980"/>
    </row>
    <row r="22" spans="1:48" s="556" customFormat="1" ht="24" customHeight="1" thickBot="1">
      <c r="A22" s="912" t="s">
        <v>119</v>
      </c>
      <c r="B22" s="981">
        <v>5329</v>
      </c>
      <c r="C22" s="982">
        <v>5125</v>
      </c>
      <c r="D22" s="597">
        <f>C22/B22*100</f>
        <v>96.17188966034902</v>
      </c>
      <c r="E22" s="983"/>
      <c r="F22" s="983"/>
      <c r="G22" s="983"/>
      <c r="H22" s="983"/>
      <c r="I22" s="983"/>
      <c r="J22" s="983"/>
      <c r="K22" s="983"/>
      <c r="L22" s="983"/>
      <c r="M22" s="983"/>
      <c r="N22" s="983"/>
      <c r="O22" s="983"/>
      <c r="P22" s="983"/>
      <c r="Q22" s="983"/>
      <c r="R22" s="983"/>
      <c r="S22" s="983"/>
      <c r="T22" s="983"/>
      <c r="U22" s="983"/>
      <c r="V22" s="985"/>
      <c r="W22" s="985"/>
      <c r="X22" s="985"/>
      <c r="Y22" s="985"/>
      <c r="Z22" s="985"/>
      <c r="AA22" s="985"/>
      <c r="AB22" s="930"/>
      <c r="AC22" s="930"/>
      <c r="AD22" s="930"/>
      <c r="AE22" s="930"/>
      <c r="AF22" s="930"/>
      <c r="AG22" s="930"/>
      <c r="AH22" s="930"/>
      <c r="AI22" s="930"/>
      <c r="AJ22" s="930"/>
      <c r="AK22" s="930"/>
      <c r="AL22" s="930"/>
      <c r="AM22" s="930"/>
      <c r="AN22" s="930"/>
      <c r="AO22" s="930"/>
      <c r="AP22" s="930"/>
      <c r="AQ22" s="930"/>
      <c r="AR22" s="930"/>
      <c r="AS22" s="930"/>
      <c r="AT22" s="930"/>
      <c r="AU22" s="930"/>
      <c r="AV22" s="930"/>
    </row>
    <row r="23" spans="1:48" s="556" customFormat="1" ht="24" customHeight="1" thickBot="1">
      <c r="A23" s="903" t="s">
        <v>10</v>
      </c>
      <c r="B23" s="986">
        <f>SUM(B21:B22)</f>
        <v>13357</v>
      </c>
      <c r="C23" s="987">
        <f>SUM(C21:C22)</f>
        <v>12768</v>
      </c>
      <c r="D23" s="541">
        <f>C23/B23*100</f>
        <v>95.59032716927453</v>
      </c>
      <c r="E23" s="988"/>
      <c r="F23" s="983"/>
      <c r="G23" s="983"/>
      <c r="H23" s="988"/>
      <c r="I23" s="983"/>
      <c r="J23" s="983"/>
      <c r="K23" s="983"/>
      <c r="L23" s="988"/>
      <c r="M23" s="983"/>
      <c r="N23" s="983"/>
      <c r="O23" s="983"/>
      <c r="P23" s="983"/>
      <c r="Q23" s="983"/>
      <c r="R23" s="983"/>
      <c r="S23" s="983"/>
      <c r="T23" s="983"/>
      <c r="U23" s="983"/>
      <c r="V23" s="985"/>
      <c r="W23" s="985"/>
      <c r="X23" s="985"/>
      <c r="Y23" s="985"/>
      <c r="Z23" s="985"/>
      <c r="AA23" s="985"/>
      <c r="AB23" s="930"/>
      <c r="AC23" s="930"/>
      <c r="AD23" s="930"/>
      <c r="AE23" s="930"/>
      <c r="AF23" s="930"/>
      <c r="AG23" s="930"/>
      <c r="AH23" s="930"/>
      <c r="AI23" s="930"/>
      <c r="AJ23" s="930"/>
      <c r="AK23" s="930"/>
      <c r="AL23" s="930"/>
      <c r="AM23" s="930"/>
      <c r="AN23" s="930"/>
      <c r="AO23" s="930"/>
      <c r="AP23" s="930"/>
      <c r="AQ23" s="930"/>
      <c r="AR23" s="930"/>
      <c r="AS23" s="930"/>
      <c r="AT23" s="930"/>
      <c r="AU23" s="930"/>
      <c r="AV23" s="930"/>
    </row>
    <row r="24" spans="1:27" s="46" customFormat="1" ht="10.5">
      <c r="A24" s="2230" t="s">
        <v>167</v>
      </c>
      <c r="B24" s="2230"/>
      <c r="C24" s="2230"/>
      <c r="D24" s="2230"/>
      <c r="E24" s="2230"/>
      <c r="F24" s="2230"/>
      <c r="G24" s="2230"/>
      <c r="H24" s="2230"/>
      <c r="I24" s="2230"/>
      <c r="J24" s="2230"/>
      <c r="K24" s="2230"/>
      <c r="L24" s="2230"/>
      <c r="M24" s="2230"/>
      <c r="N24" s="2230"/>
      <c r="O24" s="2230"/>
      <c r="P24" s="2230"/>
      <c r="Q24" s="2230"/>
      <c r="R24" s="2230"/>
      <c r="S24" s="2230"/>
      <c r="T24" s="2230"/>
      <c r="U24" s="2230"/>
      <c r="V24" s="2230"/>
      <c r="W24" s="2230"/>
      <c r="X24" s="2230"/>
      <c r="Y24" s="2230"/>
      <c r="Z24" s="2230"/>
      <c r="AA24" s="2230"/>
    </row>
    <row r="25" spans="1:27" s="46" customFormat="1" ht="10.5">
      <c r="A25" s="2230" t="s">
        <v>168</v>
      </c>
      <c r="B25" s="2230"/>
      <c r="C25" s="2230"/>
      <c r="D25" s="2230"/>
      <c r="E25" s="2230"/>
      <c r="F25" s="2230"/>
      <c r="G25" s="2230"/>
      <c r="H25" s="2230"/>
      <c r="I25" s="2230"/>
      <c r="J25" s="2230"/>
      <c r="K25" s="2230"/>
      <c r="L25" s="2230"/>
      <c r="M25" s="2230"/>
      <c r="N25" s="2230"/>
      <c r="O25" s="2230"/>
      <c r="P25" s="2230"/>
      <c r="Q25" s="2230"/>
      <c r="R25" s="2230"/>
      <c r="S25" s="2230"/>
      <c r="T25" s="2230"/>
      <c r="U25" s="2230"/>
      <c r="V25" s="2230"/>
      <c r="W25" s="2230"/>
      <c r="X25" s="2230"/>
      <c r="Y25" s="2230"/>
      <c r="Z25" s="2230"/>
      <c r="AA25" s="2230"/>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Y3:AA3" name="範囲1"/>
    <protectedRange sqref="V8:X20 Z8:Z20" name="範囲2"/>
    <protectedRange sqref="V8:X20 Z8:Z20" name="範囲1_2"/>
    <protectedRange sqref="E8:F20 I8:J20 M8:Q20 B8:C20" name="範囲1_3_1"/>
  </protectedRanges>
  <mergeCells count="27">
    <mergeCell ref="A2:J2"/>
    <mergeCell ref="X3:AA3"/>
    <mergeCell ref="W6:W7"/>
    <mergeCell ref="E6:H6"/>
    <mergeCell ref="I6:L6"/>
    <mergeCell ref="M6:M7"/>
    <mergeCell ref="O6:O7"/>
    <mergeCell ref="N6:N7"/>
    <mergeCell ref="Q6:R6"/>
    <mergeCell ref="V4:AA5"/>
    <mergeCell ref="A1:G1"/>
    <mergeCell ref="A24:AA24"/>
    <mergeCell ref="A25:AA25"/>
    <mergeCell ref="E4:L5"/>
    <mergeCell ref="A4:A7"/>
    <mergeCell ref="B4:B7"/>
    <mergeCell ref="C6:C7"/>
    <mergeCell ref="D6:D7"/>
    <mergeCell ref="C4:D5"/>
    <mergeCell ref="M4:U5"/>
    <mergeCell ref="S6:S7"/>
    <mergeCell ref="T6:T7"/>
    <mergeCell ref="X6:Y6"/>
    <mergeCell ref="P6:P7"/>
    <mergeCell ref="Z6:AA6"/>
    <mergeCell ref="U6:U7"/>
    <mergeCell ref="V6:V7"/>
  </mergeCells>
  <printOptions horizontalCentered="1"/>
  <pageMargins left="0.5905511811023623" right="0.5905511811023623" top="0.5905511811023623" bottom="0.5905511811023623" header="0.3937007874015748" footer="0.3937007874015748"/>
  <pageSetup horizontalDpi="600" verticalDpi="600" orientation="landscape" paperSize="9" scale="89" r:id="rId1"/>
</worksheet>
</file>

<file path=xl/worksheets/sheet19.xml><?xml version="1.0" encoding="utf-8"?>
<worksheet xmlns="http://schemas.openxmlformats.org/spreadsheetml/2006/main" xmlns:r="http://schemas.openxmlformats.org/officeDocument/2006/relationships">
  <sheetPr>
    <tabColor indexed="13"/>
  </sheetPr>
  <dimension ref="A1:AY193"/>
  <sheetViews>
    <sheetView view="pageBreakPreview" zoomScale="85" zoomScaleNormal="85" zoomScaleSheetLayoutView="85"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AG22" sqref="AG22"/>
    </sheetView>
  </sheetViews>
  <sheetFormatPr defaultColWidth="5.50390625" defaultRowHeight="13.5"/>
  <cols>
    <col min="1" max="1" width="6.375" style="416" bestFit="1" customWidth="1"/>
    <col min="2" max="2" width="6.75390625" style="416" bestFit="1" customWidth="1"/>
    <col min="3" max="7" width="4.625" style="416" customWidth="1"/>
    <col min="8" max="8" width="4.625" style="1253" customWidth="1"/>
    <col min="9" max="24" width="4.625" style="416" customWidth="1"/>
    <col min="25" max="25" width="5.25390625" style="416" customWidth="1"/>
    <col min="26" max="26" width="5.50390625" style="416" customWidth="1"/>
    <col min="27" max="27" width="4.625" style="416" customWidth="1"/>
    <col min="28" max="28" width="4.875" style="416" customWidth="1"/>
    <col min="29" max="29" width="5.25390625" style="416" customWidth="1"/>
    <col min="30" max="30" width="5.50390625" style="416" customWidth="1"/>
    <col min="31" max="31" width="1.625" style="416" customWidth="1"/>
    <col min="32" max="16384" width="5.50390625" style="416" customWidth="1"/>
  </cols>
  <sheetData>
    <row r="1" spans="1:51" s="1212" customFormat="1" ht="17.25" customHeight="1">
      <c r="A1" s="2278" t="s">
        <v>270</v>
      </c>
      <c r="B1" s="2278"/>
      <c r="C1" s="2278"/>
      <c r="D1" s="2278"/>
      <c r="E1" s="2278"/>
      <c r="F1" s="2278"/>
      <c r="G1" s="2278"/>
      <c r="H1" s="2278"/>
      <c r="I1" s="2278"/>
      <c r="J1" s="2278"/>
      <c r="K1" s="2278"/>
      <c r="L1" s="2278"/>
      <c r="M1" s="1211"/>
      <c r="N1" s="1211"/>
      <c r="O1" s="1211"/>
      <c r="P1" s="1211"/>
      <c r="Q1" s="1211"/>
      <c r="R1" s="1211"/>
      <c r="S1" s="1211"/>
      <c r="V1" s="1211"/>
      <c r="W1" s="1211"/>
      <c r="X1" s="1213"/>
      <c r="AB1" s="1213"/>
      <c r="AC1" s="1213"/>
      <c r="AD1" s="1213"/>
      <c r="AE1" s="1213"/>
      <c r="AF1" s="1213"/>
      <c r="AG1" s="1213"/>
      <c r="AH1" s="1213"/>
      <c r="AI1" s="1213"/>
      <c r="AJ1" s="1213"/>
      <c r="AK1" s="1213"/>
      <c r="AL1" s="1213"/>
      <c r="AM1" s="1213"/>
      <c r="AN1" s="1213"/>
      <c r="AO1" s="1213"/>
      <c r="AP1" s="1213"/>
      <c r="AQ1" s="1213"/>
      <c r="AR1" s="1213"/>
      <c r="AS1" s="1213"/>
      <c r="AT1" s="1213"/>
      <c r="AU1" s="1213"/>
      <c r="AV1" s="1213"/>
      <c r="AW1" s="1213"/>
      <c r="AX1" s="1213"/>
      <c r="AY1" s="1213"/>
    </row>
    <row r="2" spans="1:30" s="1212" customFormat="1" ht="15.75" customHeight="1" thickBot="1">
      <c r="A2" s="2377" t="s">
        <v>232</v>
      </c>
      <c r="B2" s="2377"/>
      <c r="H2" s="1214"/>
      <c r="AA2" s="2279" t="str">
        <f ca="1">INDIRECT("'-43-'!M4")</f>
        <v>（令和元年度）</v>
      </c>
      <c r="AB2" s="2280"/>
      <c r="AC2" s="2280"/>
      <c r="AD2" s="2280"/>
    </row>
    <row r="3" spans="1:30" s="1215" customFormat="1" ht="12">
      <c r="A3" s="2379" t="s">
        <v>169</v>
      </c>
      <c r="B3" s="2382" t="s">
        <v>170</v>
      </c>
      <c r="C3" s="2385" t="s">
        <v>234</v>
      </c>
      <c r="D3" s="2385"/>
      <c r="E3" s="2385"/>
      <c r="F3" s="2385"/>
      <c r="G3" s="2385"/>
      <c r="H3" s="2385"/>
      <c r="I3" s="2385"/>
      <c r="J3" s="2385"/>
      <c r="K3" s="2385"/>
      <c r="L3" s="2385"/>
      <c r="M3" s="2385"/>
      <c r="N3" s="2385"/>
      <c r="O3" s="2385"/>
      <c r="P3" s="2385"/>
      <c r="Q3" s="2385"/>
      <c r="R3" s="2385"/>
      <c r="S3" s="2385"/>
      <c r="T3" s="2385"/>
      <c r="U3" s="2385"/>
      <c r="V3" s="2385"/>
      <c r="W3" s="2385"/>
      <c r="X3" s="2385"/>
      <c r="Y3" s="2385"/>
      <c r="Z3" s="2385"/>
      <c r="AA3" s="2385"/>
      <c r="AB3" s="2385"/>
      <c r="AC3" s="2385"/>
      <c r="AD3" s="2386"/>
    </row>
    <row r="4" spans="1:30" s="1215" customFormat="1" ht="12">
      <c r="A4" s="2380"/>
      <c r="B4" s="2383"/>
      <c r="C4" s="2387"/>
      <c r="D4" s="2387"/>
      <c r="E4" s="2387"/>
      <c r="F4" s="2387"/>
      <c r="G4" s="2387"/>
      <c r="H4" s="2387"/>
      <c r="I4" s="2387"/>
      <c r="J4" s="2387"/>
      <c r="K4" s="2387"/>
      <c r="L4" s="2387"/>
      <c r="M4" s="2387"/>
      <c r="N4" s="2387"/>
      <c r="O4" s="2387"/>
      <c r="P4" s="2387"/>
      <c r="Q4" s="2387"/>
      <c r="R4" s="2387"/>
      <c r="S4" s="2387"/>
      <c r="T4" s="2387"/>
      <c r="U4" s="2387"/>
      <c r="V4" s="2387"/>
      <c r="W4" s="2387"/>
      <c r="X4" s="2387"/>
      <c r="Y4" s="2387"/>
      <c r="Z4" s="2387"/>
      <c r="AA4" s="2387"/>
      <c r="AB4" s="2387"/>
      <c r="AC4" s="2387"/>
      <c r="AD4" s="2388"/>
    </row>
    <row r="5" spans="1:30" s="1215" customFormat="1" ht="18.75" customHeight="1">
      <c r="A5" s="2380"/>
      <c r="B5" s="2383"/>
      <c r="C5" s="2321" t="s">
        <v>237</v>
      </c>
      <c r="D5" s="2321"/>
      <c r="E5" s="2321"/>
      <c r="F5" s="2321"/>
      <c r="G5" s="2321"/>
      <c r="H5" s="2321"/>
      <c r="I5" s="2321"/>
      <c r="J5" s="2321"/>
      <c r="K5" s="2321"/>
      <c r="L5" s="2321"/>
      <c r="M5" s="2321"/>
      <c r="N5" s="2321"/>
      <c r="O5" s="2321"/>
      <c r="P5" s="2321"/>
      <c r="Q5" s="2321"/>
      <c r="R5" s="2321"/>
      <c r="S5" s="2321"/>
      <c r="T5" s="2321"/>
      <c r="U5" s="2321"/>
      <c r="V5" s="2321"/>
      <c r="W5" s="2321"/>
      <c r="X5" s="2321"/>
      <c r="Y5" s="2322"/>
      <c r="Z5" s="2311" t="s">
        <v>351</v>
      </c>
      <c r="AA5" s="2312"/>
      <c r="AB5" s="2312"/>
      <c r="AC5" s="2312"/>
      <c r="AD5" s="2393"/>
    </row>
    <row r="6" spans="1:30" s="1215" customFormat="1" ht="12" customHeight="1">
      <c r="A6" s="2380"/>
      <c r="B6" s="2383"/>
      <c r="C6" s="2389" t="s">
        <v>321</v>
      </c>
      <c r="D6" s="2281" t="s">
        <v>171</v>
      </c>
      <c r="E6" s="2283" t="s">
        <v>322</v>
      </c>
      <c r="F6" s="2283" t="s">
        <v>172</v>
      </c>
      <c r="G6" s="2283" t="s">
        <v>173</v>
      </c>
      <c r="H6" s="2283" t="s">
        <v>174</v>
      </c>
      <c r="I6" s="2283" t="s">
        <v>323</v>
      </c>
      <c r="J6" s="2283" t="s">
        <v>175</v>
      </c>
      <c r="K6" s="2283" t="s">
        <v>176</v>
      </c>
      <c r="L6" s="2283" t="s">
        <v>324</v>
      </c>
      <c r="M6" s="2283" t="s">
        <v>332</v>
      </c>
      <c r="N6" s="2283" t="s">
        <v>213</v>
      </c>
      <c r="O6" s="2283" t="s">
        <v>333</v>
      </c>
      <c r="P6" s="2283" t="s">
        <v>40</v>
      </c>
      <c r="Q6" s="2283" t="s">
        <v>177</v>
      </c>
      <c r="R6" s="2283" t="s">
        <v>329</v>
      </c>
      <c r="S6" s="2283" t="s">
        <v>178</v>
      </c>
      <c r="T6" s="2311" t="s">
        <v>293</v>
      </c>
      <c r="U6" s="2312"/>
      <c r="V6" s="2313"/>
      <c r="W6" s="2281" t="s">
        <v>424</v>
      </c>
      <c r="X6" s="2281" t="s">
        <v>43</v>
      </c>
      <c r="Y6" s="2319" t="s">
        <v>294</v>
      </c>
      <c r="Z6" s="2281" t="s">
        <v>388</v>
      </c>
      <c r="AA6" s="2281" t="s">
        <v>318</v>
      </c>
      <c r="AB6" s="2281" t="s">
        <v>319</v>
      </c>
      <c r="AC6" s="2281" t="s">
        <v>320</v>
      </c>
      <c r="AD6" s="2394" t="s">
        <v>350</v>
      </c>
    </row>
    <row r="7" spans="1:30" s="1215" customFormat="1" ht="78" customHeight="1" thickBot="1">
      <c r="A7" s="2381"/>
      <c r="B7" s="2384"/>
      <c r="C7" s="2390"/>
      <c r="D7" s="2282"/>
      <c r="E7" s="2284"/>
      <c r="F7" s="2284"/>
      <c r="G7" s="2284"/>
      <c r="H7" s="2284"/>
      <c r="I7" s="2284"/>
      <c r="J7" s="2284"/>
      <c r="K7" s="2284"/>
      <c r="L7" s="2284"/>
      <c r="M7" s="2284"/>
      <c r="N7" s="2284"/>
      <c r="O7" s="2284"/>
      <c r="P7" s="2284"/>
      <c r="Q7" s="2284"/>
      <c r="R7" s="2284"/>
      <c r="S7" s="2284"/>
      <c r="T7" s="1216" t="s">
        <v>326</v>
      </c>
      <c r="U7" s="1216" t="s">
        <v>327</v>
      </c>
      <c r="V7" s="1216" t="s">
        <v>328</v>
      </c>
      <c r="W7" s="2340"/>
      <c r="X7" s="2282"/>
      <c r="Y7" s="2320"/>
      <c r="Z7" s="2314"/>
      <c r="AA7" s="2314"/>
      <c r="AB7" s="2314"/>
      <c r="AC7" s="2314"/>
      <c r="AD7" s="2395"/>
    </row>
    <row r="8" spans="1:30" s="1215" customFormat="1" ht="14.25" customHeight="1">
      <c r="A8" s="2378" t="s">
        <v>12</v>
      </c>
      <c r="B8" s="2295">
        <f>VLOOKUP(A8,'-59-'!$A$8:$C$20,3,FALSE)</f>
        <v>260</v>
      </c>
      <c r="C8" s="1217">
        <v>1</v>
      </c>
      <c r="D8" s="1218">
        <v>0</v>
      </c>
      <c r="E8" s="1218">
        <v>0</v>
      </c>
      <c r="F8" s="1219">
        <v>2</v>
      </c>
      <c r="G8" s="1219">
        <v>0</v>
      </c>
      <c r="H8" s="1220">
        <v>1</v>
      </c>
      <c r="I8" s="1219">
        <v>2</v>
      </c>
      <c r="J8" s="1219">
        <v>0</v>
      </c>
      <c r="K8" s="1219">
        <v>1</v>
      </c>
      <c r="L8" s="1219">
        <v>0</v>
      </c>
      <c r="M8" s="1219">
        <v>2</v>
      </c>
      <c r="N8" s="1219">
        <v>3</v>
      </c>
      <c r="O8" s="1219">
        <v>4</v>
      </c>
      <c r="P8" s="1219">
        <v>1</v>
      </c>
      <c r="Q8" s="1219">
        <v>0</v>
      </c>
      <c r="R8" s="1219">
        <v>2</v>
      </c>
      <c r="S8" s="1219">
        <v>0</v>
      </c>
      <c r="T8" s="1219">
        <v>1</v>
      </c>
      <c r="U8" s="1219">
        <v>1</v>
      </c>
      <c r="V8" s="1219">
        <v>1</v>
      </c>
      <c r="W8" s="1219">
        <v>50</v>
      </c>
      <c r="X8" s="1219">
        <v>0</v>
      </c>
      <c r="Y8" s="1284">
        <v>72</v>
      </c>
      <c r="Z8" s="1219">
        <v>100</v>
      </c>
      <c r="AA8" s="1219">
        <v>1</v>
      </c>
      <c r="AB8" s="1219">
        <v>32</v>
      </c>
      <c r="AC8" s="1219">
        <v>46</v>
      </c>
      <c r="AD8" s="1222">
        <v>0</v>
      </c>
    </row>
    <row r="9" spans="1:30" s="1215" customFormat="1" ht="14.25" customHeight="1">
      <c r="A9" s="2297"/>
      <c r="B9" s="2296"/>
      <c r="C9" s="1223">
        <v>0</v>
      </c>
      <c r="D9" s="1224">
        <v>0</v>
      </c>
      <c r="E9" s="1224">
        <v>0</v>
      </c>
      <c r="F9" s="1224">
        <v>4</v>
      </c>
      <c r="G9" s="1224">
        <v>0</v>
      </c>
      <c r="H9" s="1225">
        <v>0</v>
      </c>
      <c r="I9" s="1224">
        <v>0</v>
      </c>
      <c r="J9" s="1224">
        <v>2</v>
      </c>
      <c r="K9" s="1224">
        <v>1</v>
      </c>
      <c r="L9" s="1224">
        <v>0</v>
      </c>
      <c r="M9" s="1224">
        <v>0</v>
      </c>
      <c r="N9" s="1224">
        <v>0</v>
      </c>
      <c r="O9" s="1224">
        <v>2</v>
      </c>
      <c r="P9" s="1224">
        <v>0</v>
      </c>
      <c r="Q9" s="1224">
        <v>0</v>
      </c>
      <c r="R9" s="1224">
        <v>0</v>
      </c>
      <c r="S9" s="1224">
        <v>0</v>
      </c>
      <c r="T9" s="1224">
        <v>0</v>
      </c>
      <c r="U9" s="1224">
        <v>0</v>
      </c>
      <c r="V9" s="1224">
        <v>0</v>
      </c>
      <c r="W9" s="1224">
        <v>1</v>
      </c>
      <c r="X9" s="1224">
        <v>0</v>
      </c>
      <c r="Y9" s="1285">
        <v>10</v>
      </c>
      <c r="Z9" s="1224">
        <v>10</v>
      </c>
      <c r="AA9" s="1224">
        <v>0</v>
      </c>
      <c r="AB9" s="1224">
        <v>0</v>
      </c>
      <c r="AC9" s="1224">
        <v>0</v>
      </c>
      <c r="AD9" s="1227">
        <v>0</v>
      </c>
    </row>
    <row r="10" spans="1:30" s="1215" customFormat="1" ht="14.25" customHeight="1">
      <c r="A10" s="2291" t="s">
        <v>13</v>
      </c>
      <c r="B10" s="2285">
        <f>VLOOKUP(A10,'-59-'!$A$8:$C$20,3,FALSE)</f>
        <v>575</v>
      </c>
      <c r="C10" s="1228">
        <v>1</v>
      </c>
      <c r="D10" s="1229">
        <v>0</v>
      </c>
      <c r="E10" s="1229">
        <v>0</v>
      </c>
      <c r="F10" s="1230">
        <v>2</v>
      </c>
      <c r="G10" s="1230">
        <v>0</v>
      </c>
      <c r="H10" s="1231">
        <v>0</v>
      </c>
      <c r="I10" s="1230">
        <v>0</v>
      </c>
      <c r="J10" s="1230">
        <v>1</v>
      </c>
      <c r="K10" s="1230">
        <v>0</v>
      </c>
      <c r="L10" s="1230">
        <v>1</v>
      </c>
      <c r="M10" s="1230">
        <v>3</v>
      </c>
      <c r="N10" s="1230">
        <v>3</v>
      </c>
      <c r="O10" s="1230">
        <v>1</v>
      </c>
      <c r="P10" s="1230">
        <v>3</v>
      </c>
      <c r="Q10" s="1230">
        <v>0</v>
      </c>
      <c r="R10" s="1230">
        <v>1</v>
      </c>
      <c r="S10" s="1230">
        <v>0</v>
      </c>
      <c r="T10" s="1230">
        <v>6</v>
      </c>
      <c r="U10" s="1230">
        <v>9</v>
      </c>
      <c r="V10" s="1230">
        <v>8</v>
      </c>
      <c r="W10" s="1230">
        <v>50</v>
      </c>
      <c r="X10" s="1230">
        <v>2</v>
      </c>
      <c r="Y10" s="1286">
        <v>91</v>
      </c>
      <c r="Z10" s="1230">
        <v>93</v>
      </c>
      <c r="AA10" s="1230">
        <v>16</v>
      </c>
      <c r="AB10" s="1230">
        <v>4</v>
      </c>
      <c r="AC10" s="1230">
        <v>257</v>
      </c>
      <c r="AD10" s="1233">
        <v>94</v>
      </c>
    </row>
    <row r="11" spans="1:30" s="1215" customFormat="1" ht="14.25" customHeight="1">
      <c r="A11" s="2297"/>
      <c r="B11" s="2296"/>
      <c r="C11" s="1223">
        <v>0</v>
      </c>
      <c r="D11" s="1224">
        <v>0</v>
      </c>
      <c r="E11" s="1224">
        <v>0</v>
      </c>
      <c r="F11" s="1224">
        <v>3</v>
      </c>
      <c r="G11" s="1224">
        <v>0</v>
      </c>
      <c r="H11" s="1225">
        <v>1</v>
      </c>
      <c r="I11" s="1224">
        <v>0</v>
      </c>
      <c r="J11" s="1224">
        <v>0</v>
      </c>
      <c r="K11" s="1224">
        <v>1</v>
      </c>
      <c r="L11" s="1224">
        <v>0</v>
      </c>
      <c r="M11" s="1224">
        <v>0</v>
      </c>
      <c r="N11" s="1224">
        <v>1</v>
      </c>
      <c r="O11" s="1224">
        <v>0</v>
      </c>
      <c r="P11" s="1224">
        <v>0</v>
      </c>
      <c r="Q11" s="1224">
        <v>0</v>
      </c>
      <c r="R11" s="1224">
        <v>0</v>
      </c>
      <c r="S11" s="1224">
        <v>0</v>
      </c>
      <c r="T11" s="1224">
        <v>0</v>
      </c>
      <c r="U11" s="1224">
        <v>0</v>
      </c>
      <c r="V11" s="1224">
        <v>0</v>
      </c>
      <c r="W11" s="1224">
        <v>8</v>
      </c>
      <c r="X11" s="1224">
        <v>0</v>
      </c>
      <c r="Y11" s="1285">
        <v>14</v>
      </c>
      <c r="Z11" s="1224">
        <v>12</v>
      </c>
      <c r="AA11" s="1224">
        <v>0</v>
      </c>
      <c r="AB11" s="1224">
        <v>0</v>
      </c>
      <c r="AC11" s="1224">
        <v>0</v>
      </c>
      <c r="AD11" s="1227">
        <v>0</v>
      </c>
    </row>
    <row r="12" spans="1:30" s="1215" customFormat="1" ht="14.25" customHeight="1">
      <c r="A12" s="2291" t="s">
        <v>14</v>
      </c>
      <c r="B12" s="2285">
        <f>VLOOKUP(A12,'-59-'!$A$8:$C$20,3,FALSE)</f>
        <v>508</v>
      </c>
      <c r="C12" s="1228">
        <v>20</v>
      </c>
      <c r="D12" s="1229">
        <v>0</v>
      </c>
      <c r="E12" s="1229">
        <v>4</v>
      </c>
      <c r="F12" s="1230">
        <v>13</v>
      </c>
      <c r="G12" s="1230">
        <v>0</v>
      </c>
      <c r="H12" s="1231">
        <v>3</v>
      </c>
      <c r="I12" s="1230">
        <v>5</v>
      </c>
      <c r="J12" s="1230">
        <v>2</v>
      </c>
      <c r="K12" s="1230">
        <v>7</v>
      </c>
      <c r="L12" s="1230">
        <v>2</v>
      </c>
      <c r="M12" s="1230">
        <v>1</v>
      </c>
      <c r="N12" s="1230">
        <v>1</v>
      </c>
      <c r="O12" s="1230">
        <v>8</v>
      </c>
      <c r="P12" s="1230">
        <v>2</v>
      </c>
      <c r="Q12" s="1230">
        <v>0</v>
      </c>
      <c r="R12" s="1230">
        <v>2</v>
      </c>
      <c r="S12" s="1230">
        <v>0</v>
      </c>
      <c r="T12" s="1230">
        <v>1</v>
      </c>
      <c r="U12" s="1230">
        <v>19</v>
      </c>
      <c r="V12" s="1230">
        <v>33</v>
      </c>
      <c r="W12" s="1230">
        <v>7</v>
      </c>
      <c r="X12" s="1230">
        <v>7</v>
      </c>
      <c r="Y12" s="1286">
        <v>137</v>
      </c>
      <c r="Z12" s="1230">
        <v>233</v>
      </c>
      <c r="AA12" s="1230">
        <v>14</v>
      </c>
      <c r="AB12" s="1230">
        <v>4</v>
      </c>
      <c r="AC12" s="1230">
        <v>237</v>
      </c>
      <c r="AD12" s="1233">
        <v>6</v>
      </c>
    </row>
    <row r="13" spans="1:30" s="1215" customFormat="1" ht="14.25" customHeight="1">
      <c r="A13" s="2297"/>
      <c r="B13" s="2296"/>
      <c r="C13" s="1223">
        <v>6</v>
      </c>
      <c r="D13" s="1224">
        <v>0</v>
      </c>
      <c r="E13" s="1224">
        <v>2</v>
      </c>
      <c r="F13" s="1224">
        <v>2</v>
      </c>
      <c r="G13" s="1224">
        <v>1</v>
      </c>
      <c r="H13" s="1225">
        <v>0</v>
      </c>
      <c r="I13" s="1224">
        <v>1</v>
      </c>
      <c r="J13" s="1224">
        <v>2</v>
      </c>
      <c r="K13" s="1224">
        <v>1</v>
      </c>
      <c r="L13" s="1224">
        <v>0</v>
      </c>
      <c r="M13" s="1224">
        <v>0</v>
      </c>
      <c r="N13" s="1224">
        <v>2</v>
      </c>
      <c r="O13" s="1224">
        <v>2</v>
      </c>
      <c r="P13" s="1224">
        <v>2</v>
      </c>
      <c r="Q13" s="1224">
        <v>2</v>
      </c>
      <c r="R13" s="1224">
        <v>2</v>
      </c>
      <c r="S13" s="1224">
        <v>0</v>
      </c>
      <c r="T13" s="1224">
        <v>0</v>
      </c>
      <c r="U13" s="1224">
        <v>2</v>
      </c>
      <c r="V13" s="1224">
        <v>4</v>
      </c>
      <c r="W13" s="1224">
        <v>4</v>
      </c>
      <c r="X13" s="1224">
        <v>1</v>
      </c>
      <c r="Y13" s="1285">
        <v>36</v>
      </c>
      <c r="Z13" s="1224">
        <v>31</v>
      </c>
      <c r="AA13" s="1224">
        <v>0</v>
      </c>
      <c r="AB13" s="1224">
        <v>0</v>
      </c>
      <c r="AC13" s="1224">
        <v>23</v>
      </c>
      <c r="AD13" s="1227">
        <v>0</v>
      </c>
    </row>
    <row r="14" spans="1:30" s="1215" customFormat="1" ht="14.25" customHeight="1">
      <c r="A14" s="2291" t="s">
        <v>25</v>
      </c>
      <c r="B14" s="2285">
        <f>VLOOKUP(A14,'-59-'!$A$8:$C$20,3,FALSE)</f>
        <v>927</v>
      </c>
      <c r="C14" s="1228">
        <v>37</v>
      </c>
      <c r="D14" s="1229">
        <v>2</v>
      </c>
      <c r="E14" s="1229">
        <v>6</v>
      </c>
      <c r="F14" s="1230">
        <v>5</v>
      </c>
      <c r="G14" s="1230">
        <v>1</v>
      </c>
      <c r="H14" s="1231">
        <v>0</v>
      </c>
      <c r="I14" s="1230">
        <v>0</v>
      </c>
      <c r="J14" s="1230">
        <v>0</v>
      </c>
      <c r="K14" s="1230">
        <v>1</v>
      </c>
      <c r="L14" s="1230">
        <v>0</v>
      </c>
      <c r="M14" s="1234">
        <v>2</v>
      </c>
      <c r="N14" s="1234">
        <v>1</v>
      </c>
      <c r="O14" s="1230">
        <v>2</v>
      </c>
      <c r="P14" s="1230">
        <v>2</v>
      </c>
      <c r="Q14" s="1230">
        <v>0</v>
      </c>
      <c r="R14" s="1230">
        <v>2</v>
      </c>
      <c r="S14" s="1230">
        <v>0</v>
      </c>
      <c r="T14" s="1230">
        <v>7</v>
      </c>
      <c r="U14" s="1230">
        <v>21</v>
      </c>
      <c r="V14" s="1230">
        <v>36</v>
      </c>
      <c r="W14" s="1230">
        <v>60</v>
      </c>
      <c r="X14" s="1230">
        <v>3</v>
      </c>
      <c r="Y14" s="1286">
        <v>188</v>
      </c>
      <c r="Z14" s="1230">
        <v>150</v>
      </c>
      <c r="AA14" s="1230">
        <v>12</v>
      </c>
      <c r="AB14" s="1230">
        <v>1</v>
      </c>
      <c r="AC14" s="1230">
        <v>250</v>
      </c>
      <c r="AD14" s="1233">
        <v>25</v>
      </c>
    </row>
    <row r="15" spans="1:30" s="1215" customFormat="1" ht="14.25" customHeight="1">
      <c r="A15" s="2297"/>
      <c r="B15" s="2296"/>
      <c r="C15" s="1223">
        <v>14</v>
      </c>
      <c r="D15" s="1224">
        <v>0</v>
      </c>
      <c r="E15" s="1224">
        <v>7</v>
      </c>
      <c r="F15" s="1224">
        <v>4</v>
      </c>
      <c r="G15" s="1224">
        <v>0</v>
      </c>
      <c r="H15" s="1225">
        <v>0</v>
      </c>
      <c r="I15" s="1224">
        <v>0</v>
      </c>
      <c r="J15" s="1224">
        <v>1</v>
      </c>
      <c r="K15" s="1224">
        <v>0</v>
      </c>
      <c r="L15" s="1224">
        <v>0</v>
      </c>
      <c r="M15" s="1224">
        <v>0</v>
      </c>
      <c r="N15" s="1224">
        <v>0</v>
      </c>
      <c r="O15" s="1224">
        <v>1</v>
      </c>
      <c r="P15" s="1224">
        <v>3</v>
      </c>
      <c r="Q15" s="1224">
        <v>1</v>
      </c>
      <c r="R15" s="1224">
        <v>0</v>
      </c>
      <c r="S15" s="1224">
        <v>0</v>
      </c>
      <c r="T15" s="1224">
        <v>1</v>
      </c>
      <c r="U15" s="1224">
        <v>1</v>
      </c>
      <c r="V15" s="1224">
        <v>0</v>
      </c>
      <c r="W15" s="1224">
        <v>24</v>
      </c>
      <c r="X15" s="1224">
        <v>0</v>
      </c>
      <c r="Y15" s="1285">
        <v>57</v>
      </c>
      <c r="Z15" s="1224">
        <v>56</v>
      </c>
      <c r="AA15" s="1224">
        <v>0</v>
      </c>
      <c r="AB15" s="1224">
        <v>0</v>
      </c>
      <c r="AC15" s="1287">
        <v>1</v>
      </c>
      <c r="AD15" s="1227">
        <v>0</v>
      </c>
    </row>
    <row r="16" spans="1:34" s="1215" customFormat="1" ht="14.25" customHeight="1">
      <c r="A16" s="2291" t="s">
        <v>15</v>
      </c>
      <c r="B16" s="2285">
        <f>VLOOKUP(A16,'-59-'!$A$8:$C$20,3,FALSE)</f>
        <v>647</v>
      </c>
      <c r="C16" s="1228">
        <v>14</v>
      </c>
      <c r="D16" s="1229">
        <v>1</v>
      </c>
      <c r="E16" s="1229">
        <v>3</v>
      </c>
      <c r="F16" s="1230">
        <v>1</v>
      </c>
      <c r="G16" s="1230">
        <v>2</v>
      </c>
      <c r="H16" s="1231">
        <v>1</v>
      </c>
      <c r="I16" s="1230">
        <v>1</v>
      </c>
      <c r="J16" s="1230">
        <v>3</v>
      </c>
      <c r="K16" s="1230">
        <v>7</v>
      </c>
      <c r="L16" s="1230">
        <v>3</v>
      </c>
      <c r="M16" s="1230">
        <v>6</v>
      </c>
      <c r="N16" s="1230">
        <v>4</v>
      </c>
      <c r="O16" s="1230">
        <v>11</v>
      </c>
      <c r="P16" s="1230">
        <v>2</v>
      </c>
      <c r="Q16" s="1230">
        <v>0</v>
      </c>
      <c r="R16" s="1230">
        <v>1</v>
      </c>
      <c r="S16" s="1230">
        <v>0</v>
      </c>
      <c r="T16" s="1230">
        <v>1</v>
      </c>
      <c r="U16" s="1230">
        <v>6</v>
      </c>
      <c r="V16" s="1230">
        <v>7</v>
      </c>
      <c r="W16" s="1230">
        <v>10</v>
      </c>
      <c r="X16" s="1230">
        <v>4</v>
      </c>
      <c r="Y16" s="1286">
        <v>88</v>
      </c>
      <c r="Z16" s="1230">
        <v>44</v>
      </c>
      <c r="AA16" s="1230">
        <v>12</v>
      </c>
      <c r="AB16" s="1230">
        <v>0</v>
      </c>
      <c r="AC16" s="1230">
        <v>139</v>
      </c>
      <c r="AD16" s="1233">
        <v>0</v>
      </c>
      <c r="AE16" s="1235"/>
      <c r="AG16" s="1235"/>
      <c r="AH16" s="1235"/>
    </row>
    <row r="17" spans="1:34" s="1215" customFormat="1" ht="14.25" customHeight="1">
      <c r="A17" s="2297"/>
      <c r="B17" s="2296"/>
      <c r="C17" s="1236">
        <v>8</v>
      </c>
      <c r="D17" s="1237">
        <v>0</v>
      </c>
      <c r="E17" s="1237">
        <v>2</v>
      </c>
      <c r="F17" s="1237">
        <v>6</v>
      </c>
      <c r="G17" s="1237">
        <v>0</v>
      </c>
      <c r="H17" s="1238">
        <v>0</v>
      </c>
      <c r="I17" s="1237">
        <v>0</v>
      </c>
      <c r="J17" s="1237">
        <v>4</v>
      </c>
      <c r="K17" s="1237">
        <v>1</v>
      </c>
      <c r="L17" s="1237">
        <v>0</v>
      </c>
      <c r="M17" s="1237">
        <v>4</v>
      </c>
      <c r="N17" s="1237">
        <v>1</v>
      </c>
      <c r="O17" s="1237">
        <v>1</v>
      </c>
      <c r="P17" s="1237">
        <v>3</v>
      </c>
      <c r="Q17" s="1237">
        <v>0</v>
      </c>
      <c r="R17" s="1237">
        <v>0</v>
      </c>
      <c r="S17" s="1237">
        <v>0</v>
      </c>
      <c r="T17" s="1237">
        <v>0</v>
      </c>
      <c r="U17" s="1237">
        <v>1</v>
      </c>
      <c r="V17" s="1237">
        <v>1</v>
      </c>
      <c r="W17" s="1237">
        <v>18</v>
      </c>
      <c r="X17" s="1237">
        <v>0</v>
      </c>
      <c r="Y17" s="1285">
        <v>50</v>
      </c>
      <c r="Z17" s="1237">
        <v>32</v>
      </c>
      <c r="AA17" s="1237">
        <v>0</v>
      </c>
      <c r="AB17" s="1237">
        <v>0</v>
      </c>
      <c r="AC17" s="1237">
        <v>0</v>
      </c>
      <c r="AD17" s="1239">
        <v>0</v>
      </c>
      <c r="AE17" s="1235"/>
      <c r="AG17" s="1235"/>
      <c r="AH17" s="1235"/>
    </row>
    <row r="18" spans="1:30" s="1215" customFormat="1" ht="14.25" customHeight="1">
      <c r="A18" s="2291" t="s">
        <v>16</v>
      </c>
      <c r="B18" s="2285">
        <f>VLOOKUP(A18,'-59-'!$A$8:$C$20,3,FALSE)</f>
        <v>178</v>
      </c>
      <c r="C18" s="1228">
        <v>7</v>
      </c>
      <c r="D18" s="1229">
        <v>0</v>
      </c>
      <c r="E18" s="1229">
        <v>2</v>
      </c>
      <c r="F18" s="1230">
        <v>2</v>
      </c>
      <c r="G18" s="1230">
        <v>0</v>
      </c>
      <c r="H18" s="1231">
        <v>0</v>
      </c>
      <c r="I18" s="1230">
        <v>1</v>
      </c>
      <c r="J18" s="1230">
        <v>3</v>
      </c>
      <c r="K18" s="1230">
        <v>2</v>
      </c>
      <c r="L18" s="1230">
        <v>0</v>
      </c>
      <c r="M18" s="1230">
        <v>4</v>
      </c>
      <c r="N18" s="1230">
        <v>2</v>
      </c>
      <c r="O18" s="1230">
        <v>4</v>
      </c>
      <c r="P18" s="1230">
        <v>2</v>
      </c>
      <c r="Q18" s="1230">
        <v>1</v>
      </c>
      <c r="R18" s="1230">
        <v>1</v>
      </c>
      <c r="S18" s="1230">
        <v>0</v>
      </c>
      <c r="T18" s="1230">
        <v>0</v>
      </c>
      <c r="U18" s="1230">
        <v>9</v>
      </c>
      <c r="V18" s="1230">
        <v>4</v>
      </c>
      <c r="W18" s="1230">
        <v>7</v>
      </c>
      <c r="X18" s="1230">
        <v>1</v>
      </c>
      <c r="Y18" s="1286">
        <v>52</v>
      </c>
      <c r="Z18" s="1230">
        <v>29</v>
      </c>
      <c r="AA18" s="1230">
        <v>9</v>
      </c>
      <c r="AB18" s="1230">
        <v>2</v>
      </c>
      <c r="AC18" s="1230">
        <v>95</v>
      </c>
      <c r="AD18" s="1233">
        <v>15</v>
      </c>
    </row>
    <row r="19" spans="1:30" s="1215" customFormat="1" ht="14.25" customHeight="1">
      <c r="A19" s="2297"/>
      <c r="B19" s="2296"/>
      <c r="C19" s="1236">
        <v>5</v>
      </c>
      <c r="D19" s="1237">
        <v>0</v>
      </c>
      <c r="E19" s="1237">
        <v>2</v>
      </c>
      <c r="F19" s="1237">
        <v>3</v>
      </c>
      <c r="G19" s="1237">
        <v>0</v>
      </c>
      <c r="H19" s="1238">
        <v>0</v>
      </c>
      <c r="I19" s="1237">
        <v>2</v>
      </c>
      <c r="J19" s="1237">
        <v>1</v>
      </c>
      <c r="K19" s="1237">
        <v>0</v>
      </c>
      <c r="L19" s="1237">
        <v>0</v>
      </c>
      <c r="M19" s="1237">
        <v>1</v>
      </c>
      <c r="N19" s="1237">
        <v>0</v>
      </c>
      <c r="O19" s="1237">
        <v>1</v>
      </c>
      <c r="P19" s="1237">
        <v>1</v>
      </c>
      <c r="Q19" s="1237">
        <v>0</v>
      </c>
      <c r="R19" s="1237">
        <v>0</v>
      </c>
      <c r="S19" s="1237">
        <v>0</v>
      </c>
      <c r="T19" s="1237">
        <v>1</v>
      </c>
      <c r="U19" s="1237">
        <v>3</v>
      </c>
      <c r="V19" s="1237">
        <v>0</v>
      </c>
      <c r="W19" s="1237">
        <v>5</v>
      </c>
      <c r="X19" s="1237">
        <v>0</v>
      </c>
      <c r="Y19" s="1285">
        <v>25</v>
      </c>
      <c r="Z19" s="1237">
        <v>19</v>
      </c>
      <c r="AA19" s="1237">
        <v>0</v>
      </c>
      <c r="AB19" s="1237">
        <v>0</v>
      </c>
      <c r="AC19" s="1237">
        <v>1</v>
      </c>
      <c r="AD19" s="1239">
        <v>0</v>
      </c>
    </row>
    <row r="20" spans="1:30" s="1215" customFormat="1" ht="14.25" customHeight="1">
      <c r="A20" s="2291" t="s">
        <v>26</v>
      </c>
      <c r="B20" s="2285">
        <f>VLOOKUP(A20,'-59-'!$A$8:$C$20,3,FALSE)</f>
        <v>1657</v>
      </c>
      <c r="C20" s="1228">
        <v>21</v>
      </c>
      <c r="D20" s="1229">
        <v>1</v>
      </c>
      <c r="E20" s="1229">
        <v>13</v>
      </c>
      <c r="F20" s="1230">
        <v>13</v>
      </c>
      <c r="G20" s="1230">
        <v>0</v>
      </c>
      <c r="H20" s="1231">
        <v>5</v>
      </c>
      <c r="I20" s="1230">
        <v>10</v>
      </c>
      <c r="J20" s="1230">
        <v>4</v>
      </c>
      <c r="K20" s="1230">
        <v>12</v>
      </c>
      <c r="L20" s="1230">
        <v>4</v>
      </c>
      <c r="M20" s="1230">
        <v>11</v>
      </c>
      <c r="N20" s="1230">
        <v>4</v>
      </c>
      <c r="O20" s="1230">
        <v>11</v>
      </c>
      <c r="P20" s="1230">
        <v>11</v>
      </c>
      <c r="Q20" s="1230">
        <v>1</v>
      </c>
      <c r="R20" s="1230">
        <v>14</v>
      </c>
      <c r="S20" s="1230">
        <v>2</v>
      </c>
      <c r="T20" s="1230">
        <v>14</v>
      </c>
      <c r="U20" s="1230">
        <v>55</v>
      </c>
      <c r="V20" s="1230">
        <v>51</v>
      </c>
      <c r="W20" s="1230">
        <v>33</v>
      </c>
      <c r="X20" s="1230">
        <v>22</v>
      </c>
      <c r="Y20" s="1286">
        <v>312</v>
      </c>
      <c r="Z20" s="1230">
        <v>205</v>
      </c>
      <c r="AA20" s="1230">
        <v>56</v>
      </c>
      <c r="AB20" s="1230">
        <v>8</v>
      </c>
      <c r="AC20" s="1230">
        <v>538</v>
      </c>
      <c r="AD20" s="1233">
        <v>3</v>
      </c>
    </row>
    <row r="21" spans="1:34" s="1215" customFormat="1" ht="14.25" customHeight="1">
      <c r="A21" s="2297"/>
      <c r="B21" s="2296"/>
      <c r="C21" s="1236">
        <v>9</v>
      </c>
      <c r="D21" s="1237">
        <v>0</v>
      </c>
      <c r="E21" s="1237">
        <v>8</v>
      </c>
      <c r="F21" s="1237">
        <v>97</v>
      </c>
      <c r="G21" s="1237">
        <v>25</v>
      </c>
      <c r="H21" s="1238">
        <v>0</v>
      </c>
      <c r="I21" s="1237">
        <v>3</v>
      </c>
      <c r="J21" s="1237">
        <v>2</v>
      </c>
      <c r="K21" s="1237">
        <v>0</v>
      </c>
      <c r="L21" s="1237">
        <v>0</v>
      </c>
      <c r="M21" s="1237">
        <v>1</v>
      </c>
      <c r="N21" s="1237">
        <v>1</v>
      </c>
      <c r="O21" s="1237">
        <v>4</v>
      </c>
      <c r="P21" s="1237">
        <v>16</v>
      </c>
      <c r="Q21" s="1237">
        <v>2</v>
      </c>
      <c r="R21" s="1237">
        <v>2</v>
      </c>
      <c r="S21" s="1237">
        <v>0</v>
      </c>
      <c r="T21" s="1237">
        <v>1</v>
      </c>
      <c r="U21" s="1237">
        <v>1</v>
      </c>
      <c r="V21" s="1237">
        <v>1</v>
      </c>
      <c r="W21" s="1237">
        <v>54</v>
      </c>
      <c r="X21" s="1237">
        <v>1</v>
      </c>
      <c r="Y21" s="1285">
        <v>228</v>
      </c>
      <c r="Z21" s="1237">
        <v>22</v>
      </c>
      <c r="AA21" s="1237">
        <v>0</v>
      </c>
      <c r="AB21" s="1237">
        <v>0</v>
      </c>
      <c r="AC21" s="1237">
        <v>0</v>
      </c>
      <c r="AD21" s="1239">
        <v>0</v>
      </c>
      <c r="AE21" s="1235"/>
      <c r="AG21" s="1235"/>
      <c r="AH21" s="1235"/>
    </row>
    <row r="22" spans="1:30" s="1215" customFormat="1" ht="14.25" customHeight="1">
      <c r="A22" s="2291" t="s">
        <v>17</v>
      </c>
      <c r="B22" s="2285">
        <f>VLOOKUP(A22,'-59-'!$A$8:$C$20,3,FALSE)</f>
        <v>505</v>
      </c>
      <c r="C22" s="1228">
        <v>6</v>
      </c>
      <c r="D22" s="1229">
        <v>1</v>
      </c>
      <c r="E22" s="1229">
        <v>1</v>
      </c>
      <c r="F22" s="1230">
        <v>0</v>
      </c>
      <c r="G22" s="1230">
        <v>1</v>
      </c>
      <c r="H22" s="1231">
        <v>1</v>
      </c>
      <c r="I22" s="1230">
        <v>1</v>
      </c>
      <c r="J22" s="1230">
        <v>1</v>
      </c>
      <c r="K22" s="1230">
        <v>1</v>
      </c>
      <c r="L22" s="1230">
        <v>3</v>
      </c>
      <c r="M22" s="1230">
        <v>0</v>
      </c>
      <c r="N22" s="1230">
        <v>0</v>
      </c>
      <c r="O22" s="1230">
        <v>7</v>
      </c>
      <c r="P22" s="1230">
        <v>4</v>
      </c>
      <c r="Q22" s="1230">
        <v>1</v>
      </c>
      <c r="R22" s="1230">
        <v>2</v>
      </c>
      <c r="S22" s="1230">
        <v>0</v>
      </c>
      <c r="T22" s="1230">
        <v>0</v>
      </c>
      <c r="U22" s="1230">
        <v>14</v>
      </c>
      <c r="V22" s="1230">
        <v>11</v>
      </c>
      <c r="W22" s="1230">
        <v>1</v>
      </c>
      <c r="X22" s="1230">
        <v>3</v>
      </c>
      <c r="Y22" s="1286">
        <v>59</v>
      </c>
      <c r="Z22" s="1230">
        <v>34</v>
      </c>
      <c r="AA22" s="1230">
        <v>11</v>
      </c>
      <c r="AB22" s="1230">
        <v>50</v>
      </c>
      <c r="AC22" s="1230">
        <v>264</v>
      </c>
      <c r="AD22" s="1233">
        <v>4</v>
      </c>
    </row>
    <row r="23" spans="1:30" s="1215" customFormat="1" ht="14.25" customHeight="1">
      <c r="A23" s="2297"/>
      <c r="B23" s="2296"/>
      <c r="C23" s="1236">
        <v>17</v>
      </c>
      <c r="D23" s="1237">
        <v>0</v>
      </c>
      <c r="E23" s="1237">
        <v>0</v>
      </c>
      <c r="F23" s="1237">
        <v>1</v>
      </c>
      <c r="G23" s="1237">
        <v>0</v>
      </c>
      <c r="H23" s="1238">
        <v>0</v>
      </c>
      <c r="I23" s="1237">
        <v>0</v>
      </c>
      <c r="J23" s="1237">
        <v>0</v>
      </c>
      <c r="K23" s="1237">
        <v>0</v>
      </c>
      <c r="L23" s="1237">
        <v>0</v>
      </c>
      <c r="M23" s="1237">
        <v>0</v>
      </c>
      <c r="N23" s="1237">
        <v>0</v>
      </c>
      <c r="O23" s="1237">
        <v>1</v>
      </c>
      <c r="P23" s="1237">
        <v>2</v>
      </c>
      <c r="Q23" s="1237">
        <v>0</v>
      </c>
      <c r="R23" s="1237">
        <v>0</v>
      </c>
      <c r="S23" s="1237">
        <v>0</v>
      </c>
      <c r="T23" s="1237">
        <v>0</v>
      </c>
      <c r="U23" s="1237">
        <v>0</v>
      </c>
      <c r="V23" s="1237">
        <v>0</v>
      </c>
      <c r="W23" s="1237">
        <v>0</v>
      </c>
      <c r="X23" s="1237">
        <v>0</v>
      </c>
      <c r="Y23" s="1285">
        <v>21</v>
      </c>
      <c r="Z23" s="1237">
        <v>22</v>
      </c>
      <c r="AA23" s="1237">
        <v>0</v>
      </c>
      <c r="AB23" s="1237">
        <v>0</v>
      </c>
      <c r="AC23" s="1237">
        <v>0</v>
      </c>
      <c r="AD23" s="1239">
        <v>0</v>
      </c>
    </row>
    <row r="24" spans="1:30" s="1215" customFormat="1" ht="14.25" customHeight="1">
      <c r="A24" s="2291" t="s">
        <v>18</v>
      </c>
      <c r="B24" s="2285">
        <f>VLOOKUP(A24,'-59-'!$A$8:$C$20,3,FALSE)</f>
        <v>1208</v>
      </c>
      <c r="C24" s="1228">
        <v>6</v>
      </c>
      <c r="D24" s="1229">
        <v>1</v>
      </c>
      <c r="E24" s="1229">
        <v>2</v>
      </c>
      <c r="F24" s="1230">
        <v>5</v>
      </c>
      <c r="G24" s="1230">
        <v>1</v>
      </c>
      <c r="H24" s="1231">
        <v>0</v>
      </c>
      <c r="I24" s="1230">
        <v>2</v>
      </c>
      <c r="J24" s="1230">
        <v>3</v>
      </c>
      <c r="K24" s="1230">
        <v>3</v>
      </c>
      <c r="L24" s="1230">
        <v>1</v>
      </c>
      <c r="M24" s="1230">
        <v>3</v>
      </c>
      <c r="N24" s="1230">
        <v>1</v>
      </c>
      <c r="O24" s="1230">
        <v>5</v>
      </c>
      <c r="P24" s="1230">
        <v>2</v>
      </c>
      <c r="Q24" s="1230">
        <v>1</v>
      </c>
      <c r="R24" s="1230">
        <v>1</v>
      </c>
      <c r="S24" s="1230">
        <v>0</v>
      </c>
      <c r="T24" s="1230">
        <v>29</v>
      </c>
      <c r="U24" s="1230">
        <v>24</v>
      </c>
      <c r="V24" s="1230">
        <v>25</v>
      </c>
      <c r="W24" s="1230">
        <v>75</v>
      </c>
      <c r="X24" s="1230">
        <v>24</v>
      </c>
      <c r="Y24" s="1286">
        <v>214</v>
      </c>
      <c r="Z24" s="1230">
        <v>437</v>
      </c>
      <c r="AA24" s="1230">
        <v>23</v>
      </c>
      <c r="AB24" s="1230">
        <v>292</v>
      </c>
      <c r="AC24" s="1230">
        <v>184</v>
      </c>
      <c r="AD24" s="1233">
        <v>8</v>
      </c>
    </row>
    <row r="25" spans="1:30" s="1215" customFormat="1" ht="14.25" customHeight="1">
      <c r="A25" s="2297"/>
      <c r="B25" s="2296"/>
      <c r="C25" s="1236">
        <v>5</v>
      </c>
      <c r="D25" s="1237">
        <v>0</v>
      </c>
      <c r="E25" s="1237">
        <v>6</v>
      </c>
      <c r="F25" s="1237">
        <v>60</v>
      </c>
      <c r="G25" s="1237">
        <v>2</v>
      </c>
      <c r="H25" s="1238">
        <v>0</v>
      </c>
      <c r="I25" s="1237">
        <v>0</v>
      </c>
      <c r="J25" s="1237">
        <v>7</v>
      </c>
      <c r="K25" s="1237">
        <v>1</v>
      </c>
      <c r="L25" s="1237">
        <v>0</v>
      </c>
      <c r="M25" s="1237">
        <v>1</v>
      </c>
      <c r="N25" s="1237">
        <v>0</v>
      </c>
      <c r="O25" s="1237">
        <v>1</v>
      </c>
      <c r="P25" s="1237">
        <v>3</v>
      </c>
      <c r="Q25" s="1237">
        <v>0</v>
      </c>
      <c r="R25" s="1237">
        <v>1</v>
      </c>
      <c r="S25" s="1237">
        <v>0</v>
      </c>
      <c r="T25" s="1237">
        <v>0</v>
      </c>
      <c r="U25" s="1237">
        <v>11</v>
      </c>
      <c r="V25" s="1237">
        <v>5</v>
      </c>
      <c r="W25" s="1237">
        <v>4</v>
      </c>
      <c r="X25" s="1237">
        <v>2</v>
      </c>
      <c r="Y25" s="1285">
        <v>109</v>
      </c>
      <c r="Z25" s="1237">
        <v>109</v>
      </c>
      <c r="AA25" s="1237">
        <v>0</v>
      </c>
      <c r="AB25" s="1237">
        <v>0</v>
      </c>
      <c r="AC25" s="1237">
        <v>0</v>
      </c>
      <c r="AD25" s="1239">
        <v>0</v>
      </c>
    </row>
    <row r="26" spans="1:30" s="1215" customFormat="1" ht="14.25" customHeight="1">
      <c r="A26" s="2291" t="s">
        <v>19</v>
      </c>
      <c r="B26" s="2285">
        <f>VLOOKUP(A26,'-59-'!$A$8:$C$20,3,FALSE)</f>
        <v>175</v>
      </c>
      <c r="C26" s="1228">
        <v>9</v>
      </c>
      <c r="D26" s="1229">
        <v>0</v>
      </c>
      <c r="E26" s="1229">
        <v>1</v>
      </c>
      <c r="F26" s="1230">
        <v>0</v>
      </c>
      <c r="G26" s="1230">
        <v>1</v>
      </c>
      <c r="H26" s="1231">
        <v>0</v>
      </c>
      <c r="I26" s="1230">
        <v>1</v>
      </c>
      <c r="J26" s="1230">
        <v>0</v>
      </c>
      <c r="K26" s="1230">
        <v>1</v>
      </c>
      <c r="L26" s="1230">
        <v>0</v>
      </c>
      <c r="M26" s="1230">
        <v>2</v>
      </c>
      <c r="N26" s="1230">
        <v>0</v>
      </c>
      <c r="O26" s="1230">
        <v>7</v>
      </c>
      <c r="P26" s="1230">
        <v>0</v>
      </c>
      <c r="Q26" s="1230">
        <v>0</v>
      </c>
      <c r="R26" s="1230">
        <v>1</v>
      </c>
      <c r="S26" s="1230">
        <v>0</v>
      </c>
      <c r="T26" s="1230">
        <v>2</v>
      </c>
      <c r="U26" s="1230">
        <v>8</v>
      </c>
      <c r="V26" s="1230">
        <v>13</v>
      </c>
      <c r="W26" s="1230">
        <v>0</v>
      </c>
      <c r="X26" s="1230">
        <v>2</v>
      </c>
      <c r="Y26" s="1286">
        <v>48</v>
      </c>
      <c r="Z26" s="1230">
        <v>2</v>
      </c>
      <c r="AA26" s="1230">
        <v>6</v>
      </c>
      <c r="AB26" s="1230">
        <v>7</v>
      </c>
      <c r="AC26" s="1230">
        <v>38</v>
      </c>
      <c r="AD26" s="1233">
        <v>14</v>
      </c>
    </row>
    <row r="27" spans="1:30" s="1215" customFormat="1" ht="14.25" customHeight="1">
      <c r="A27" s="2297"/>
      <c r="B27" s="2296"/>
      <c r="C27" s="1236">
        <v>6</v>
      </c>
      <c r="D27" s="1237">
        <v>0</v>
      </c>
      <c r="E27" s="1237">
        <v>3</v>
      </c>
      <c r="F27" s="1237">
        <v>2</v>
      </c>
      <c r="G27" s="1237">
        <v>0</v>
      </c>
      <c r="H27" s="1238">
        <v>0</v>
      </c>
      <c r="I27" s="1237">
        <v>0</v>
      </c>
      <c r="J27" s="1237">
        <v>0</v>
      </c>
      <c r="K27" s="1237">
        <v>0</v>
      </c>
      <c r="L27" s="1237">
        <v>0</v>
      </c>
      <c r="M27" s="1237">
        <v>0</v>
      </c>
      <c r="N27" s="1237">
        <v>1</v>
      </c>
      <c r="O27" s="1237">
        <v>3</v>
      </c>
      <c r="P27" s="1237">
        <v>1</v>
      </c>
      <c r="Q27" s="1237">
        <v>0</v>
      </c>
      <c r="R27" s="1237">
        <v>0</v>
      </c>
      <c r="S27" s="1237">
        <v>1</v>
      </c>
      <c r="T27" s="1237">
        <v>2</v>
      </c>
      <c r="U27" s="1237">
        <v>6</v>
      </c>
      <c r="V27" s="1237">
        <v>7</v>
      </c>
      <c r="W27" s="1237">
        <v>0</v>
      </c>
      <c r="X27" s="1237">
        <v>0</v>
      </c>
      <c r="Y27" s="1285">
        <v>32</v>
      </c>
      <c r="Z27" s="1237">
        <v>0</v>
      </c>
      <c r="AA27" s="1237">
        <v>0</v>
      </c>
      <c r="AB27" s="1237">
        <v>0</v>
      </c>
      <c r="AC27" s="1237">
        <v>0</v>
      </c>
      <c r="AD27" s="1239">
        <v>0</v>
      </c>
    </row>
    <row r="28" spans="1:30" s="1215" customFormat="1" ht="14.25" customHeight="1">
      <c r="A28" s="2291" t="s">
        <v>20</v>
      </c>
      <c r="B28" s="2285">
        <f>VLOOKUP(A28,'-59-'!$A$8:$C$20,3,FALSE)</f>
        <v>106</v>
      </c>
      <c r="C28" s="1228">
        <v>4</v>
      </c>
      <c r="D28" s="1229">
        <v>0</v>
      </c>
      <c r="E28" s="1229">
        <v>1</v>
      </c>
      <c r="F28" s="1230">
        <v>0</v>
      </c>
      <c r="G28" s="1230">
        <v>0</v>
      </c>
      <c r="H28" s="1231">
        <v>0</v>
      </c>
      <c r="I28" s="1230">
        <v>2</v>
      </c>
      <c r="J28" s="1230">
        <v>1</v>
      </c>
      <c r="K28" s="1230">
        <v>1</v>
      </c>
      <c r="L28" s="1230">
        <v>0</v>
      </c>
      <c r="M28" s="1230">
        <v>5</v>
      </c>
      <c r="N28" s="1230">
        <v>0</v>
      </c>
      <c r="O28" s="1230">
        <v>2</v>
      </c>
      <c r="P28" s="1230">
        <v>1</v>
      </c>
      <c r="Q28" s="1230">
        <v>0</v>
      </c>
      <c r="R28" s="1230">
        <v>1</v>
      </c>
      <c r="S28" s="1230">
        <v>0</v>
      </c>
      <c r="T28" s="1230">
        <v>0</v>
      </c>
      <c r="U28" s="1230">
        <v>2</v>
      </c>
      <c r="V28" s="1230">
        <v>2</v>
      </c>
      <c r="W28" s="1230">
        <v>11</v>
      </c>
      <c r="X28" s="1230">
        <v>0</v>
      </c>
      <c r="Y28" s="1286">
        <v>33</v>
      </c>
      <c r="Z28" s="1230">
        <v>33</v>
      </c>
      <c r="AA28" s="1230">
        <v>5</v>
      </c>
      <c r="AB28" s="1230">
        <v>3</v>
      </c>
      <c r="AC28" s="1230">
        <v>56</v>
      </c>
      <c r="AD28" s="1233">
        <v>7</v>
      </c>
    </row>
    <row r="29" spans="1:30" s="1215" customFormat="1" ht="14.25" customHeight="1">
      <c r="A29" s="2297"/>
      <c r="B29" s="2296"/>
      <c r="C29" s="1236">
        <v>1</v>
      </c>
      <c r="D29" s="1237">
        <v>0</v>
      </c>
      <c r="E29" s="1237">
        <v>0</v>
      </c>
      <c r="F29" s="1237">
        <v>1</v>
      </c>
      <c r="G29" s="1237">
        <v>0</v>
      </c>
      <c r="H29" s="1238">
        <v>0</v>
      </c>
      <c r="I29" s="1237">
        <v>0</v>
      </c>
      <c r="J29" s="1237">
        <v>0</v>
      </c>
      <c r="K29" s="1237">
        <v>3</v>
      </c>
      <c r="L29" s="1237">
        <v>0</v>
      </c>
      <c r="M29" s="1237">
        <v>1</v>
      </c>
      <c r="N29" s="1237">
        <v>0</v>
      </c>
      <c r="O29" s="1237">
        <v>0</v>
      </c>
      <c r="P29" s="1237">
        <v>1</v>
      </c>
      <c r="Q29" s="1237">
        <v>0</v>
      </c>
      <c r="R29" s="1237">
        <v>0</v>
      </c>
      <c r="S29" s="1237">
        <v>0</v>
      </c>
      <c r="T29" s="1237">
        <v>0</v>
      </c>
      <c r="U29" s="1237">
        <v>2</v>
      </c>
      <c r="V29" s="1237">
        <v>0</v>
      </c>
      <c r="W29" s="1237">
        <v>3</v>
      </c>
      <c r="X29" s="1237">
        <v>0</v>
      </c>
      <c r="Y29" s="1285">
        <v>12</v>
      </c>
      <c r="Z29" s="1237">
        <v>12</v>
      </c>
      <c r="AA29" s="1237">
        <v>0</v>
      </c>
      <c r="AB29" s="1237">
        <v>0</v>
      </c>
      <c r="AC29" s="1237">
        <v>2</v>
      </c>
      <c r="AD29" s="1239">
        <v>0</v>
      </c>
    </row>
    <row r="30" spans="1:30" s="1215" customFormat="1" ht="14.25" customHeight="1">
      <c r="A30" s="2291" t="s">
        <v>21</v>
      </c>
      <c r="B30" s="2285">
        <f>VLOOKUP(A30,'-59-'!$A$8:$C$20,3,FALSE)</f>
        <v>545</v>
      </c>
      <c r="C30" s="1228">
        <v>7</v>
      </c>
      <c r="D30" s="1229">
        <v>0</v>
      </c>
      <c r="E30" s="1229">
        <v>1</v>
      </c>
      <c r="F30" s="1230">
        <v>6</v>
      </c>
      <c r="G30" s="1230">
        <v>2</v>
      </c>
      <c r="H30" s="1231">
        <v>0</v>
      </c>
      <c r="I30" s="1230">
        <v>0</v>
      </c>
      <c r="J30" s="1230">
        <v>0</v>
      </c>
      <c r="K30" s="1230">
        <v>1</v>
      </c>
      <c r="L30" s="1230">
        <v>2</v>
      </c>
      <c r="M30" s="1230">
        <v>4</v>
      </c>
      <c r="N30" s="1230">
        <v>2</v>
      </c>
      <c r="O30" s="1230">
        <v>8</v>
      </c>
      <c r="P30" s="1230">
        <v>2</v>
      </c>
      <c r="Q30" s="1230">
        <v>0</v>
      </c>
      <c r="R30" s="1230">
        <v>0</v>
      </c>
      <c r="S30" s="1230">
        <v>0</v>
      </c>
      <c r="T30" s="1230">
        <v>1</v>
      </c>
      <c r="U30" s="1230">
        <v>17</v>
      </c>
      <c r="V30" s="1230">
        <v>11</v>
      </c>
      <c r="W30" s="1230">
        <v>16</v>
      </c>
      <c r="X30" s="1230">
        <v>0</v>
      </c>
      <c r="Y30" s="1286">
        <v>80</v>
      </c>
      <c r="Z30" s="1230">
        <v>63</v>
      </c>
      <c r="AA30" s="1230">
        <v>3</v>
      </c>
      <c r="AB30" s="1230">
        <v>1</v>
      </c>
      <c r="AC30" s="1230">
        <v>155</v>
      </c>
      <c r="AD30" s="1470">
        <v>6</v>
      </c>
    </row>
    <row r="31" spans="1:30" s="1215" customFormat="1" ht="14.25" customHeight="1">
      <c r="A31" s="2297"/>
      <c r="B31" s="2296"/>
      <c r="C31" s="1236">
        <v>9</v>
      </c>
      <c r="D31" s="1237">
        <v>0</v>
      </c>
      <c r="E31" s="1237">
        <v>0</v>
      </c>
      <c r="F31" s="1237">
        <v>1</v>
      </c>
      <c r="G31" s="1237">
        <v>1</v>
      </c>
      <c r="H31" s="1238">
        <v>0</v>
      </c>
      <c r="I31" s="1237">
        <v>1</v>
      </c>
      <c r="J31" s="1237">
        <v>1</v>
      </c>
      <c r="K31" s="1237">
        <v>1</v>
      </c>
      <c r="L31" s="1237">
        <v>0</v>
      </c>
      <c r="M31" s="1237">
        <v>0</v>
      </c>
      <c r="N31" s="1237">
        <v>0</v>
      </c>
      <c r="O31" s="1237">
        <v>0</v>
      </c>
      <c r="P31" s="1237">
        <v>2</v>
      </c>
      <c r="Q31" s="1237">
        <v>0</v>
      </c>
      <c r="R31" s="1237">
        <v>0</v>
      </c>
      <c r="S31" s="1237">
        <v>0</v>
      </c>
      <c r="T31" s="1237">
        <v>0</v>
      </c>
      <c r="U31" s="1237">
        <v>1</v>
      </c>
      <c r="V31" s="1237">
        <v>2</v>
      </c>
      <c r="W31" s="1237">
        <v>28</v>
      </c>
      <c r="X31" s="1237">
        <v>0</v>
      </c>
      <c r="Y31" s="1285">
        <v>47</v>
      </c>
      <c r="Z31" s="1237">
        <v>50</v>
      </c>
      <c r="AA31" s="1237">
        <v>1</v>
      </c>
      <c r="AB31" s="1237">
        <v>1</v>
      </c>
      <c r="AC31" s="1237">
        <v>2</v>
      </c>
      <c r="AD31" s="1471">
        <v>1</v>
      </c>
    </row>
    <row r="32" spans="1:30" s="1215" customFormat="1" ht="14.25" customHeight="1">
      <c r="A32" s="2291" t="s">
        <v>22</v>
      </c>
      <c r="B32" s="2285">
        <f>VLOOKUP(A32,'-59-'!$A$8:$C$20,3,FALSE)</f>
        <v>352</v>
      </c>
      <c r="C32" s="1228">
        <v>12</v>
      </c>
      <c r="D32" s="1229">
        <v>0</v>
      </c>
      <c r="E32" s="1229">
        <v>4</v>
      </c>
      <c r="F32" s="1230">
        <v>0</v>
      </c>
      <c r="G32" s="1230">
        <v>0</v>
      </c>
      <c r="H32" s="1231">
        <v>0</v>
      </c>
      <c r="I32" s="1230">
        <v>3</v>
      </c>
      <c r="J32" s="1230">
        <v>3</v>
      </c>
      <c r="K32" s="1230">
        <v>0</v>
      </c>
      <c r="L32" s="1230">
        <v>0</v>
      </c>
      <c r="M32" s="1230">
        <v>2</v>
      </c>
      <c r="N32" s="1230">
        <v>0</v>
      </c>
      <c r="O32" s="1230">
        <v>3</v>
      </c>
      <c r="P32" s="1230">
        <v>2</v>
      </c>
      <c r="Q32" s="1230">
        <v>1</v>
      </c>
      <c r="R32" s="1230">
        <v>2</v>
      </c>
      <c r="S32" s="1230">
        <v>0</v>
      </c>
      <c r="T32" s="1230">
        <v>0</v>
      </c>
      <c r="U32" s="1230">
        <v>20</v>
      </c>
      <c r="V32" s="1230">
        <v>11</v>
      </c>
      <c r="W32" s="1230">
        <v>10</v>
      </c>
      <c r="X32" s="1230">
        <v>3</v>
      </c>
      <c r="Y32" s="1286">
        <v>76</v>
      </c>
      <c r="Z32" s="1230">
        <v>46</v>
      </c>
      <c r="AA32" s="1230">
        <v>10</v>
      </c>
      <c r="AB32" s="1230">
        <v>6</v>
      </c>
      <c r="AC32" s="1230">
        <v>105</v>
      </c>
      <c r="AD32" s="1470">
        <v>1</v>
      </c>
    </row>
    <row r="33" spans="1:30" s="1215" customFormat="1" ht="14.25" customHeight="1" thickBot="1">
      <c r="A33" s="2292"/>
      <c r="B33" s="2392"/>
      <c r="C33" s="1240">
        <v>1</v>
      </c>
      <c r="D33" s="1241">
        <v>0</v>
      </c>
      <c r="E33" s="1241">
        <v>0</v>
      </c>
      <c r="F33" s="1241">
        <v>2</v>
      </c>
      <c r="G33" s="1241">
        <v>1</v>
      </c>
      <c r="H33" s="1242">
        <v>0</v>
      </c>
      <c r="I33" s="1241">
        <v>1</v>
      </c>
      <c r="J33" s="1241">
        <v>1</v>
      </c>
      <c r="K33" s="1241">
        <v>0</v>
      </c>
      <c r="L33" s="1241">
        <v>0</v>
      </c>
      <c r="M33" s="1241">
        <v>1</v>
      </c>
      <c r="N33" s="1241">
        <v>0</v>
      </c>
      <c r="O33" s="1241">
        <v>1</v>
      </c>
      <c r="P33" s="1241">
        <v>0</v>
      </c>
      <c r="Q33" s="1241">
        <v>0</v>
      </c>
      <c r="R33" s="1241">
        <v>0</v>
      </c>
      <c r="S33" s="1241">
        <v>0</v>
      </c>
      <c r="T33" s="1241">
        <v>0</v>
      </c>
      <c r="U33" s="1241">
        <v>3</v>
      </c>
      <c r="V33" s="1241">
        <v>1</v>
      </c>
      <c r="W33" s="1241">
        <v>4</v>
      </c>
      <c r="X33" s="1241">
        <v>0</v>
      </c>
      <c r="Y33" s="1288">
        <v>16</v>
      </c>
      <c r="Z33" s="1241">
        <v>11</v>
      </c>
      <c r="AA33" s="1241">
        <v>0</v>
      </c>
      <c r="AB33" s="1241">
        <v>0</v>
      </c>
      <c r="AC33" s="1241">
        <v>3</v>
      </c>
      <c r="AD33" s="1472">
        <v>1</v>
      </c>
    </row>
    <row r="34" spans="1:30" s="1215" customFormat="1" ht="14.25" customHeight="1">
      <c r="A34" s="2293" t="s">
        <v>11</v>
      </c>
      <c r="B34" s="2288">
        <f>SUM(B8:B33)</f>
        <v>7643</v>
      </c>
      <c r="C34" s="1245">
        <f>SUM(C8,C10,C12,C14,C16,C18,C20,C22,C24,C26,C28,C30,C32,)</f>
        <v>145</v>
      </c>
      <c r="D34" s="1245">
        <f aca="true" t="shared" si="0" ref="D34:AD34">SUM(D8,D10,D12,D14,D16,D18,D20,D22,D24,D26,D28,D30,D32,)</f>
        <v>6</v>
      </c>
      <c r="E34" s="1245">
        <f t="shared" si="0"/>
        <v>38</v>
      </c>
      <c r="F34" s="1245">
        <f t="shared" si="0"/>
        <v>49</v>
      </c>
      <c r="G34" s="1245">
        <f t="shared" si="0"/>
        <v>8</v>
      </c>
      <c r="H34" s="1245">
        <f t="shared" si="0"/>
        <v>11</v>
      </c>
      <c r="I34" s="1245">
        <f t="shared" si="0"/>
        <v>28</v>
      </c>
      <c r="J34" s="1245">
        <f t="shared" si="0"/>
        <v>21</v>
      </c>
      <c r="K34" s="1245">
        <f t="shared" si="0"/>
        <v>37</v>
      </c>
      <c r="L34" s="1245">
        <f t="shared" si="0"/>
        <v>16</v>
      </c>
      <c r="M34" s="1245">
        <f t="shared" si="0"/>
        <v>45</v>
      </c>
      <c r="N34" s="1245">
        <f t="shared" si="0"/>
        <v>21</v>
      </c>
      <c r="O34" s="1245">
        <f t="shared" si="0"/>
        <v>73</v>
      </c>
      <c r="P34" s="1245">
        <f t="shared" si="0"/>
        <v>34</v>
      </c>
      <c r="Q34" s="1245">
        <f t="shared" si="0"/>
        <v>5</v>
      </c>
      <c r="R34" s="1245">
        <f t="shared" si="0"/>
        <v>30</v>
      </c>
      <c r="S34" s="1245">
        <f t="shared" si="0"/>
        <v>2</v>
      </c>
      <c r="T34" s="1245">
        <f t="shared" si="0"/>
        <v>62</v>
      </c>
      <c r="U34" s="1245">
        <f t="shared" si="0"/>
        <v>205</v>
      </c>
      <c r="V34" s="1245">
        <f t="shared" si="0"/>
        <v>213</v>
      </c>
      <c r="W34" s="1245">
        <f t="shared" si="0"/>
        <v>330</v>
      </c>
      <c r="X34" s="1245">
        <f t="shared" si="0"/>
        <v>71</v>
      </c>
      <c r="Y34" s="1245">
        <f t="shared" si="0"/>
        <v>1450</v>
      </c>
      <c r="Z34" s="1245">
        <f t="shared" si="0"/>
        <v>1469</v>
      </c>
      <c r="AA34" s="1245">
        <f>SUM(AA8,AA10,AA12,AA14,AA16,AA18,AA20,AA22,AA24,AA26,AA28,AA30,AA32,)</f>
        <v>178</v>
      </c>
      <c r="AB34" s="1245">
        <f t="shared" si="0"/>
        <v>410</v>
      </c>
      <c r="AC34" s="1245">
        <f t="shared" si="0"/>
        <v>2364</v>
      </c>
      <c r="AD34" s="1473">
        <f t="shared" si="0"/>
        <v>183</v>
      </c>
    </row>
    <row r="35" spans="1:30" s="1215" customFormat="1" ht="14.25" customHeight="1" thickBot="1">
      <c r="A35" s="2294"/>
      <c r="B35" s="2391"/>
      <c r="C35" s="1248">
        <f>SUM(C9,C11,C13,C15,C17,C19,C21,C23,C25,C27,C29,C31,C33,)</f>
        <v>81</v>
      </c>
      <c r="D35" s="1248">
        <f aca="true" t="shared" si="1" ref="D35:AD35">SUM(D9,D11,D13,D15,D17,D19,D21,D23,D25,D27,D29,D31,D33,)</f>
        <v>0</v>
      </c>
      <c r="E35" s="1248">
        <f t="shared" si="1"/>
        <v>30</v>
      </c>
      <c r="F35" s="1248">
        <f t="shared" si="1"/>
        <v>186</v>
      </c>
      <c r="G35" s="1248">
        <f t="shared" si="1"/>
        <v>30</v>
      </c>
      <c r="H35" s="1248">
        <f t="shared" si="1"/>
        <v>1</v>
      </c>
      <c r="I35" s="1248">
        <f t="shared" si="1"/>
        <v>8</v>
      </c>
      <c r="J35" s="1248">
        <f t="shared" si="1"/>
        <v>21</v>
      </c>
      <c r="K35" s="1248">
        <f t="shared" si="1"/>
        <v>9</v>
      </c>
      <c r="L35" s="1248">
        <f t="shared" si="1"/>
        <v>0</v>
      </c>
      <c r="M35" s="1248">
        <f t="shared" si="1"/>
        <v>9</v>
      </c>
      <c r="N35" s="1248">
        <f t="shared" si="1"/>
        <v>6</v>
      </c>
      <c r="O35" s="1248">
        <f t="shared" si="1"/>
        <v>17</v>
      </c>
      <c r="P35" s="1248">
        <f t="shared" si="1"/>
        <v>34</v>
      </c>
      <c r="Q35" s="1248">
        <f t="shared" si="1"/>
        <v>5</v>
      </c>
      <c r="R35" s="1248">
        <f t="shared" si="1"/>
        <v>5</v>
      </c>
      <c r="S35" s="1248">
        <f t="shared" si="1"/>
        <v>1</v>
      </c>
      <c r="T35" s="1248">
        <f t="shared" si="1"/>
        <v>5</v>
      </c>
      <c r="U35" s="1248">
        <f t="shared" si="1"/>
        <v>31</v>
      </c>
      <c r="V35" s="1248">
        <f t="shared" si="1"/>
        <v>21</v>
      </c>
      <c r="W35" s="1248">
        <f t="shared" si="1"/>
        <v>153</v>
      </c>
      <c r="X35" s="1248">
        <f t="shared" si="1"/>
        <v>4</v>
      </c>
      <c r="Y35" s="1248">
        <f t="shared" si="1"/>
        <v>657</v>
      </c>
      <c r="Z35" s="1248">
        <f t="shared" si="1"/>
        <v>386</v>
      </c>
      <c r="AA35" s="1248">
        <f t="shared" si="1"/>
        <v>1</v>
      </c>
      <c r="AB35" s="1248">
        <f t="shared" si="1"/>
        <v>1</v>
      </c>
      <c r="AC35" s="1248">
        <f t="shared" si="1"/>
        <v>32</v>
      </c>
      <c r="AD35" s="1474">
        <f t="shared" si="1"/>
        <v>2</v>
      </c>
    </row>
    <row r="36" spans="3:30" s="1251" customFormat="1" ht="10.5">
      <c r="C36" s="2276" t="s">
        <v>336</v>
      </c>
      <c r="D36" s="2276"/>
      <c r="E36" s="2276"/>
      <c r="F36" s="2276"/>
      <c r="G36" s="2276"/>
      <c r="H36" s="2276"/>
      <c r="I36" s="2276"/>
      <c r="J36" s="2276"/>
      <c r="K36" s="2276"/>
      <c r="L36" s="2276"/>
      <c r="M36" s="2276"/>
      <c r="N36" s="2276"/>
      <c r="O36" s="2276"/>
      <c r="P36" s="2276"/>
      <c r="Q36" s="2276"/>
      <c r="R36" s="2276"/>
      <c r="S36" s="2276"/>
      <c r="T36" s="2276"/>
      <c r="U36" s="2276"/>
      <c r="V36" s="2276"/>
      <c r="W36" s="2276"/>
      <c r="X36" s="2276"/>
      <c r="Y36" s="2276"/>
      <c r="Z36" s="2276"/>
      <c r="AA36" s="2276"/>
      <c r="AB36" s="2276"/>
      <c r="AC36" s="2276"/>
      <c r="AD36" s="2276"/>
    </row>
    <row r="37" spans="3:30" s="1251" customFormat="1" ht="10.5">
      <c r="C37" s="2277" t="s">
        <v>337</v>
      </c>
      <c r="D37" s="2277"/>
      <c r="E37" s="2277"/>
      <c r="F37" s="2277"/>
      <c r="G37" s="2277"/>
      <c r="H37" s="2277"/>
      <c r="I37" s="2277"/>
      <c r="J37" s="2277"/>
      <c r="K37" s="2277"/>
      <c r="L37" s="2277"/>
      <c r="M37" s="2277"/>
      <c r="N37" s="2277"/>
      <c r="O37" s="2277"/>
      <c r="P37" s="2277"/>
      <c r="Q37" s="2277"/>
      <c r="R37" s="2277"/>
      <c r="S37" s="2277"/>
      <c r="T37" s="2277"/>
      <c r="U37" s="2277"/>
      <c r="V37" s="2277"/>
      <c r="W37" s="2277"/>
      <c r="X37" s="2277"/>
      <c r="Y37" s="2277"/>
      <c r="Z37" s="2277"/>
      <c r="AA37" s="2277"/>
      <c r="AB37" s="2277"/>
      <c r="AC37" s="2277"/>
      <c r="AD37" s="2277"/>
    </row>
    <row r="38" s="1208" customFormat="1" ht="13.5">
      <c r="H38" s="1252"/>
    </row>
    <row r="39" s="1208" customFormat="1" ht="13.5">
      <c r="H39" s="1252"/>
    </row>
    <row r="40" s="1208" customFormat="1" ht="13.5">
      <c r="H40" s="1252"/>
    </row>
    <row r="41" s="1208" customFormat="1" ht="13.5">
      <c r="H41" s="1252"/>
    </row>
    <row r="42" s="1208" customFormat="1" ht="13.5">
      <c r="H42" s="1252"/>
    </row>
    <row r="43" s="1208" customFormat="1" ht="13.5">
      <c r="H43" s="1252"/>
    </row>
    <row r="44" s="1208" customFormat="1" ht="13.5">
      <c r="H44" s="1252"/>
    </row>
    <row r="45" s="1208" customFormat="1" ht="13.5">
      <c r="H45" s="1252"/>
    </row>
    <row r="46" s="1208" customFormat="1" ht="13.5">
      <c r="H46" s="1252"/>
    </row>
    <row r="47" s="1208" customFormat="1" ht="13.5">
      <c r="H47" s="1252"/>
    </row>
    <row r="48" s="1208" customFormat="1" ht="13.5">
      <c r="H48" s="1252"/>
    </row>
    <row r="49" s="1208" customFormat="1" ht="13.5">
      <c r="H49" s="1252"/>
    </row>
    <row r="50" s="1208" customFormat="1" ht="13.5">
      <c r="H50" s="1252"/>
    </row>
    <row r="51" s="1208" customFormat="1" ht="13.5">
      <c r="H51" s="1252"/>
    </row>
    <row r="52" s="1208" customFormat="1" ht="13.5">
      <c r="H52" s="1252"/>
    </row>
    <row r="53" s="1208" customFormat="1" ht="13.5">
      <c r="H53" s="1252"/>
    </row>
    <row r="54" s="1208" customFormat="1" ht="13.5">
      <c r="H54" s="1252"/>
    </row>
    <row r="55" s="1208" customFormat="1" ht="13.5">
      <c r="H55" s="1252"/>
    </row>
    <row r="56" s="1208" customFormat="1" ht="13.5">
      <c r="H56" s="1252"/>
    </row>
    <row r="57" s="1208" customFormat="1" ht="13.5">
      <c r="H57" s="1252"/>
    </row>
    <row r="58" s="1208" customFormat="1" ht="13.5">
      <c r="H58" s="1252"/>
    </row>
    <row r="59" s="1208" customFormat="1" ht="13.5">
      <c r="H59" s="1252"/>
    </row>
    <row r="60" s="1208" customFormat="1" ht="13.5">
      <c r="H60" s="1252"/>
    </row>
    <row r="61" s="1208" customFormat="1" ht="13.5">
      <c r="H61" s="1252"/>
    </row>
    <row r="62" s="1208" customFormat="1" ht="13.5">
      <c r="H62" s="1252"/>
    </row>
    <row r="63" s="1208" customFormat="1" ht="13.5">
      <c r="H63" s="1252"/>
    </row>
    <row r="64" s="1208" customFormat="1" ht="13.5">
      <c r="H64" s="1252"/>
    </row>
    <row r="65" s="1208" customFormat="1" ht="13.5">
      <c r="H65" s="1252"/>
    </row>
    <row r="66" s="1208" customFormat="1" ht="13.5">
      <c r="H66" s="1252"/>
    </row>
    <row r="67" s="1208" customFormat="1" ht="13.5">
      <c r="H67" s="1252"/>
    </row>
    <row r="68" s="1208" customFormat="1" ht="13.5">
      <c r="H68" s="1252"/>
    </row>
    <row r="69" s="1208" customFormat="1" ht="13.5">
      <c r="H69" s="1252"/>
    </row>
    <row r="70" s="1208" customFormat="1" ht="13.5">
      <c r="H70" s="1252"/>
    </row>
    <row r="71" s="1208" customFormat="1" ht="13.5">
      <c r="H71" s="1252"/>
    </row>
    <row r="72" s="1208" customFormat="1" ht="13.5">
      <c r="H72" s="1252"/>
    </row>
    <row r="73" s="1208" customFormat="1" ht="13.5">
      <c r="H73" s="1252"/>
    </row>
    <row r="74" s="1208" customFormat="1" ht="13.5">
      <c r="H74" s="1252"/>
    </row>
    <row r="75" s="1208" customFormat="1" ht="13.5">
      <c r="H75" s="1252"/>
    </row>
    <row r="76" s="1208" customFormat="1" ht="13.5">
      <c r="H76" s="1252"/>
    </row>
    <row r="77" s="1208" customFormat="1" ht="13.5">
      <c r="H77" s="1252"/>
    </row>
    <row r="78" s="1208" customFormat="1" ht="13.5">
      <c r="H78" s="1252"/>
    </row>
    <row r="79" s="1208" customFormat="1" ht="13.5">
      <c r="H79" s="1252"/>
    </row>
    <row r="80" s="1208" customFormat="1" ht="13.5">
      <c r="H80" s="1252"/>
    </row>
    <row r="81" s="1208" customFormat="1" ht="13.5">
      <c r="H81" s="1252"/>
    </row>
    <row r="82" s="1208" customFormat="1" ht="13.5">
      <c r="H82" s="1252"/>
    </row>
    <row r="83" s="1208" customFormat="1" ht="13.5">
      <c r="H83" s="1252"/>
    </row>
    <row r="84" s="1208" customFormat="1" ht="13.5">
      <c r="H84" s="1252"/>
    </row>
    <row r="85" s="1208" customFormat="1" ht="13.5">
      <c r="H85" s="1252"/>
    </row>
    <row r="86" s="1208" customFormat="1" ht="13.5">
      <c r="H86" s="1252"/>
    </row>
    <row r="87" s="1208" customFormat="1" ht="13.5">
      <c r="H87" s="1252"/>
    </row>
    <row r="88" s="1208" customFormat="1" ht="13.5">
      <c r="H88" s="1252"/>
    </row>
    <row r="89" s="1208" customFormat="1" ht="13.5">
      <c r="H89" s="1252"/>
    </row>
    <row r="90" s="1208" customFormat="1" ht="13.5">
      <c r="H90" s="1252"/>
    </row>
    <row r="91" s="1208" customFormat="1" ht="13.5">
      <c r="H91" s="1252"/>
    </row>
    <row r="92" s="1208" customFormat="1" ht="13.5">
      <c r="H92" s="1252"/>
    </row>
    <row r="93" s="1208" customFormat="1" ht="13.5">
      <c r="H93" s="1252"/>
    </row>
    <row r="94" s="1208" customFormat="1" ht="13.5">
      <c r="H94" s="1252"/>
    </row>
    <row r="95" s="1208" customFormat="1" ht="13.5">
      <c r="H95" s="1252"/>
    </row>
    <row r="96" s="1208" customFormat="1" ht="13.5">
      <c r="H96" s="1252"/>
    </row>
    <row r="97" s="1208" customFormat="1" ht="13.5">
      <c r="H97" s="1252"/>
    </row>
    <row r="98" s="1208" customFormat="1" ht="13.5">
      <c r="H98" s="1252"/>
    </row>
    <row r="99" s="1208" customFormat="1" ht="13.5">
      <c r="H99" s="1252"/>
    </row>
    <row r="100" s="1208" customFormat="1" ht="13.5">
      <c r="H100" s="1252"/>
    </row>
    <row r="101" s="1208" customFormat="1" ht="13.5">
      <c r="H101" s="1252"/>
    </row>
    <row r="102" s="1208" customFormat="1" ht="13.5">
      <c r="H102" s="1252"/>
    </row>
    <row r="103" s="1208" customFormat="1" ht="13.5">
      <c r="H103" s="1252"/>
    </row>
    <row r="104" s="1208" customFormat="1" ht="13.5">
      <c r="H104" s="1252"/>
    </row>
    <row r="105" s="1208" customFormat="1" ht="13.5">
      <c r="H105" s="1252"/>
    </row>
    <row r="106" s="1208" customFormat="1" ht="13.5">
      <c r="H106" s="1252"/>
    </row>
    <row r="107" s="1208" customFormat="1" ht="13.5">
      <c r="H107" s="1252"/>
    </row>
    <row r="108" s="1208" customFormat="1" ht="13.5">
      <c r="H108" s="1252"/>
    </row>
    <row r="109" s="1208" customFormat="1" ht="13.5">
      <c r="H109" s="1252"/>
    </row>
    <row r="110" s="1208" customFormat="1" ht="13.5">
      <c r="H110" s="1252"/>
    </row>
    <row r="111" s="1208" customFormat="1" ht="13.5">
      <c r="H111" s="1252"/>
    </row>
    <row r="112" s="1208" customFormat="1" ht="13.5">
      <c r="H112" s="1252"/>
    </row>
    <row r="113" s="1208" customFormat="1" ht="13.5">
      <c r="H113" s="1252"/>
    </row>
    <row r="114" s="1208" customFormat="1" ht="13.5">
      <c r="H114" s="1252"/>
    </row>
    <row r="115" s="1208" customFormat="1" ht="13.5">
      <c r="H115" s="1252"/>
    </row>
    <row r="116" s="1208" customFormat="1" ht="13.5">
      <c r="H116" s="1252"/>
    </row>
    <row r="117" s="1208" customFormat="1" ht="13.5">
      <c r="H117" s="1252"/>
    </row>
    <row r="118" s="1208" customFormat="1" ht="13.5">
      <c r="H118" s="1252"/>
    </row>
    <row r="119" s="1208" customFormat="1" ht="13.5">
      <c r="H119" s="1252"/>
    </row>
    <row r="120" s="1208" customFormat="1" ht="13.5">
      <c r="H120" s="1252"/>
    </row>
    <row r="121" s="1208" customFormat="1" ht="13.5">
      <c r="H121" s="1252"/>
    </row>
    <row r="122" s="1208" customFormat="1" ht="13.5">
      <c r="H122" s="1252"/>
    </row>
    <row r="123" s="1208" customFormat="1" ht="13.5">
      <c r="H123" s="1252"/>
    </row>
    <row r="124" s="1208" customFormat="1" ht="13.5">
      <c r="H124" s="1252"/>
    </row>
    <row r="125" s="1208" customFormat="1" ht="13.5">
      <c r="H125" s="1252"/>
    </row>
    <row r="126" s="1208" customFormat="1" ht="13.5">
      <c r="H126" s="1252"/>
    </row>
    <row r="127" s="1208" customFormat="1" ht="13.5">
      <c r="H127" s="1252"/>
    </row>
    <row r="128" s="1208" customFormat="1" ht="13.5">
      <c r="H128" s="1252"/>
    </row>
    <row r="129" s="1208" customFormat="1" ht="13.5">
      <c r="H129" s="1252"/>
    </row>
    <row r="130" s="1208" customFormat="1" ht="13.5">
      <c r="H130" s="1252"/>
    </row>
    <row r="131" s="1208" customFormat="1" ht="13.5">
      <c r="H131" s="1252"/>
    </row>
    <row r="132" s="1208" customFormat="1" ht="13.5">
      <c r="H132" s="1252"/>
    </row>
    <row r="133" s="1208" customFormat="1" ht="13.5">
      <c r="H133" s="1252"/>
    </row>
    <row r="134" s="1208" customFormat="1" ht="13.5">
      <c r="H134" s="1252"/>
    </row>
    <row r="135" s="1208" customFormat="1" ht="13.5">
      <c r="H135" s="1252"/>
    </row>
    <row r="136" s="1208" customFormat="1" ht="13.5">
      <c r="H136" s="1252"/>
    </row>
    <row r="137" s="1208" customFormat="1" ht="13.5">
      <c r="H137" s="1252"/>
    </row>
    <row r="138" s="1208" customFormat="1" ht="13.5">
      <c r="H138" s="1252"/>
    </row>
    <row r="139" s="1208" customFormat="1" ht="13.5">
      <c r="H139" s="1252"/>
    </row>
    <row r="140" s="1208" customFormat="1" ht="13.5">
      <c r="H140" s="1252"/>
    </row>
    <row r="141" s="1208" customFormat="1" ht="13.5">
      <c r="H141" s="1252"/>
    </row>
    <row r="142" s="1208" customFormat="1" ht="13.5">
      <c r="H142" s="1252"/>
    </row>
    <row r="143" s="1208" customFormat="1" ht="13.5">
      <c r="H143" s="1252"/>
    </row>
    <row r="144" s="1208" customFormat="1" ht="13.5">
      <c r="H144" s="1252"/>
    </row>
    <row r="145" s="1208" customFormat="1" ht="13.5">
      <c r="H145" s="1252"/>
    </row>
    <row r="146" s="1208" customFormat="1" ht="13.5">
      <c r="H146" s="1252"/>
    </row>
    <row r="147" s="1208" customFormat="1" ht="13.5">
      <c r="H147" s="1252"/>
    </row>
    <row r="148" s="1208" customFormat="1" ht="13.5">
      <c r="H148" s="1252"/>
    </row>
    <row r="149" s="1208" customFormat="1" ht="13.5">
      <c r="H149" s="1252"/>
    </row>
    <row r="150" s="1208" customFormat="1" ht="13.5">
      <c r="H150" s="1252"/>
    </row>
    <row r="151" s="1208" customFormat="1" ht="13.5">
      <c r="H151" s="1252"/>
    </row>
    <row r="152" s="1208" customFormat="1" ht="13.5">
      <c r="H152" s="1252"/>
    </row>
    <row r="153" s="1208" customFormat="1" ht="13.5">
      <c r="H153" s="1252"/>
    </row>
    <row r="154" s="1208" customFormat="1" ht="13.5">
      <c r="H154" s="1252"/>
    </row>
    <row r="155" s="1208" customFormat="1" ht="13.5">
      <c r="H155" s="1252"/>
    </row>
    <row r="156" s="1208" customFormat="1" ht="13.5">
      <c r="H156" s="1252"/>
    </row>
    <row r="157" s="1208" customFormat="1" ht="13.5">
      <c r="H157" s="1252"/>
    </row>
    <row r="158" s="1208" customFormat="1" ht="13.5">
      <c r="H158" s="1252"/>
    </row>
    <row r="159" s="1208" customFormat="1" ht="13.5">
      <c r="H159" s="1252"/>
    </row>
    <row r="160" s="1208" customFormat="1" ht="13.5">
      <c r="H160" s="1252"/>
    </row>
    <row r="161" s="1208" customFormat="1" ht="13.5">
      <c r="H161" s="1252"/>
    </row>
    <row r="162" s="1208" customFormat="1" ht="13.5">
      <c r="H162" s="1252"/>
    </row>
    <row r="163" s="1208" customFormat="1" ht="13.5">
      <c r="H163" s="1252"/>
    </row>
    <row r="164" s="1208" customFormat="1" ht="13.5">
      <c r="H164" s="1252"/>
    </row>
    <row r="165" s="1208" customFormat="1" ht="13.5">
      <c r="H165" s="1252"/>
    </row>
    <row r="166" s="1208" customFormat="1" ht="13.5">
      <c r="H166" s="1252"/>
    </row>
    <row r="167" s="1208" customFormat="1" ht="13.5">
      <c r="H167" s="1252"/>
    </row>
    <row r="168" s="1208" customFormat="1" ht="13.5">
      <c r="H168" s="1252"/>
    </row>
    <row r="169" s="1208" customFormat="1" ht="13.5">
      <c r="H169" s="1252"/>
    </row>
    <row r="170" s="1208" customFormat="1" ht="13.5">
      <c r="H170" s="1252"/>
    </row>
    <row r="171" s="1208" customFormat="1" ht="13.5">
      <c r="H171" s="1252"/>
    </row>
    <row r="172" s="1208" customFormat="1" ht="13.5">
      <c r="H172" s="1252"/>
    </row>
    <row r="173" s="1208" customFormat="1" ht="13.5">
      <c r="H173" s="1252"/>
    </row>
    <row r="174" s="1208" customFormat="1" ht="13.5">
      <c r="H174" s="1252"/>
    </row>
    <row r="175" s="1208" customFormat="1" ht="13.5">
      <c r="H175" s="1252"/>
    </row>
    <row r="176" s="1208" customFormat="1" ht="13.5">
      <c r="H176" s="1252"/>
    </row>
    <row r="177" s="1208" customFormat="1" ht="13.5">
      <c r="H177" s="1252"/>
    </row>
    <row r="178" s="1208" customFormat="1" ht="13.5">
      <c r="H178" s="1252"/>
    </row>
    <row r="179" s="1208" customFormat="1" ht="13.5">
      <c r="H179" s="1252"/>
    </row>
    <row r="180" s="1208" customFormat="1" ht="13.5">
      <c r="H180" s="1252"/>
    </row>
    <row r="181" s="1208" customFormat="1" ht="13.5">
      <c r="H181" s="1252"/>
    </row>
    <row r="182" s="1208" customFormat="1" ht="13.5">
      <c r="H182" s="1252"/>
    </row>
    <row r="183" s="1208" customFormat="1" ht="13.5">
      <c r="H183" s="1252"/>
    </row>
    <row r="184" s="1208" customFormat="1" ht="13.5">
      <c r="H184" s="1252"/>
    </row>
    <row r="185" s="1208" customFormat="1" ht="13.5">
      <c r="H185" s="1252"/>
    </row>
    <row r="186" s="1208" customFormat="1" ht="13.5">
      <c r="H186" s="1252"/>
    </row>
    <row r="187" s="1208" customFormat="1" ht="13.5">
      <c r="H187" s="1252"/>
    </row>
    <row r="188" s="1208" customFormat="1" ht="13.5">
      <c r="H188" s="1252"/>
    </row>
    <row r="189" s="1208" customFormat="1" ht="13.5">
      <c r="H189" s="1252"/>
    </row>
    <row r="190" s="1208" customFormat="1" ht="13.5">
      <c r="H190" s="1252"/>
    </row>
    <row r="191" s="1208" customFormat="1" ht="13.5">
      <c r="H191" s="1252"/>
    </row>
    <row r="192" s="1208" customFormat="1" ht="13.5">
      <c r="H192" s="1252"/>
    </row>
    <row r="193" s="1208" customFormat="1" ht="13.5">
      <c r="H193" s="1252"/>
    </row>
  </sheetData>
  <sheetProtection/>
  <protectedRanges>
    <protectedRange sqref="B8:X33 Z8:AD33" name="範囲1"/>
  </protectedRanges>
  <mergeCells count="64">
    <mergeCell ref="Z6:Z7"/>
    <mergeCell ref="Z5:AD5"/>
    <mergeCell ref="AA6:AA7"/>
    <mergeCell ref="AB6:AB7"/>
    <mergeCell ref="AC6:AC7"/>
    <mergeCell ref="AD6:AD7"/>
    <mergeCell ref="C5:Y5"/>
    <mergeCell ref="X6:X7"/>
    <mergeCell ref="P6:P7"/>
    <mergeCell ref="Q6:Q7"/>
    <mergeCell ref="R6:R7"/>
    <mergeCell ref="S6:S7"/>
    <mergeCell ref="K6:K7"/>
    <mergeCell ref="L6:L7"/>
    <mergeCell ref="M6:M7"/>
    <mergeCell ref="O6:O7"/>
    <mergeCell ref="N6:N7"/>
    <mergeCell ref="G6:G7"/>
    <mergeCell ref="H6:H7"/>
    <mergeCell ref="I6:I7"/>
    <mergeCell ref="J6:J7"/>
    <mergeCell ref="B32:B33"/>
    <mergeCell ref="B8:B9"/>
    <mergeCell ref="B10:B11"/>
    <mergeCell ref="B12:B13"/>
    <mergeCell ref="B14:B15"/>
    <mergeCell ref="B24:B25"/>
    <mergeCell ref="B26:B27"/>
    <mergeCell ref="B28:B29"/>
    <mergeCell ref="B30:B31"/>
    <mergeCell ref="B16:B17"/>
    <mergeCell ref="B18:B19"/>
    <mergeCell ref="B20:B21"/>
    <mergeCell ref="B22:B23"/>
    <mergeCell ref="F6:F7"/>
    <mergeCell ref="A28:A29"/>
    <mergeCell ref="A30:A31"/>
    <mergeCell ref="A32:A33"/>
    <mergeCell ref="A34:A35"/>
    <mergeCell ref="A20:A21"/>
    <mergeCell ref="A22:A23"/>
    <mergeCell ref="A24:A25"/>
    <mergeCell ref="A26:A27"/>
    <mergeCell ref="B34:B35"/>
    <mergeCell ref="A18:A19"/>
    <mergeCell ref="A1:L1"/>
    <mergeCell ref="A3:A7"/>
    <mergeCell ref="B3:B7"/>
    <mergeCell ref="C3:AD4"/>
    <mergeCell ref="T6:V6"/>
    <mergeCell ref="Y6:Y7"/>
    <mergeCell ref="C6:C7"/>
    <mergeCell ref="D6:D7"/>
    <mergeCell ref="E6:E7"/>
    <mergeCell ref="W6:W7"/>
    <mergeCell ref="A2:B2"/>
    <mergeCell ref="C36:AD36"/>
    <mergeCell ref="C37:AD37"/>
    <mergeCell ref="AA2:AD2"/>
    <mergeCell ref="A8:A9"/>
    <mergeCell ref="A10:A11"/>
    <mergeCell ref="A12:A13"/>
    <mergeCell ref="A14:A15"/>
    <mergeCell ref="A16:A17"/>
  </mergeCells>
  <printOptions horizontalCentered="1"/>
  <pageMargins left="0.5905511811023623" right="0.5905511811023623" top="0.5905511811023623" bottom="0.5905511811023623" header="0.3937007874015748" footer="0.3937007874015748"/>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indexed="53"/>
  </sheetPr>
  <dimension ref="A1:Y156"/>
  <sheetViews>
    <sheetView view="pageBreakPreview" zoomScale="75" zoomScaleNormal="75" zoomScaleSheetLayoutView="75" workbookViewId="0" topLeftCell="A1">
      <selection activeCell="T16" sqref="T16"/>
    </sheetView>
  </sheetViews>
  <sheetFormatPr defaultColWidth="9.00390625" defaultRowHeight="13.5"/>
  <cols>
    <col min="1" max="1" width="6.125" style="268" customWidth="1"/>
    <col min="2" max="2" width="1.625" style="268" customWidth="1"/>
    <col min="3" max="3" width="12.75390625" style="23" bestFit="1" customWidth="1"/>
    <col min="4" max="4" width="9.00390625" style="23" bestFit="1" customWidth="1"/>
    <col min="5" max="5" width="8.25390625" style="23" bestFit="1" customWidth="1"/>
    <col min="6" max="6" width="8.75390625" style="23" bestFit="1" customWidth="1"/>
    <col min="7" max="7" width="7.125" style="23" bestFit="1" customWidth="1"/>
    <col min="8" max="8" width="8.75390625" style="23" bestFit="1" customWidth="1"/>
    <col min="9" max="9" width="5.50390625" style="23" bestFit="1" customWidth="1"/>
    <col min="10" max="10" width="8.75390625" style="23" bestFit="1" customWidth="1"/>
    <col min="11" max="11" width="5.25390625" style="23" bestFit="1" customWidth="1"/>
    <col min="12" max="12" width="8.75390625" style="23" bestFit="1" customWidth="1"/>
    <col min="13" max="13" width="5.75390625" style="23" bestFit="1" customWidth="1"/>
    <col min="14" max="14" width="5.75390625" style="23" customWidth="1"/>
    <col min="15" max="15" width="4.75390625" style="23" bestFit="1" customWidth="1"/>
    <col min="16" max="16" width="4.75390625" style="23" customWidth="1"/>
    <col min="17" max="17" width="2.625" style="23" customWidth="1"/>
    <col min="18" max="18" width="7.125" style="268" customWidth="1"/>
    <col min="19" max="16384" width="9.00390625" style="23" customWidth="1"/>
  </cols>
  <sheetData>
    <row r="1" spans="1:18" s="29" customFormat="1" ht="21.75" customHeight="1">
      <c r="A1" s="264"/>
      <c r="B1" s="264"/>
      <c r="C1" s="1731" t="s">
        <v>120</v>
      </c>
      <c r="D1" s="1731"/>
      <c r="E1" s="1731"/>
      <c r="F1" s="1731"/>
      <c r="G1" s="1731"/>
      <c r="H1" s="28"/>
      <c r="I1" s="28"/>
      <c r="J1" s="28"/>
      <c r="K1" s="28"/>
      <c r="L1" s="28"/>
      <c r="M1" s="28"/>
      <c r="N1" s="28"/>
      <c r="O1" s="28"/>
      <c r="P1" s="28"/>
      <c r="R1" s="264"/>
    </row>
    <row r="2" spans="1:18" s="15" customFormat="1" ht="8.25" customHeight="1">
      <c r="A2" s="265"/>
      <c r="B2" s="265"/>
      <c r="C2" s="16"/>
      <c r="D2" s="16"/>
      <c r="E2" s="16"/>
      <c r="F2" s="16"/>
      <c r="G2" s="16"/>
      <c r="H2" s="16"/>
      <c r="I2" s="16"/>
      <c r="J2" s="16"/>
      <c r="K2" s="16"/>
      <c r="L2" s="16"/>
      <c r="M2" s="16"/>
      <c r="N2" s="16"/>
      <c r="O2" s="16"/>
      <c r="P2" s="16"/>
      <c r="R2" s="265"/>
    </row>
    <row r="3" spans="1:18" s="15" customFormat="1" ht="14.25">
      <c r="A3" s="265"/>
      <c r="B3" s="265"/>
      <c r="C3" s="1724" t="s">
        <v>384</v>
      </c>
      <c r="D3" s="1724"/>
      <c r="E3" s="1724"/>
      <c r="F3" s="1724"/>
      <c r="G3" s="1724"/>
      <c r="H3" s="16"/>
      <c r="I3" s="16"/>
      <c r="J3" s="16"/>
      <c r="K3" s="16"/>
      <c r="L3" s="16"/>
      <c r="M3" s="16"/>
      <c r="N3" s="16"/>
      <c r="O3" s="16"/>
      <c r="P3" s="16"/>
      <c r="R3" s="265"/>
    </row>
    <row r="4" spans="1:18" s="15" customFormat="1" ht="14.25" customHeight="1" thickBot="1">
      <c r="A4" s="266"/>
      <c r="B4" s="266"/>
      <c r="C4" s="16"/>
      <c r="D4" s="16"/>
      <c r="E4" s="16"/>
      <c r="F4" s="16"/>
      <c r="G4" s="16"/>
      <c r="H4" s="16"/>
      <c r="I4" s="16"/>
      <c r="J4" s="16"/>
      <c r="K4" s="16"/>
      <c r="L4" s="16"/>
      <c r="M4" s="1725" t="s">
        <v>464</v>
      </c>
      <c r="N4" s="1725"/>
      <c r="O4" s="1725"/>
      <c r="P4" s="1725"/>
      <c r="R4" s="265"/>
    </row>
    <row r="5" spans="1:18" s="15" customFormat="1" ht="13.5" customHeight="1">
      <c r="A5" s="266"/>
      <c r="B5" s="266"/>
      <c r="C5" s="1726" t="s">
        <v>197</v>
      </c>
      <c r="D5" s="1734" t="s">
        <v>121</v>
      </c>
      <c r="E5" s="1732" t="s">
        <v>116</v>
      </c>
      <c r="F5" s="1732"/>
      <c r="G5" s="1732"/>
      <c r="H5" s="1732"/>
      <c r="I5" s="1732"/>
      <c r="J5" s="1732"/>
      <c r="K5" s="1732"/>
      <c r="L5" s="1732"/>
      <c r="M5" s="1732"/>
      <c r="N5" s="1732"/>
      <c r="O5" s="1732"/>
      <c r="P5" s="1733"/>
      <c r="R5" s="265"/>
    </row>
    <row r="6" spans="1:25" s="15" customFormat="1" ht="13.5">
      <c r="A6" s="266"/>
      <c r="B6" s="266"/>
      <c r="C6" s="1727"/>
      <c r="D6" s="1735"/>
      <c r="E6" s="1722"/>
      <c r="F6" s="1722"/>
      <c r="G6" s="1722"/>
      <c r="H6" s="1722"/>
      <c r="I6" s="1722"/>
      <c r="J6" s="1722"/>
      <c r="K6" s="1722"/>
      <c r="L6" s="1722"/>
      <c r="M6" s="1722"/>
      <c r="N6" s="1722"/>
      <c r="O6" s="1722"/>
      <c r="P6" s="1723"/>
      <c r="R6" s="265"/>
      <c r="S6" s="17"/>
      <c r="T6" s="17"/>
      <c r="U6" s="17"/>
      <c r="V6" s="17"/>
      <c r="W6" s="17"/>
      <c r="X6" s="17"/>
      <c r="Y6" s="17"/>
    </row>
    <row r="7" spans="1:25" s="15" customFormat="1" ht="13.5" customHeight="1">
      <c r="A7" s="266"/>
      <c r="B7" s="266"/>
      <c r="C7" s="1727"/>
      <c r="D7" s="1735"/>
      <c r="E7" s="1720" t="s">
        <v>198</v>
      </c>
      <c r="F7" s="1716"/>
      <c r="G7" s="1715" t="s">
        <v>199</v>
      </c>
      <c r="H7" s="1737"/>
      <c r="I7" s="1715" t="s">
        <v>200</v>
      </c>
      <c r="J7" s="1716"/>
      <c r="K7" s="1719" t="s">
        <v>296</v>
      </c>
      <c r="L7" s="1716"/>
      <c r="M7" s="1715" t="s">
        <v>447</v>
      </c>
      <c r="N7" s="1737"/>
      <c r="O7" s="1720" t="s">
        <v>122</v>
      </c>
      <c r="P7" s="1721"/>
      <c r="R7" s="265"/>
      <c r="S7" s="17"/>
      <c r="T7" s="17"/>
      <c r="U7" s="17"/>
      <c r="V7" s="17"/>
      <c r="W7" s="17"/>
      <c r="X7" s="17"/>
      <c r="Y7" s="17"/>
    </row>
    <row r="8" spans="1:18" s="15" customFormat="1" ht="30.75" customHeight="1">
      <c r="A8" s="266"/>
      <c r="B8" s="266"/>
      <c r="C8" s="1727"/>
      <c r="D8" s="1735"/>
      <c r="E8" s="1722"/>
      <c r="F8" s="1718"/>
      <c r="G8" s="1738"/>
      <c r="H8" s="1739"/>
      <c r="I8" s="1717"/>
      <c r="J8" s="1718"/>
      <c r="K8" s="1717"/>
      <c r="L8" s="1718"/>
      <c r="M8" s="1738"/>
      <c r="N8" s="1739"/>
      <c r="O8" s="1722"/>
      <c r="P8" s="1723"/>
      <c r="R8" s="265"/>
    </row>
    <row r="9" spans="1:18" s="15" customFormat="1" ht="20.25" customHeight="1" thickBot="1">
      <c r="A9" s="266"/>
      <c r="B9" s="266"/>
      <c r="C9" s="1728"/>
      <c r="D9" s="1736"/>
      <c r="E9" s="98" t="s">
        <v>117</v>
      </c>
      <c r="F9" s="99" t="s">
        <v>118</v>
      </c>
      <c r="G9" s="99" t="s">
        <v>117</v>
      </c>
      <c r="H9" s="99" t="s">
        <v>118</v>
      </c>
      <c r="I9" s="99" t="s">
        <v>117</v>
      </c>
      <c r="J9" s="99" t="s">
        <v>118</v>
      </c>
      <c r="K9" s="99" t="s">
        <v>117</v>
      </c>
      <c r="L9" s="579" t="s">
        <v>118</v>
      </c>
      <c r="M9" s="99" t="s">
        <v>209</v>
      </c>
      <c r="N9" s="579" t="s">
        <v>118</v>
      </c>
      <c r="O9" s="99" t="s">
        <v>117</v>
      </c>
      <c r="P9" s="100" t="s">
        <v>118</v>
      </c>
      <c r="R9" s="265"/>
    </row>
    <row r="10" spans="1:25" s="17" customFormat="1" ht="11.25" customHeight="1">
      <c r="A10" s="266"/>
      <c r="B10" s="266"/>
      <c r="C10" s="1729" t="s">
        <v>190</v>
      </c>
      <c r="D10" s="97" t="s">
        <v>45</v>
      </c>
      <c r="E10" s="94" t="s">
        <v>45</v>
      </c>
      <c r="F10" s="95" t="s">
        <v>46</v>
      </c>
      <c r="G10" s="93" t="s">
        <v>45</v>
      </c>
      <c r="H10" s="95" t="s">
        <v>46</v>
      </c>
      <c r="I10" s="93" t="s">
        <v>45</v>
      </c>
      <c r="J10" s="95" t="s">
        <v>46</v>
      </c>
      <c r="K10" s="93" t="s">
        <v>45</v>
      </c>
      <c r="L10" s="95" t="s">
        <v>46</v>
      </c>
      <c r="M10" s="582" t="s">
        <v>45</v>
      </c>
      <c r="N10" s="95" t="s">
        <v>46</v>
      </c>
      <c r="O10" s="93" t="s">
        <v>45</v>
      </c>
      <c r="P10" s="96" t="s">
        <v>46</v>
      </c>
      <c r="R10" s="266"/>
      <c r="S10" s="15"/>
      <c r="T10" s="15"/>
      <c r="U10" s="15"/>
      <c r="V10" s="15"/>
      <c r="W10" s="15"/>
      <c r="X10" s="15"/>
      <c r="Y10" s="15"/>
    </row>
    <row r="11" spans="1:25" s="17" customFormat="1" ht="26.25" customHeight="1">
      <c r="A11" s="266"/>
      <c r="B11" s="266"/>
      <c r="C11" s="1730"/>
      <c r="D11" s="322">
        <f>'-44-'!E9</f>
        <v>222</v>
      </c>
      <c r="E11" s="58">
        <f>'-44-'!F9</f>
        <v>207</v>
      </c>
      <c r="F11" s="54">
        <f>'-44-'!G9</f>
        <v>93.24324324324324</v>
      </c>
      <c r="G11" s="18">
        <f>'-44-'!H9</f>
        <v>13</v>
      </c>
      <c r="H11" s="54">
        <f>'-44-'!I9</f>
        <v>5.8558558558558556</v>
      </c>
      <c r="I11" s="18">
        <f>'-44-'!J9</f>
        <v>2</v>
      </c>
      <c r="J11" s="54">
        <f>'-44-'!K9</f>
        <v>0.9009009009009009</v>
      </c>
      <c r="K11" s="18">
        <f>'-44-'!L9</f>
        <v>0</v>
      </c>
      <c r="L11" s="54">
        <f>'-44-'!M9</f>
        <v>0</v>
      </c>
      <c r="M11" s="583">
        <f>'-44-'!N9</f>
        <v>0</v>
      </c>
      <c r="N11" s="655">
        <f>'-44-'!O9</f>
        <v>0</v>
      </c>
      <c r="O11" s="18">
        <f>'-44-'!P9</f>
        <v>0</v>
      </c>
      <c r="P11" s="75">
        <f>'-44-'!Q9</f>
        <v>0</v>
      </c>
      <c r="R11" s="266"/>
      <c r="S11" s="15"/>
      <c r="T11" s="15"/>
      <c r="U11" s="15"/>
      <c r="V11" s="15"/>
      <c r="W11" s="15"/>
      <c r="X11" s="15"/>
      <c r="Y11" s="15"/>
    </row>
    <row r="12" spans="1:18" s="15" customFormat="1" ht="34.5" customHeight="1">
      <c r="A12" s="266"/>
      <c r="B12" s="266"/>
      <c r="C12" s="88" t="s">
        <v>13</v>
      </c>
      <c r="D12" s="322">
        <f>'-44-'!E13</f>
        <v>491</v>
      </c>
      <c r="E12" s="59">
        <f>'-44-'!F13</f>
        <v>437</v>
      </c>
      <c r="F12" s="54">
        <f>'-44-'!G13</f>
        <v>89.0020366598778</v>
      </c>
      <c r="G12" s="19">
        <f>'-44-'!H13</f>
        <v>48</v>
      </c>
      <c r="H12" s="55">
        <f>'-44-'!I13</f>
        <v>9.775967413441954</v>
      </c>
      <c r="I12" s="19">
        <f>'-44-'!J13</f>
        <v>3</v>
      </c>
      <c r="J12" s="55">
        <f>'-44-'!K13</f>
        <v>0.6109979633401221</v>
      </c>
      <c r="K12" s="19">
        <f>'-44-'!L13</f>
        <v>3</v>
      </c>
      <c r="L12" s="580">
        <f>'-44-'!M13</f>
        <v>0.6109979633401221</v>
      </c>
      <c r="M12" s="19">
        <f>'-44-'!N13</f>
        <v>0</v>
      </c>
      <c r="N12" s="655">
        <f>'-44-'!O13</f>
        <v>0</v>
      </c>
      <c r="O12" s="19">
        <f>'-44-'!P13</f>
        <v>0</v>
      </c>
      <c r="P12" s="76">
        <f>'-44-'!Q13</f>
        <v>0</v>
      </c>
      <c r="R12" s="266"/>
    </row>
    <row r="13" spans="1:18" s="15" customFormat="1" ht="34.5" customHeight="1">
      <c r="A13" s="266"/>
      <c r="B13" s="266"/>
      <c r="C13" s="88" t="s">
        <v>14</v>
      </c>
      <c r="D13" s="322">
        <f>'-44-'!E18</f>
        <v>472</v>
      </c>
      <c r="E13" s="59">
        <f>'-44-'!F18</f>
        <v>418</v>
      </c>
      <c r="F13" s="55">
        <f>'-44-'!G18</f>
        <v>88.5593220338983</v>
      </c>
      <c r="G13" s="19">
        <f>'-44-'!H18</f>
        <v>48</v>
      </c>
      <c r="H13" s="55">
        <f>'-44-'!I18</f>
        <v>10.16949152542373</v>
      </c>
      <c r="I13" s="19">
        <f>'-44-'!J18</f>
        <v>3</v>
      </c>
      <c r="J13" s="55">
        <f>'-44-'!K18</f>
        <v>0.6355932203389831</v>
      </c>
      <c r="K13" s="19">
        <f>'-44-'!L18</f>
        <v>2</v>
      </c>
      <c r="L13" s="580">
        <f>'-44-'!M18</f>
        <v>0.423728813559322</v>
      </c>
      <c r="M13" s="19">
        <f>'-44-'!N18</f>
        <v>1</v>
      </c>
      <c r="N13" s="655">
        <f>'-44-'!O18</f>
        <v>0.211864406779661</v>
      </c>
      <c r="O13" s="19">
        <f>'-44-'!P18</f>
        <v>0</v>
      </c>
      <c r="P13" s="76">
        <f>'-44-'!Q18</f>
        <v>0</v>
      </c>
      <c r="R13" s="266"/>
    </row>
    <row r="14" spans="1:18" s="15" customFormat="1" ht="34.5" customHeight="1">
      <c r="A14" s="266"/>
      <c r="B14" s="266"/>
      <c r="C14" s="88" t="s">
        <v>123</v>
      </c>
      <c r="D14" s="322">
        <f>'-44-'!E21</f>
        <v>848</v>
      </c>
      <c r="E14" s="59">
        <f>'-44-'!F21</f>
        <v>672</v>
      </c>
      <c r="F14" s="55">
        <f>'-44-'!G21</f>
        <v>79.24528301886792</v>
      </c>
      <c r="G14" s="19">
        <f>'-44-'!H21</f>
        <v>164</v>
      </c>
      <c r="H14" s="55">
        <f>'-44-'!I21</f>
        <v>19.339622641509436</v>
      </c>
      <c r="I14" s="19">
        <f>'-44-'!J21</f>
        <v>6</v>
      </c>
      <c r="J14" s="55">
        <f>'-44-'!K21</f>
        <v>0.7075471698113208</v>
      </c>
      <c r="K14" s="19">
        <f>'-44-'!L21</f>
        <v>5</v>
      </c>
      <c r="L14" s="580">
        <f>'-44-'!M21</f>
        <v>0.589622641509434</v>
      </c>
      <c r="M14" s="19">
        <f>'-44-'!N21</f>
        <v>1</v>
      </c>
      <c r="N14" s="655">
        <f>'-44-'!O21</f>
        <v>0.1179245283018868</v>
      </c>
      <c r="O14" s="19">
        <f>'-44-'!P21</f>
        <v>0</v>
      </c>
      <c r="P14" s="76">
        <f>'-44-'!Q21</f>
        <v>0</v>
      </c>
      <c r="R14" s="266"/>
    </row>
    <row r="15" spans="1:18" s="15" customFormat="1" ht="34.5" customHeight="1">
      <c r="A15" s="266"/>
      <c r="B15" s="266"/>
      <c r="C15" s="88" t="s">
        <v>15</v>
      </c>
      <c r="D15" s="322">
        <f>'-44-'!E25</f>
        <v>549</v>
      </c>
      <c r="E15" s="59">
        <f>'-44-'!F25</f>
        <v>519</v>
      </c>
      <c r="F15" s="55">
        <f>'-44-'!G25</f>
        <v>94.53551912568307</v>
      </c>
      <c r="G15" s="19">
        <f>'-44-'!H25</f>
        <v>26</v>
      </c>
      <c r="H15" s="55">
        <f>'-44-'!I25</f>
        <v>4.735883424408015</v>
      </c>
      <c r="I15" s="19">
        <f>'-44-'!J25</f>
        <v>2</v>
      </c>
      <c r="J15" s="55">
        <f>'-44-'!K25</f>
        <v>0.36429872495446264</v>
      </c>
      <c r="K15" s="19">
        <f>'-44-'!L25</f>
        <v>1</v>
      </c>
      <c r="L15" s="580">
        <f>'-44-'!M25</f>
        <v>0.18214936247723132</v>
      </c>
      <c r="M15" s="19">
        <f>'-44-'!N25</f>
        <v>1</v>
      </c>
      <c r="N15" s="655">
        <f>'-44-'!O25</f>
        <v>0.18214936247723132</v>
      </c>
      <c r="O15" s="19">
        <f>'-44-'!P25</f>
        <v>0</v>
      </c>
      <c r="P15" s="76">
        <f>'-44-'!Q25</f>
        <v>0</v>
      </c>
      <c r="R15" s="266"/>
    </row>
    <row r="16" spans="1:18" s="15" customFormat="1" ht="34.5" customHeight="1">
      <c r="A16" s="266"/>
      <c r="B16" s="266"/>
      <c r="C16" s="88" t="s">
        <v>16</v>
      </c>
      <c r="D16" s="322">
        <f>'-44-'!E27</f>
        <v>170</v>
      </c>
      <c r="E16" s="59">
        <f>'-44-'!F27</f>
        <v>162</v>
      </c>
      <c r="F16" s="55">
        <f>'-44-'!G27</f>
        <v>95.29411764705881</v>
      </c>
      <c r="G16" s="19">
        <f>'-44-'!H27</f>
        <v>7</v>
      </c>
      <c r="H16" s="55">
        <f>'-44-'!I27</f>
        <v>4.117647058823529</v>
      </c>
      <c r="I16" s="19">
        <f>'-44-'!J27</f>
        <v>1</v>
      </c>
      <c r="J16" s="55">
        <f>'-44-'!K27</f>
        <v>0.5882352941176471</v>
      </c>
      <c r="K16" s="19">
        <f>'-44-'!L27</f>
        <v>0</v>
      </c>
      <c r="L16" s="580">
        <f>'-44-'!M27</f>
        <v>0</v>
      </c>
      <c r="M16" s="19">
        <f>'-44-'!N27</f>
        <v>0</v>
      </c>
      <c r="N16" s="655">
        <f>'-44-'!O27</f>
        <v>0</v>
      </c>
      <c r="O16" s="19">
        <f>'-44-'!P27</f>
        <v>0</v>
      </c>
      <c r="P16" s="76">
        <f>'-44-'!Q27</f>
        <v>0</v>
      </c>
      <c r="R16" s="266"/>
    </row>
    <row r="17" spans="1:25" s="15" customFormat="1" ht="34.5" customHeight="1">
      <c r="A17" s="266"/>
      <c r="B17" s="266"/>
      <c r="C17" s="88" t="s">
        <v>26</v>
      </c>
      <c r="D17" s="322">
        <f>'-44-'!E31</f>
        <v>1636</v>
      </c>
      <c r="E17" s="59">
        <f>'-44-'!F31</f>
        <v>1500</v>
      </c>
      <c r="F17" s="55">
        <f>'-44-'!G31</f>
        <v>91.68704156479217</v>
      </c>
      <c r="G17" s="19">
        <f>'-44-'!H31</f>
        <v>118</v>
      </c>
      <c r="H17" s="55">
        <f>'-44-'!I31</f>
        <v>7.212713936430318</v>
      </c>
      <c r="I17" s="19">
        <f>'-44-'!J31</f>
        <v>14</v>
      </c>
      <c r="J17" s="55">
        <f>'-44-'!K31</f>
        <v>0.8557457212713936</v>
      </c>
      <c r="K17" s="19">
        <f>'-44-'!L31</f>
        <v>3</v>
      </c>
      <c r="L17" s="580">
        <f>'-44-'!M31</f>
        <v>0.18337408312958436</v>
      </c>
      <c r="M17" s="19">
        <f>'-44-'!N31</f>
        <v>1</v>
      </c>
      <c r="N17" s="655">
        <f>'-44-'!O31</f>
        <v>0.061124694376528114</v>
      </c>
      <c r="O17" s="19">
        <f>'-44-'!P31</f>
        <v>0</v>
      </c>
      <c r="P17" s="76">
        <f>'-44-'!Q31</f>
        <v>0</v>
      </c>
      <c r="R17" s="266"/>
      <c r="S17" s="20"/>
      <c r="T17" s="20"/>
      <c r="U17" s="20"/>
      <c r="V17" s="20"/>
      <c r="W17" s="20"/>
      <c r="X17" s="20"/>
      <c r="Y17" s="20"/>
    </row>
    <row r="18" spans="1:18" s="15" customFormat="1" ht="34.5" customHeight="1">
      <c r="A18" s="266"/>
      <c r="B18" s="266"/>
      <c r="C18" s="88" t="s">
        <v>17</v>
      </c>
      <c r="D18" s="322">
        <f>'-44-'!E35</f>
        <v>432</v>
      </c>
      <c r="E18" s="59">
        <f>'-44-'!F35</f>
        <v>399</v>
      </c>
      <c r="F18" s="55">
        <f>'-44-'!G35</f>
        <v>92.36111111111111</v>
      </c>
      <c r="G18" s="19">
        <f>'-44-'!H35</f>
        <v>27</v>
      </c>
      <c r="H18" s="55">
        <f>'-44-'!I35</f>
        <v>6.25</v>
      </c>
      <c r="I18" s="19">
        <f>'-44-'!J35</f>
        <v>5</v>
      </c>
      <c r="J18" s="55">
        <f>'-44-'!K35</f>
        <v>1.1574074074074074</v>
      </c>
      <c r="K18" s="19">
        <f>'-44-'!L35</f>
        <v>0</v>
      </c>
      <c r="L18" s="580">
        <f>'-44-'!M35</f>
        <v>0</v>
      </c>
      <c r="M18" s="19">
        <f>'-44-'!N35</f>
        <v>1</v>
      </c>
      <c r="N18" s="655">
        <f>'-44-'!O35</f>
        <v>0.23148148148148145</v>
      </c>
      <c r="O18" s="19">
        <f>'-44-'!P35</f>
        <v>0</v>
      </c>
      <c r="P18" s="76">
        <f>'-44-'!Q35</f>
        <v>0</v>
      </c>
      <c r="R18" s="266"/>
    </row>
    <row r="19" spans="1:18" s="15" customFormat="1" ht="34.5" customHeight="1">
      <c r="A19" s="266"/>
      <c r="B19" s="266"/>
      <c r="C19" s="88" t="s">
        <v>18</v>
      </c>
      <c r="D19" s="322">
        <f>'-44-'!E42</f>
        <v>1158</v>
      </c>
      <c r="E19" s="59">
        <f>'-44-'!F42</f>
        <v>1101</v>
      </c>
      <c r="F19" s="55">
        <f>'-44-'!G42</f>
        <v>95.07772020725389</v>
      </c>
      <c r="G19" s="19">
        <f>'-44-'!H42</f>
        <v>42</v>
      </c>
      <c r="H19" s="55">
        <f>'-44-'!I42</f>
        <v>3.6269430051813467</v>
      </c>
      <c r="I19" s="19">
        <f>'-44-'!J42</f>
        <v>10</v>
      </c>
      <c r="J19" s="55">
        <f>'-44-'!K42</f>
        <v>0.8635578583765112</v>
      </c>
      <c r="K19" s="19">
        <f>'-44-'!L42</f>
        <v>3</v>
      </c>
      <c r="L19" s="580">
        <f>'-44-'!M42</f>
        <v>0.2590673575129534</v>
      </c>
      <c r="M19" s="19">
        <f>'-44-'!N42</f>
        <v>2</v>
      </c>
      <c r="N19" s="655">
        <f>'-44-'!O42</f>
        <v>0.17271157167530224</v>
      </c>
      <c r="O19" s="19">
        <f>'-44-'!P42</f>
        <v>0</v>
      </c>
      <c r="P19" s="76">
        <f>'-44-'!Q42</f>
        <v>0</v>
      </c>
      <c r="R19" s="266"/>
    </row>
    <row r="20" spans="1:19" s="15" customFormat="1" ht="34.5" customHeight="1">
      <c r="A20" s="266"/>
      <c r="B20" s="266"/>
      <c r="C20" s="88" t="s">
        <v>19</v>
      </c>
      <c r="D20" s="322">
        <f>'-44-'!E46</f>
        <v>157</v>
      </c>
      <c r="E20" s="59">
        <f>'-44-'!F46</f>
        <v>141</v>
      </c>
      <c r="F20" s="55">
        <f>'-44-'!G46</f>
        <v>89.80891719745223</v>
      </c>
      <c r="G20" s="19">
        <f>'-44-'!H46</f>
        <v>15</v>
      </c>
      <c r="H20" s="55">
        <f>'-44-'!I46</f>
        <v>9.554140127388536</v>
      </c>
      <c r="I20" s="19">
        <f>'-44-'!J46</f>
        <v>0</v>
      </c>
      <c r="J20" s="55">
        <f>'-44-'!K46</f>
        <v>0</v>
      </c>
      <c r="K20" s="19">
        <f>'-44-'!L46</f>
        <v>1</v>
      </c>
      <c r="L20" s="580">
        <f>'-44-'!M46</f>
        <v>0.6369426751592357</v>
      </c>
      <c r="M20" s="19">
        <f>'-44-'!N46</f>
        <v>0</v>
      </c>
      <c r="N20" s="655">
        <f>'-44-'!O46</f>
        <v>0</v>
      </c>
      <c r="O20" s="19">
        <f>'-44-'!P46</f>
        <v>0</v>
      </c>
      <c r="P20" s="76">
        <f>'-44-'!Q46</f>
        <v>0</v>
      </c>
      <c r="R20" s="266"/>
      <c r="S20" s="265"/>
    </row>
    <row r="21" spans="1:25" s="20" customFormat="1" ht="34.5" customHeight="1">
      <c r="A21" s="266"/>
      <c r="B21" s="266"/>
      <c r="C21" s="88" t="s">
        <v>20</v>
      </c>
      <c r="D21" s="322">
        <f>'-44-'!E48</f>
        <v>88</v>
      </c>
      <c r="E21" s="59">
        <f>'-44-'!F48</f>
        <v>76</v>
      </c>
      <c r="F21" s="55">
        <f>'-44-'!G48</f>
        <v>86.36363636363636</v>
      </c>
      <c r="G21" s="19">
        <f>'-44-'!H48</f>
        <v>11</v>
      </c>
      <c r="H21" s="55">
        <f>'-44-'!I48</f>
        <v>12.5</v>
      </c>
      <c r="I21" s="19">
        <f>'-44-'!J48</f>
        <v>0</v>
      </c>
      <c r="J21" s="55">
        <f>'-44-'!K48</f>
        <v>0</v>
      </c>
      <c r="K21" s="19">
        <f>'-44-'!L48</f>
        <v>0</v>
      </c>
      <c r="L21" s="580">
        <f>'-44-'!M48</f>
        <v>0</v>
      </c>
      <c r="M21" s="19">
        <f>'-44-'!N48</f>
        <v>1</v>
      </c>
      <c r="N21" s="655">
        <f>'-44-'!O48</f>
        <v>1.1363636363636365</v>
      </c>
      <c r="O21" s="19">
        <f>'-44-'!P48</f>
        <v>0</v>
      </c>
      <c r="P21" s="76">
        <f>'-44-'!Q48</f>
        <v>0</v>
      </c>
      <c r="R21" s="266"/>
      <c r="S21" s="15"/>
      <c r="T21" s="15"/>
      <c r="U21" s="15"/>
      <c r="V21" s="15"/>
      <c r="W21" s="15"/>
      <c r="X21" s="15"/>
      <c r="Y21" s="15"/>
    </row>
    <row r="22" spans="1:25" s="15" customFormat="1" ht="34.5" customHeight="1">
      <c r="A22" s="266"/>
      <c r="B22" s="266"/>
      <c r="C22" s="88" t="s">
        <v>21</v>
      </c>
      <c r="D22" s="322">
        <f>'-44-'!E55</f>
        <v>493</v>
      </c>
      <c r="E22" s="59">
        <f>'-44-'!F55</f>
        <v>448</v>
      </c>
      <c r="F22" s="55">
        <f>'-44-'!G55</f>
        <v>90.87221095334685</v>
      </c>
      <c r="G22" s="19">
        <f>'-44-'!H55</f>
        <v>34</v>
      </c>
      <c r="H22" s="55">
        <f>'-44-'!I55</f>
        <v>6.896551724137931</v>
      </c>
      <c r="I22" s="19">
        <f>'-44-'!J55</f>
        <v>7</v>
      </c>
      <c r="J22" s="55">
        <f>'-44-'!K55</f>
        <v>1.4198782961460445</v>
      </c>
      <c r="K22" s="19">
        <f>'-44-'!L55</f>
        <v>4</v>
      </c>
      <c r="L22" s="580">
        <f>'-44-'!M55</f>
        <v>0.8113590263691683</v>
      </c>
      <c r="M22" s="19">
        <f>'-44-'!N55</f>
        <v>0</v>
      </c>
      <c r="N22" s="655">
        <f>'-44-'!O55</f>
        <v>0</v>
      </c>
      <c r="O22" s="19">
        <f>'-44-'!P55</f>
        <v>0</v>
      </c>
      <c r="P22" s="76">
        <f>'-44-'!Q55</f>
        <v>0</v>
      </c>
      <c r="R22" s="266"/>
      <c r="S22" s="53"/>
      <c r="T22" s="53"/>
      <c r="U22" s="53"/>
      <c r="V22" s="53"/>
      <c r="W22" s="53"/>
      <c r="X22" s="53"/>
      <c r="Y22" s="53"/>
    </row>
    <row r="23" spans="1:25" s="15" customFormat="1" ht="34.5" customHeight="1" thickBot="1">
      <c r="A23" s="266"/>
      <c r="B23" s="266"/>
      <c r="C23" s="89" t="s">
        <v>22</v>
      </c>
      <c r="D23" s="323">
        <f>'-44-'!E62</f>
        <v>278</v>
      </c>
      <c r="E23" s="658">
        <f>'-44-'!F62</f>
        <v>237</v>
      </c>
      <c r="F23" s="659">
        <f>'-44-'!G62</f>
        <v>85.25179856115108</v>
      </c>
      <c r="G23" s="660">
        <f>'-44-'!H62</f>
        <v>32</v>
      </c>
      <c r="H23" s="659">
        <f>'-44-'!I62</f>
        <v>11.510791366906476</v>
      </c>
      <c r="I23" s="660">
        <f>'-44-'!J62</f>
        <v>7</v>
      </c>
      <c r="J23" s="659">
        <f>'-44-'!K62</f>
        <v>2.5179856115107913</v>
      </c>
      <c r="K23" s="660">
        <f>'-44-'!L62</f>
        <v>2</v>
      </c>
      <c r="L23" s="661">
        <f>'-44-'!M62</f>
        <v>0.7194244604316548</v>
      </c>
      <c r="M23" s="660">
        <f>'-44-'!N62</f>
        <v>0</v>
      </c>
      <c r="N23" s="662">
        <f>'-44-'!O62</f>
        <v>0</v>
      </c>
      <c r="O23" s="660">
        <f>'-44-'!P62</f>
        <v>0</v>
      </c>
      <c r="P23" s="663">
        <f>'-44-'!Q62</f>
        <v>0</v>
      </c>
      <c r="Q23" s="20"/>
      <c r="R23" s="266"/>
      <c r="S23" s="23"/>
      <c r="T23" s="23"/>
      <c r="U23" s="23"/>
      <c r="V23" s="23"/>
      <c r="W23" s="23"/>
      <c r="X23" s="23"/>
      <c r="Y23" s="23"/>
    </row>
    <row r="24" spans="1:25" s="15" customFormat="1" ht="34.5" customHeight="1" thickBot="1">
      <c r="A24" s="265"/>
      <c r="B24" s="265"/>
      <c r="C24" s="90" t="s">
        <v>284</v>
      </c>
      <c r="D24" s="657">
        <f>SUM(E24,G24,I24,K24,M24,O24)</f>
        <v>6994</v>
      </c>
      <c r="E24" s="670">
        <f>SUM(E11:E23)</f>
        <v>6317</v>
      </c>
      <c r="F24" s="57">
        <f>E24/D24*100</f>
        <v>90.32027452101802</v>
      </c>
      <c r="G24" s="56">
        <f>SUM(G11:G23)</f>
        <v>585</v>
      </c>
      <c r="H24" s="57">
        <f>G24/D24*100</f>
        <v>8.364312267657994</v>
      </c>
      <c r="I24" s="56">
        <f>SUM(I11:I23)</f>
        <v>60</v>
      </c>
      <c r="J24" s="57">
        <f>I24/D24*100</f>
        <v>0.8578781812982557</v>
      </c>
      <c r="K24" s="56">
        <f>SUM(K11:K23)</f>
        <v>24</v>
      </c>
      <c r="L24" s="581">
        <f>K24/D24*100</f>
        <v>0.3431512725193023</v>
      </c>
      <c r="M24" s="56">
        <f>SUM(M11:M23)</f>
        <v>8</v>
      </c>
      <c r="N24" s="671">
        <f>M24/D24*100</f>
        <v>0.11438375750643409</v>
      </c>
      <c r="O24" s="56">
        <f>SUM(O11:O23)</f>
        <v>0</v>
      </c>
      <c r="P24" s="212">
        <f>O24/D24*100</f>
        <v>0</v>
      </c>
      <c r="R24" s="265"/>
      <c r="S24" s="23"/>
      <c r="T24" s="23"/>
      <c r="U24" s="23"/>
      <c r="V24" s="23"/>
      <c r="W24" s="23"/>
      <c r="X24" s="23"/>
      <c r="Y24" s="23"/>
    </row>
    <row r="25" spans="1:25" s="15" customFormat="1" ht="34.5" customHeight="1" thickBot="1">
      <c r="A25" s="265"/>
      <c r="B25" s="265"/>
      <c r="C25" s="91" t="s">
        <v>119</v>
      </c>
      <c r="D25" s="325">
        <f>'-44-'!E64</f>
        <v>4849</v>
      </c>
      <c r="E25" s="664">
        <f>'-44-'!F64</f>
        <v>4401</v>
      </c>
      <c r="F25" s="665">
        <f>'-44-'!G64</f>
        <v>90.76098164570014</v>
      </c>
      <c r="G25" s="666">
        <f>'-44-'!H64</f>
        <v>394</v>
      </c>
      <c r="H25" s="667">
        <f>'-44-'!I64</f>
        <v>8.125386677665498</v>
      </c>
      <c r="I25" s="668">
        <f>'-44-'!J64</f>
        <v>27</v>
      </c>
      <c r="J25" s="667">
        <f>'-44-'!K64</f>
        <v>0.5568158383171787</v>
      </c>
      <c r="K25" s="668">
        <f>'-44-'!L64</f>
        <v>19</v>
      </c>
      <c r="L25" s="665">
        <f>'-44-'!M64</f>
        <v>0.3918333677046814</v>
      </c>
      <c r="M25" s="668">
        <f>'-44-'!N64</f>
        <v>8</v>
      </c>
      <c r="N25" s="655">
        <f>'-44-'!O64</f>
        <v>0.16498247061249743</v>
      </c>
      <c r="O25" s="668">
        <f>'-44-'!P64</f>
        <v>0</v>
      </c>
      <c r="P25" s="669">
        <f>'-44-'!Q64</f>
        <v>0</v>
      </c>
      <c r="S25" s="23"/>
      <c r="T25" s="23"/>
      <c r="U25" s="23"/>
      <c r="V25" s="23"/>
      <c r="W25" s="23"/>
      <c r="X25" s="23"/>
      <c r="Y25" s="23"/>
    </row>
    <row r="26" spans="1:25" s="53" customFormat="1" ht="43.5" customHeight="1" thickBot="1">
      <c r="A26" s="267"/>
      <c r="B26" s="267"/>
      <c r="C26" s="92" t="s">
        <v>228</v>
      </c>
      <c r="D26" s="324">
        <f>SUM(D24:D25)</f>
        <v>11843</v>
      </c>
      <c r="E26" s="60">
        <f>SUM(E24:E25)</f>
        <v>10718</v>
      </c>
      <c r="F26" s="57">
        <f>E26/D26*100</f>
        <v>90.50071772354977</v>
      </c>
      <c r="G26" s="56">
        <f>SUM(G24:G25)</f>
        <v>979</v>
      </c>
      <c r="H26" s="57">
        <f>G26/D26*100</f>
        <v>8.266486532128683</v>
      </c>
      <c r="I26" s="56">
        <f>SUM(I24:I25)</f>
        <v>87</v>
      </c>
      <c r="J26" s="57">
        <f>I26/D26*100</f>
        <v>0.7346111627121507</v>
      </c>
      <c r="K26" s="56">
        <f>SUM(K24:K25)</f>
        <v>43</v>
      </c>
      <c r="L26" s="581">
        <f>K26/D26*100</f>
        <v>0.3630836781220974</v>
      </c>
      <c r="M26" s="56">
        <f>SUM(M24:M25)</f>
        <v>16</v>
      </c>
      <c r="N26" s="656">
        <f>M26/D26*100</f>
        <v>0.1351009034872921</v>
      </c>
      <c r="O26" s="56">
        <f>SUM(O24:O25)</f>
        <v>0</v>
      </c>
      <c r="P26" s="212">
        <f>O26/D26*100</f>
        <v>0</v>
      </c>
      <c r="R26" s="267"/>
      <c r="S26" s="23"/>
      <c r="T26" s="23"/>
      <c r="U26" s="23"/>
      <c r="V26" s="23"/>
      <c r="W26" s="23"/>
      <c r="X26" s="23"/>
      <c r="Y26" s="23"/>
    </row>
    <row r="27" spans="3:16" ht="13.5">
      <c r="C27" s="22"/>
      <c r="D27" s="21"/>
      <c r="E27" s="120"/>
      <c r="F27" s="22"/>
      <c r="G27" s="22"/>
      <c r="H27" s="22"/>
      <c r="I27" s="22"/>
      <c r="J27" s="22"/>
      <c r="K27" s="22"/>
      <c r="L27" s="22"/>
      <c r="M27" s="22"/>
      <c r="N27" s="22"/>
      <c r="O27" s="22"/>
      <c r="P27" s="22"/>
    </row>
    <row r="28" spans="3:16" ht="14.25">
      <c r="C28" s="22"/>
      <c r="D28" s="24"/>
      <c r="E28" s="25"/>
      <c r="F28" s="26"/>
      <c r="G28" s="26"/>
      <c r="H28" s="26"/>
      <c r="I28" s="26"/>
      <c r="J28" s="27"/>
      <c r="K28" s="27"/>
      <c r="L28" s="22"/>
      <c r="M28" s="22"/>
      <c r="N28" s="22"/>
      <c r="O28" s="22"/>
      <c r="P28" s="22"/>
    </row>
    <row r="29" spans="3:16" ht="13.5">
      <c r="C29" s="22"/>
      <c r="D29" s="21"/>
      <c r="E29" s="21"/>
      <c r="F29" s="21"/>
      <c r="G29" s="21"/>
      <c r="H29" s="21"/>
      <c r="I29" s="21"/>
      <c r="J29" s="21"/>
      <c r="K29" s="22"/>
      <c r="L29" s="22"/>
      <c r="M29" s="22"/>
      <c r="N29" s="22"/>
      <c r="O29" s="22"/>
      <c r="P29" s="22"/>
    </row>
    <row r="30" spans="3:16" ht="13.5">
      <c r="C30" s="22"/>
      <c r="D30" s="21"/>
      <c r="E30" s="22"/>
      <c r="F30" s="22"/>
      <c r="G30" s="22"/>
      <c r="H30" s="22"/>
      <c r="I30" s="22"/>
      <c r="J30" s="22"/>
      <c r="K30" s="22"/>
      <c r="L30" s="22"/>
      <c r="M30" s="22"/>
      <c r="N30" s="22"/>
      <c r="O30" s="22"/>
      <c r="P30" s="22"/>
    </row>
    <row r="31" spans="3:16" ht="13.5">
      <c r="C31" s="22"/>
      <c r="D31" s="21"/>
      <c r="E31" s="22"/>
      <c r="F31" s="22"/>
      <c r="G31" s="22"/>
      <c r="H31" s="22"/>
      <c r="I31" s="22"/>
      <c r="J31" s="22"/>
      <c r="K31" s="22"/>
      <c r="L31" s="22"/>
      <c r="M31" s="22"/>
      <c r="N31" s="22"/>
      <c r="O31" s="22"/>
      <c r="P31" s="22"/>
    </row>
    <row r="32" spans="3:16" ht="13.5">
      <c r="C32" s="22"/>
      <c r="D32" s="21"/>
      <c r="E32" s="22"/>
      <c r="F32" s="22"/>
      <c r="G32" s="22"/>
      <c r="H32" s="22"/>
      <c r="I32" s="22"/>
      <c r="J32" s="22"/>
      <c r="K32" s="22"/>
      <c r="L32" s="22"/>
      <c r="M32" s="22"/>
      <c r="N32" s="22"/>
      <c r="O32" s="22"/>
      <c r="P32" s="22"/>
    </row>
    <row r="33" spans="3:16" ht="13.5">
      <c r="C33" s="22"/>
      <c r="D33" s="21"/>
      <c r="E33" s="22"/>
      <c r="F33" s="22"/>
      <c r="G33" s="22"/>
      <c r="H33" s="22"/>
      <c r="I33" s="22"/>
      <c r="J33" s="22"/>
      <c r="K33" s="22"/>
      <c r="L33" s="22"/>
      <c r="M33" s="22"/>
      <c r="N33" s="22"/>
      <c r="O33" s="22"/>
      <c r="P33" s="22"/>
    </row>
    <row r="34" spans="3:16" ht="13.5">
      <c r="C34" s="22"/>
      <c r="D34" s="21"/>
      <c r="E34" s="22"/>
      <c r="F34" s="22"/>
      <c r="G34" s="22"/>
      <c r="H34" s="22"/>
      <c r="I34" s="22"/>
      <c r="J34" s="22"/>
      <c r="K34" s="22"/>
      <c r="L34" s="22"/>
      <c r="M34" s="22"/>
      <c r="N34" s="22"/>
      <c r="O34" s="22"/>
      <c r="P34" s="22"/>
    </row>
    <row r="35" spans="3:16" ht="13.5">
      <c r="C35" s="22"/>
      <c r="D35" s="21"/>
      <c r="E35" s="22"/>
      <c r="F35" s="22"/>
      <c r="G35" s="22"/>
      <c r="H35" s="22"/>
      <c r="I35" s="22"/>
      <c r="J35" s="22"/>
      <c r="K35" s="22"/>
      <c r="L35" s="22"/>
      <c r="M35" s="22"/>
      <c r="N35" s="22"/>
      <c r="O35" s="22"/>
      <c r="P35" s="22"/>
    </row>
    <row r="36" spans="3:16" ht="13.5">
      <c r="C36" s="22"/>
      <c r="D36" s="21"/>
      <c r="E36" s="22"/>
      <c r="F36" s="22"/>
      <c r="G36" s="22"/>
      <c r="H36" s="22"/>
      <c r="I36" s="22"/>
      <c r="J36" s="22"/>
      <c r="K36" s="22"/>
      <c r="L36" s="22"/>
      <c r="M36" s="22"/>
      <c r="N36" s="22"/>
      <c r="O36" s="22"/>
      <c r="P36" s="22"/>
    </row>
    <row r="37" spans="3:16" ht="13.5">
      <c r="C37" s="22"/>
      <c r="D37" s="21"/>
      <c r="E37" s="22"/>
      <c r="F37" s="22"/>
      <c r="G37" s="22"/>
      <c r="H37" s="22"/>
      <c r="I37" s="22"/>
      <c r="J37" s="22"/>
      <c r="K37" s="22"/>
      <c r="L37" s="22"/>
      <c r="M37" s="22"/>
      <c r="N37" s="22"/>
      <c r="O37" s="22"/>
      <c r="P37" s="22"/>
    </row>
    <row r="38" spans="3:16" ht="13.5">
      <c r="C38" s="22"/>
      <c r="D38" s="21"/>
      <c r="E38" s="22"/>
      <c r="F38" s="22"/>
      <c r="G38" s="22"/>
      <c r="H38" s="22"/>
      <c r="I38" s="22"/>
      <c r="J38" s="22"/>
      <c r="K38" s="22"/>
      <c r="L38" s="22"/>
      <c r="M38" s="22"/>
      <c r="N38" s="22"/>
      <c r="O38" s="22"/>
      <c r="P38" s="22"/>
    </row>
    <row r="39" spans="3:16" ht="13.5">
      <c r="C39" s="22"/>
      <c r="D39" s="21"/>
      <c r="E39" s="22"/>
      <c r="F39" s="22"/>
      <c r="G39" s="22"/>
      <c r="H39" s="22"/>
      <c r="I39" s="22"/>
      <c r="J39" s="22"/>
      <c r="K39" s="22"/>
      <c r="L39" s="22"/>
      <c r="M39" s="22"/>
      <c r="N39" s="22"/>
      <c r="O39" s="22"/>
      <c r="P39" s="22"/>
    </row>
    <row r="40" spans="3:16" ht="13.5">
      <c r="C40" s="22"/>
      <c r="D40" s="21"/>
      <c r="E40" s="22"/>
      <c r="F40" s="22"/>
      <c r="G40" s="22"/>
      <c r="H40" s="22"/>
      <c r="I40" s="22"/>
      <c r="J40" s="22"/>
      <c r="K40" s="22"/>
      <c r="L40" s="22"/>
      <c r="M40" s="22"/>
      <c r="N40" s="22"/>
      <c r="O40" s="22"/>
      <c r="P40" s="22"/>
    </row>
    <row r="41" spans="3:16" ht="13.5">
      <c r="C41" s="22"/>
      <c r="D41" s="21"/>
      <c r="E41" s="22"/>
      <c r="F41" s="22"/>
      <c r="G41" s="22"/>
      <c r="H41" s="22"/>
      <c r="I41" s="22"/>
      <c r="J41" s="22"/>
      <c r="K41" s="22"/>
      <c r="L41" s="22"/>
      <c r="M41" s="22"/>
      <c r="N41" s="22"/>
      <c r="O41" s="22"/>
      <c r="P41" s="22"/>
    </row>
    <row r="42" spans="3:16" ht="13.5">
      <c r="C42" s="22"/>
      <c r="D42" s="21"/>
      <c r="E42" s="22"/>
      <c r="F42" s="22"/>
      <c r="G42" s="22"/>
      <c r="H42" s="22"/>
      <c r="I42" s="22"/>
      <c r="J42" s="22"/>
      <c r="K42" s="22"/>
      <c r="L42" s="22"/>
      <c r="M42" s="22"/>
      <c r="N42" s="22"/>
      <c r="O42" s="22"/>
      <c r="P42" s="22"/>
    </row>
    <row r="43" spans="3:16" ht="13.5">
      <c r="C43" s="22"/>
      <c r="D43" s="21"/>
      <c r="E43" s="22"/>
      <c r="F43" s="22"/>
      <c r="G43" s="22"/>
      <c r="H43" s="22"/>
      <c r="I43" s="22"/>
      <c r="J43" s="22"/>
      <c r="K43" s="22"/>
      <c r="L43" s="22"/>
      <c r="M43" s="22"/>
      <c r="N43" s="22"/>
      <c r="O43" s="22"/>
      <c r="P43" s="22"/>
    </row>
    <row r="44" spans="3:16" ht="13.5">
      <c r="C44" s="22"/>
      <c r="D44" s="21"/>
      <c r="E44" s="22"/>
      <c r="F44" s="22"/>
      <c r="G44" s="22"/>
      <c r="H44" s="22"/>
      <c r="I44" s="22"/>
      <c r="J44" s="22"/>
      <c r="K44" s="22"/>
      <c r="L44" s="22"/>
      <c r="M44" s="22"/>
      <c r="N44" s="22"/>
      <c r="O44" s="22"/>
      <c r="P44" s="22"/>
    </row>
    <row r="45" spans="3:16" ht="13.5">
      <c r="C45" s="22"/>
      <c r="D45" s="21"/>
      <c r="E45" s="22"/>
      <c r="F45" s="22"/>
      <c r="G45" s="22"/>
      <c r="H45" s="22"/>
      <c r="I45" s="22"/>
      <c r="J45" s="22"/>
      <c r="K45" s="22"/>
      <c r="L45" s="22"/>
      <c r="M45" s="22"/>
      <c r="N45" s="22"/>
      <c r="O45" s="22"/>
      <c r="P45" s="22"/>
    </row>
    <row r="46" spans="3:16" ht="13.5">
      <c r="C46" s="22"/>
      <c r="D46" s="21"/>
      <c r="E46" s="22"/>
      <c r="F46" s="22"/>
      <c r="G46" s="22"/>
      <c r="H46" s="22"/>
      <c r="I46" s="22"/>
      <c r="J46" s="22"/>
      <c r="K46" s="22"/>
      <c r="L46" s="22"/>
      <c r="M46" s="22"/>
      <c r="N46" s="22"/>
      <c r="O46" s="22"/>
      <c r="P46" s="22"/>
    </row>
    <row r="47" spans="3:16" ht="13.5">
      <c r="C47" s="22"/>
      <c r="D47" s="21"/>
      <c r="E47" s="22"/>
      <c r="F47" s="22"/>
      <c r="G47" s="22"/>
      <c r="H47" s="22"/>
      <c r="I47" s="22"/>
      <c r="J47" s="22"/>
      <c r="K47" s="22"/>
      <c r="L47" s="22"/>
      <c r="M47" s="22"/>
      <c r="N47" s="22"/>
      <c r="O47" s="22"/>
      <c r="P47" s="22"/>
    </row>
    <row r="48" spans="3:16" ht="13.5">
      <c r="C48" s="22"/>
      <c r="D48" s="21"/>
      <c r="E48" s="22"/>
      <c r="F48" s="22"/>
      <c r="G48" s="22"/>
      <c r="H48" s="22"/>
      <c r="I48" s="22"/>
      <c r="J48" s="22"/>
      <c r="K48" s="22"/>
      <c r="L48" s="22"/>
      <c r="M48" s="22"/>
      <c r="N48" s="22"/>
      <c r="O48" s="22"/>
      <c r="P48" s="22"/>
    </row>
    <row r="49" spans="3:16" ht="13.5">
      <c r="C49" s="22"/>
      <c r="D49" s="21"/>
      <c r="E49" s="22"/>
      <c r="F49" s="22"/>
      <c r="G49" s="22"/>
      <c r="H49" s="22"/>
      <c r="I49" s="22"/>
      <c r="J49" s="22"/>
      <c r="K49" s="22"/>
      <c r="L49" s="22"/>
      <c r="M49" s="22"/>
      <c r="N49" s="22"/>
      <c r="O49" s="22"/>
      <c r="P49" s="22"/>
    </row>
    <row r="50" spans="3:16" ht="13.5">
      <c r="C50" s="22"/>
      <c r="D50" s="21"/>
      <c r="E50" s="22"/>
      <c r="F50" s="22"/>
      <c r="G50" s="22"/>
      <c r="H50" s="22"/>
      <c r="I50" s="22"/>
      <c r="J50" s="22"/>
      <c r="K50" s="22"/>
      <c r="L50" s="22"/>
      <c r="M50" s="22"/>
      <c r="N50" s="22"/>
      <c r="O50" s="22"/>
      <c r="P50" s="22"/>
    </row>
    <row r="51" spans="3:16" ht="13.5">
      <c r="C51" s="22"/>
      <c r="D51" s="21"/>
      <c r="E51" s="22"/>
      <c r="F51" s="22"/>
      <c r="G51" s="22"/>
      <c r="H51" s="22"/>
      <c r="I51" s="22"/>
      <c r="J51" s="22"/>
      <c r="K51" s="22"/>
      <c r="L51" s="22"/>
      <c r="M51" s="22"/>
      <c r="N51" s="22"/>
      <c r="O51" s="22"/>
      <c r="P51" s="22"/>
    </row>
    <row r="52" spans="3:16" ht="13.5">
      <c r="C52" s="22"/>
      <c r="D52" s="21"/>
      <c r="E52" s="22"/>
      <c r="F52" s="22"/>
      <c r="G52" s="22"/>
      <c r="H52" s="22"/>
      <c r="I52" s="22"/>
      <c r="J52" s="22"/>
      <c r="K52" s="22"/>
      <c r="L52" s="22"/>
      <c r="M52" s="22"/>
      <c r="N52" s="22"/>
      <c r="O52" s="22"/>
      <c r="P52" s="22"/>
    </row>
    <row r="53" spans="3:16" ht="13.5">
      <c r="C53" s="22"/>
      <c r="D53" s="21"/>
      <c r="E53" s="22"/>
      <c r="F53" s="22"/>
      <c r="G53" s="22"/>
      <c r="H53" s="22"/>
      <c r="I53" s="22"/>
      <c r="J53" s="22"/>
      <c r="K53" s="22"/>
      <c r="L53" s="22"/>
      <c r="M53" s="22"/>
      <c r="N53" s="22"/>
      <c r="O53" s="22"/>
      <c r="P53" s="22"/>
    </row>
    <row r="54" spans="3:16" ht="13.5">
      <c r="C54" s="22"/>
      <c r="D54" s="21"/>
      <c r="E54" s="22"/>
      <c r="F54" s="22"/>
      <c r="G54" s="22"/>
      <c r="H54" s="22"/>
      <c r="I54" s="22"/>
      <c r="J54" s="22"/>
      <c r="K54" s="22"/>
      <c r="L54" s="22"/>
      <c r="M54" s="22"/>
      <c r="N54" s="22"/>
      <c r="O54" s="22"/>
      <c r="P54" s="22"/>
    </row>
    <row r="55" spans="3:16" ht="13.5">
      <c r="C55" s="22"/>
      <c r="D55" s="21"/>
      <c r="E55" s="22"/>
      <c r="F55" s="22"/>
      <c r="G55" s="22"/>
      <c r="H55" s="22"/>
      <c r="I55" s="22"/>
      <c r="J55" s="22"/>
      <c r="K55" s="22"/>
      <c r="L55" s="22"/>
      <c r="M55" s="22"/>
      <c r="N55" s="22"/>
      <c r="O55" s="22"/>
      <c r="P55" s="22"/>
    </row>
    <row r="56" spans="3:16" ht="13.5">
      <c r="C56" s="22"/>
      <c r="D56" s="21"/>
      <c r="E56" s="22"/>
      <c r="F56" s="22"/>
      <c r="G56" s="22"/>
      <c r="H56" s="22"/>
      <c r="I56" s="22"/>
      <c r="J56" s="22"/>
      <c r="K56" s="22"/>
      <c r="L56" s="22"/>
      <c r="M56" s="22"/>
      <c r="N56" s="22"/>
      <c r="O56" s="22"/>
      <c r="P56" s="22"/>
    </row>
    <row r="57" spans="3:16" ht="13.5">
      <c r="C57" s="22"/>
      <c r="D57" s="21"/>
      <c r="E57" s="22"/>
      <c r="F57" s="22"/>
      <c r="G57" s="22"/>
      <c r="H57" s="22"/>
      <c r="I57" s="22"/>
      <c r="J57" s="22"/>
      <c r="K57" s="22"/>
      <c r="L57" s="22"/>
      <c r="M57" s="22"/>
      <c r="N57" s="22"/>
      <c r="O57" s="22"/>
      <c r="P57" s="22"/>
    </row>
    <row r="58" spans="3:16" ht="13.5">
      <c r="C58" s="22"/>
      <c r="D58" s="21"/>
      <c r="E58" s="22"/>
      <c r="F58" s="22"/>
      <c r="G58" s="22"/>
      <c r="H58" s="22"/>
      <c r="I58" s="22"/>
      <c r="J58" s="22"/>
      <c r="K58" s="22"/>
      <c r="L58" s="22"/>
      <c r="M58" s="22"/>
      <c r="N58" s="22"/>
      <c r="O58" s="22"/>
      <c r="P58" s="22"/>
    </row>
    <row r="59" spans="3:16" ht="13.5">
      <c r="C59" s="22"/>
      <c r="D59" s="21"/>
      <c r="E59" s="22"/>
      <c r="F59" s="22"/>
      <c r="G59" s="22"/>
      <c r="H59" s="22"/>
      <c r="I59" s="22"/>
      <c r="J59" s="22"/>
      <c r="K59" s="22"/>
      <c r="L59" s="22"/>
      <c r="M59" s="22"/>
      <c r="N59" s="22"/>
      <c r="O59" s="22"/>
      <c r="P59" s="22"/>
    </row>
    <row r="60" spans="3:16" ht="13.5">
      <c r="C60" s="22"/>
      <c r="D60" s="21"/>
      <c r="E60" s="22"/>
      <c r="F60" s="22"/>
      <c r="G60" s="22"/>
      <c r="H60" s="22"/>
      <c r="I60" s="22"/>
      <c r="J60" s="22"/>
      <c r="K60" s="22"/>
      <c r="L60" s="22"/>
      <c r="M60" s="22"/>
      <c r="N60" s="22"/>
      <c r="O60" s="22"/>
      <c r="P60" s="22"/>
    </row>
    <row r="61" spans="3:16" ht="13.5">
      <c r="C61" s="22"/>
      <c r="D61" s="21"/>
      <c r="E61" s="22"/>
      <c r="F61" s="22"/>
      <c r="G61" s="22"/>
      <c r="H61" s="22"/>
      <c r="I61" s="22"/>
      <c r="J61" s="22"/>
      <c r="K61" s="22"/>
      <c r="L61" s="22"/>
      <c r="M61" s="22"/>
      <c r="N61" s="22"/>
      <c r="O61" s="22"/>
      <c r="P61" s="22"/>
    </row>
    <row r="62" spans="3:16" ht="13.5">
      <c r="C62" s="22"/>
      <c r="D62" s="21"/>
      <c r="E62" s="22"/>
      <c r="F62" s="22"/>
      <c r="G62" s="22"/>
      <c r="H62" s="22"/>
      <c r="I62" s="22"/>
      <c r="J62" s="22"/>
      <c r="K62" s="22"/>
      <c r="L62" s="22"/>
      <c r="M62" s="22"/>
      <c r="N62" s="22"/>
      <c r="O62" s="22"/>
      <c r="P62" s="22"/>
    </row>
    <row r="63" spans="3:16" ht="13.5">
      <c r="C63" s="22"/>
      <c r="D63" s="22"/>
      <c r="E63" s="22"/>
      <c r="F63" s="22"/>
      <c r="G63" s="22"/>
      <c r="H63" s="22"/>
      <c r="I63" s="22"/>
      <c r="J63" s="22"/>
      <c r="K63" s="22"/>
      <c r="L63" s="22"/>
      <c r="M63" s="22"/>
      <c r="N63" s="22"/>
      <c r="O63" s="22"/>
      <c r="P63" s="22"/>
    </row>
    <row r="64" spans="3:16" ht="13.5">
      <c r="C64" s="22"/>
      <c r="D64" s="22"/>
      <c r="E64" s="22"/>
      <c r="F64" s="22"/>
      <c r="G64" s="22"/>
      <c r="H64" s="22"/>
      <c r="I64" s="22"/>
      <c r="J64" s="22"/>
      <c r="K64" s="22"/>
      <c r="L64" s="22"/>
      <c r="M64" s="22"/>
      <c r="N64" s="22"/>
      <c r="O64" s="22"/>
      <c r="P64" s="22"/>
    </row>
    <row r="65" spans="3:16" ht="13.5">
      <c r="C65" s="22"/>
      <c r="D65" s="22"/>
      <c r="E65" s="22"/>
      <c r="F65" s="22"/>
      <c r="G65" s="22"/>
      <c r="H65" s="22"/>
      <c r="I65" s="22"/>
      <c r="J65" s="22"/>
      <c r="K65" s="22"/>
      <c r="L65" s="22"/>
      <c r="M65" s="22"/>
      <c r="N65" s="22"/>
      <c r="O65" s="22"/>
      <c r="P65" s="22"/>
    </row>
    <row r="66" spans="3:16" ht="13.5">
      <c r="C66" s="22"/>
      <c r="D66" s="22"/>
      <c r="E66" s="22"/>
      <c r="F66" s="22"/>
      <c r="G66" s="22"/>
      <c r="H66" s="22"/>
      <c r="I66" s="22"/>
      <c r="J66" s="22"/>
      <c r="K66" s="22"/>
      <c r="L66" s="22"/>
      <c r="M66" s="22"/>
      <c r="N66" s="22"/>
      <c r="O66" s="22"/>
      <c r="P66" s="22"/>
    </row>
    <row r="67" spans="3:16" ht="13.5">
      <c r="C67" s="22"/>
      <c r="D67" s="22"/>
      <c r="E67" s="22"/>
      <c r="F67" s="22"/>
      <c r="G67" s="22"/>
      <c r="H67" s="22"/>
      <c r="I67" s="22"/>
      <c r="J67" s="22"/>
      <c r="K67" s="22"/>
      <c r="L67" s="22"/>
      <c r="M67" s="22"/>
      <c r="N67" s="22"/>
      <c r="O67" s="22"/>
      <c r="P67" s="22"/>
    </row>
    <row r="68" spans="3:16" ht="13.5">
      <c r="C68" s="22"/>
      <c r="D68" s="22"/>
      <c r="E68" s="22"/>
      <c r="F68" s="22"/>
      <c r="G68" s="22"/>
      <c r="H68" s="22"/>
      <c r="I68" s="22"/>
      <c r="J68" s="22"/>
      <c r="K68" s="22"/>
      <c r="L68" s="22"/>
      <c r="M68" s="22"/>
      <c r="N68" s="22"/>
      <c r="O68" s="22"/>
      <c r="P68" s="22"/>
    </row>
    <row r="69" spans="3:16" ht="13.5">
      <c r="C69" s="22"/>
      <c r="D69" s="22"/>
      <c r="E69" s="22"/>
      <c r="F69" s="22"/>
      <c r="G69" s="22"/>
      <c r="H69" s="22"/>
      <c r="I69" s="22"/>
      <c r="J69" s="22"/>
      <c r="K69" s="22"/>
      <c r="L69" s="22"/>
      <c r="M69" s="22"/>
      <c r="N69" s="22"/>
      <c r="O69" s="22"/>
      <c r="P69" s="22"/>
    </row>
    <row r="70" spans="3:16" ht="13.5">
      <c r="C70" s="22"/>
      <c r="D70" s="22"/>
      <c r="E70" s="22"/>
      <c r="F70" s="22"/>
      <c r="G70" s="22"/>
      <c r="H70" s="22"/>
      <c r="I70" s="22"/>
      <c r="J70" s="22"/>
      <c r="K70" s="22"/>
      <c r="L70" s="22"/>
      <c r="M70" s="22"/>
      <c r="N70" s="22"/>
      <c r="O70" s="22"/>
      <c r="P70" s="22"/>
    </row>
    <row r="71" spans="3:16" ht="13.5">
      <c r="C71" s="22"/>
      <c r="D71" s="22"/>
      <c r="E71" s="22"/>
      <c r="F71" s="22"/>
      <c r="G71" s="22"/>
      <c r="H71" s="22"/>
      <c r="I71" s="22"/>
      <c r="J71" s="22"/>
      <c r="K71" s="22"/>
      <c r="L71" s="22"/>
      <c r="M71" s="22"/>
      <c r="N71" s="22"/>
      <c r="O71" s="22"/>
      <c r="P71" s="22"/>
    </row>
    <row r="72" spans="3:16" ht="13.5">
      <c r="C72" s="22"/>
      <c r="D72" s="22"/>
      <c r="E72" s="22"/>
      <c r="F72" s="22"/>
      <c r="G72" s="22"/>
      <c r="H72" s="22"/>
      <c r="I72" s="22"/>
      <c r="J72" s="22"/>
      <c r="K72" s="22"/>
      <c r="L72" s="22"/>
      <c r="M72" s="22"/>
      <c r="N72" s="22"/>
      <c r="O72" s="22"/>
      <c r="P72" s="22"/>
    </row>
    <row r="73" spans="3:16" ht="13.5">
      <c r="C73" s="22"/>
      <c r="D73" s="22"/>
      <c r="E73" s="22"/>
      <c r="F73" s="22"/>
      <c r="G73" s="22"/>
      <c r="H73" s="22"/>
      <c r="I73" s="22"/>
      <c r="J73" s="22"/>
      <c r="K73" s="22"/>
      <c r="L73" s="22"/>
      <c r="M73" s="22"/>
      <c r="N73" s="22"/>
      <c r="O73" s="22"/>
      <c r="P73" s="22"/>
    </row>
    <row r="74" spans="3:16" ht="13.5">
      <c r="C74" s="22"/>
      <c r="D74" s="22"/>
      <c r="E74" s="22"/>
      <c r="F74" s="22"/>
      <c r="G74" s="22"/>
      <c r="H74" s="22"/>
      <c r="I74" s="22"/>
      <c r="J74" s="22"/>
      <c r="K74" s="22"/>
      <c r="L74" s="22"/>
      <c r="M74" s="22"/>
      <c r="N74" s="22"/>
      <c r="O74" s="22"/>
      <c r="P74" s="22"/>
    </row>
    <row r="75" spans="3:16" ht="13.5">
      <c r="C75" s="22"/>
      <c r="D75" s="22"/>
      <c r="E75" s="22"/>
      <c r="F75" s="22"/>
      <c r="G75" s="22"/>
      <c r="H75" s="22"/>
      <c r="I75" s="22"/>
      <c r="J75" s="22"/>
      <c r="K75" s="22"/>
      <c r="L75" s="22"/>
      <c r="M75" s="22"/>
      <c r="N75" s="22"/>
      <c r="O75" s="22"/>
      <c r="P75" s="22"/>
    </row>
    <row r="76" spans="3:16" ht="13.5">
      <c r="C76" s="22"/>
      <c r="D76" s="22"/>
      <c r="E76" s="22"/>
      <c r="F76" s="22"/>
      <c r="G76" s="22"/>
      <c r="H76" s="22"/>
      <c r="I76" s="22"/>
      <c r="J76" s="22"/>
      <c r="K76" s="22"/>
      <c r="L76" s="22"/>
      <c r="M76" s="22"/>
      <c r="N76" s="22"/>
      <c r="O76" s="22"/>
      <c r="P76" s="22"/>
    </row>
    <row r="77" spans="3:16" ht="13.5">
      <c r="C77" s="22"/>
      <c r="D77" s="22"/>
      <c r="E77" s="22"/>
      <c r="F77" s="22"/>
      <c r="G77" s="22"/>
      <c r="H77" s="22"/>
      <c r="I77" s="22"/>
      <c r="J77" s="22"/>
      <c r="K77" s="22"/>
      <c r="L77" s="22"/>
      <c r="M77" s="22"/>
      <c r="N77" s="22"/>
      <c r="O77" s="22"/>
      <c r="P77" s="22"/>
    </row>
    <row r="78" spans="3:16" ht="13.5">
      <c r="C78" s="22"/>
      <c r="D78" s="22"/>
      <c r="E78" s="22"/>
      <c r="F78" s="22"/>
      <c r="G78" s="22"/>
      <c r="H78" s="22"/>
      <c r="I78" s="22"/>
      <c r="J78" s="22"/>
      <c r="K78" s="22"/>
      <c r="L78" s="22"/>
      <c r="M78" s="22"/>
      <c r="N78" s="22"/>
      <c r="O78" s="22"/>
      <c r="P78" s="22"/>
    </row>
    <row r="79" spans="3:16" ht="13.5">
      <c r="C79" s="22"/>
      <c r="D79" s="22"/>
      <c r="E79" s="22"/>
      <c r="F79" s="22"/>
      <c r="G79" s="22"/>
      <c r="H79" s="22"/>
      <c r="I79" s="22"/>
      <c r="J79" s="22"/>
      <c r="K79" s="22"/>
      <c r="L79" s="22"/>
      <c r="M79" s="22"/>
      <c r="N79" s="22"/>
      <c r="O79" s="22"/>
      <c r="P79" s="22"/>
    </row>
    <row r="80" spans="3:16" ht="13.5">
      <c r="C80" s="22"/>
      <c r="D80" s="22"/>
      <c r="E80" s="22"/>
      <c r="F80" s="22"/>
      <c r="G80" s="22"/>
      <c r="H80" s="22"/>
      <c r="I80" s="22"/>
      <c r="J80" s="22"/>
      <c r="K80" s="22"/>
      <c r="L80" s="22"/>
      <c r="M80" s="22"/>
      <c r="N80" s="22"/>
      <c r="O80" s="22"/>
      <c r="P80" s="22"/>
    </row>
    <row r="81" spans="3:16" ht="13.5">
      <c r="C81" s="22"/>
      <c r="D81" s="22"/>
      <c r="E81" s="22"/>
      <c r="F81" s="22"/>
      <c r="G81" s="22"/>
      <c r="H81" s="22"/>
      <c r="I81" s="22"/>
      <c r="J81" s="22"/>
      <c r="K81" s="22"/>
      <c r="L81" s="22"/>
      <c r="M81" s="22"/>
      <c r="N81" s="22"/>
      <c r="O81" s="22"/>
      <c r="P81" s="22"/>
    </row>
    <row r="82" spans="3:16" ht="13.5">
      <c r="C82" s="22"/>
      <c r="D82" s="22"/>
      <c r="E82" s="22"/>
      <c r="F82" s="22"/>
      <c r="G82" s="22"/>
      <c r="H82" s="22"/>
      <c r="I82" s="22"/>
      <c r="J82" s="22"/>
      <c r="K82" s="22"/>
      <c r="L82" s="22"/>
      <c r="M82" s="22"/>
      <c r="N82" s="22"/>
      <c r="O82" s="22"/>
      <c r="P82" s="22"/>
    </row>
    <row r="83" spans="3:16" ht="13.5">
      <c r="C83" s="22"/>
      <c r="D83" s="22"/>
      <c r="E83" s="22"/>
      <c r="F83" s="22"/>
      <c r="G83" s="22"/>
      <c r="H83" s="22"/>
      <c r="I83" s="22"/>
      <c r="J83" s="22"/>
      <c r="K83" s="22"/>
      <c r="L83" s="22"/>
      <c r="M83" s="22"/>
      <c r="N83" s="22"/>
      <c r="O83" s="22"/>
      <c r="P83" s="22"/>
    </row>
    <row r="84" spans="3:16" ht="13.5">
      <c r="C84" s="22"/>
      <c r="D84" s="22"/>
      <c r="E84" s="22"/>
      <c r="F84" s="22"/>
      <c r="G84" s="22"/>
      <c r="H84" s="22"/>
      <c r="I84" s="22"/>
      <c r="J84" s="22"/>
      <c r="K84" s="22"/>
      <c r="L84" s="22"/>
      <c r="M84" s="22"/>
      <c r="N84" s="22"/>
      <c r="O84" s="22"/>
      <c r="P84" s="22"/>
    </row>
    <row r="85" spans="3:16" ht="13.5">
      <c r="C85" s="22"/>
      <c r="D85" s="22"/>
      <c r="E85" s="22"/>
      <c r="F85" s="22"/>
      <c r="G85" s="22"/>
      <c r="H85" s="22"/>
      <c r="I85" s="22"/>
      <c r="J85" s="22"/>
      <c r="K85" s="22"/>
      <c r="L85" s="22"/>
      <c r="M85" s="22"/>
      <c r="N85" s="22"/>
      <c r="O85" s="22"/>
      <c r="P85" s="22"/>
    </row>
    <row r="86" spans="3:16" ht="13.5">
      <c r="C86" s="22"/>
      <c r="D86" s="22"/>
      <c r="E86" s="22"/>
      <c r="F86" s="22"/>
      <c r="G86" s="22"/>
      <c r="H86" s="22"/>
      <c r="I86" s="22"/>
      <c r="J86" s="22"/>
      <c r="K86" s="22"/>
      <c r="L86" s="22"/>
      <c r="M86" s="22"/>
      <c r="N86" s="22"/>
      <c r="O86" s="22"/>
      <c r="P86" s="22"/>
    </row>
    <row r="87" spans="3:16" ht="13.5">
      <c r="C87" s="22"/>
      <c r="D87" s="22"/>
      <c r="E87" s="22"/>
      <c r="F87" s="22"/>
      <c r="G87" s="22"/>
      <c r="H87" s="22"/>
      <c r="I87" s="22"/>
      <c r="J87" s="22"/>
      <c r="K87" s="22"/>
      <c r="L87" s="22"/>
      <c r="M87" s="22"/>
      <c r="N87" s="22"/>
      <c r="O87" s="22"/>
      <c r="P87" s="22"/>
    </row>
    <row r="88" spans="3:16" ht="13.5">
      <c r="C88" s="22"/>
      <c r="D88" s="22"/>
      <c r="E88" s="22"/>
      <c r="F88" s="22"/>
      <c r="G88" s="22"/>
      <c r="H88" s="22"/>
      <c r="I88" s="22"/>
      <c r="J88" s="22"/>
      <c r="K88" s="22"/>
      <c r="L88" s="22"/>
      <c r="M88" s="22"/>
      <c r="N88" s="22"/>
      <c r="O88" s="22"/>
      <c r="P88" s="22"/>
    </row>
    <row r="89" spans="3:16" ht="13.5">
      <c r="C89" s="22"/>
      <c r="D89" s="22"/>
      <c r="E89" s="22"/>
      <c r="F89" s="22"/>
      <c r="G89" s="22"/>
      <c r="H89" s="22"/>
      <c r="I89" s="22"/>
      <c r="J89" s="22"/>
      <c r="K89" s="22"/>
      <c r="L89" s="22"/>
      <c r="M89" s="22"/>
      <c r="N89" s="22"/>
      <c r="O89" s="22"/>
      <c r="P89" s="22"/>
    </row>
    <row r="90" spans="3:16" ht="13.5">
      <c r="C90" s="22"/>
      <c r="D90" s="22"/>
      <c r="E90" s="22"/>
      <c r="F90" s="22"/>
      <c r="G90" s="22"/>
      <c r="H90" s="22"/>
      <c r="I90" s="22"/>
      <c r="J90" s="22"/>
      <c r="K90" s="22"/>
      <c r="L90" s="22"/>
      <c r="M90" s="22"/>
      <c r="N90" s="22"/>
      <c r="O90" s="22"/>
      <c r="P90" s="22"/>
    </row>
    <row r="91" spans="3:16" ht="13.5">
      <c r="C91" s="22"/>
      <c r="D91" s="22"/>
      <c r="E91" s="22"/>
      <c r="F91" s="22"/>
      <c r="G91" s="22"/>
      <c r="H91" s="22"/>
      <c r="I91" s="22"/>
      <c r="J91" s="22"/>
      <c r="K91" s="22"/>
      <c r="L91" s="22"/>
      <c r="M91" s="22"/>
      <c r="N91" s="22"/>
      <c r="O91" s="22"/>
      <c r="P91" s="22"/>
    </row>
    <row r="92" spans="3:16" ht="13.5">
      <c r="C92" s="22"/>
      <c r="D92" s="22"/>
      <c r="E92" s="22"/>
      <c r="F92" s="22"/>
      <c r="G92" s="22"/>
      <c r="H92" s="22"/>
      <c r="I92" s="22"/>
      <c r="J92" s="22"/>
      <c r="K92" s="22"/>
      <c r="L92" s="22"/>
      <c r="M92" s="22"/>
      <c r="N92" s="22"/>
      <c r="O92" s="22"/>
      <c r="P92" s="22"/>
    </row>
    <row r="93" spans="3:16" ht="13.5">
      <c r="C93" s="22"/>
      <c r="D93" s="22"/>
      <c r="E93" s="22"/>
      <c r="F93" s="22"/>
      <c r="G93" s="22"/>
      <c r="H93" s="22"/>
      <c r="I93" s="22"/>
      <c r="J93" s="22"/>
      <c r="K93" s="22"/>
      <c r="L93" s="22"/>
      <c r="M93" s="22"/>
      <c r="N93" s="22"/>
      <c r="O93" s="22"/>
      <c r="P93" s="22"/>
    </row>
    <row r="94" spans="3:16" ht="13.5">
      <c r="C94" s="22"/>
      <c r="D94" s="22"/>
      <c r="E94" s="22"/>
      <c r="F94" s="22"/>
      <c r="G94" s="22"/>
      <c r="H94" s="22"/>
      <c r="I94" s="22"/>
      <c r="J94" s="22"/>
      <c r="K94" s="22"/>
      <c r="L94" s="22"/>
      <c r="M94" s="22"/>
      <c r="N94" s="22"/>
      <c r="O94" s="22"/>
      <c r="P94" s="22"/>
    </row>
    <row r="95" spans="3:16" ht="13.5">
      <c r="C95" s="22"/>
      <c r="D95" s="22"/>
      <c r="E95" s="22"/>
      <c r="F95" s="22"/>
      <c r="G95" s="22"/>
      <c r="H95" s="22"/>
      <c r="I95" s="22"/>
      <c r="J95" s="22"/>
      <c r="K95" s="22"/>
      <c r="L95" s="22"/>
      <c r="M95" s="22"/>
      <c r="N95" s="22"/>
      <c r="O95" s="22"/>
      <c r="P95" s="22"/>
    </row>
    <row r="96" spans="3:16" ht="13.5">
      <c r="C96" s="22"/>
      <c r="D96" s="22"/>
      <c r="E96" s="22"/>
      <c r="F96" s="22"/>
      <c r="G96" s="22"/>
      <c r="H96" s="22"/>
      <c r="I96" s="22"/>
      <c r="J96" s="22"/>
      <c r="K96" s="22"/>
      <c r="L96" s="22"/>
      <c r="M96" s="22"/>
      <c r="N96" s="22"/>
      <c r="O96" s="22"/>
      <c r="P96" s="22"/>
    </row>
    <row r="97" spans="3:16" ht="13.5">
      <c r="C97" s="22"/>
      <c r="D97" s="22"/>
      <c r="E97" s="22"/>
      <c r="F97" s="22"/>
      <c r="G97" s="22"/>
      <c r="H97" s="22"/>
      <c r="I97" s="22"/>
      <c r="J97" s="22"/>
      <c r="K97" s="22"/>
      <c r="L97" s="22"/>
      <c r="M97" s="22"/>
      <c r="N97" s="22"/>
      <c r="O97" s="22"/>
      <c r="P97" s="22"/>
    </row>
    <row r="98" spans="3:16" ht="13.5">
      <c r="C98" s="22"/>
      <c r="D98" s="22"/>
      <c r="E98" s="22"/>
      <c r="F98" s="22"/>
      <c r="G98" s="22"/>
      <c r="H98" s="22"/>
      <c r="I98" s="22"/>
      <c r="J98" s="22"/>
      <c r="K98" s="22"/>
      <c r="L98" s="22"/>
      <c r="M98" s="22"/>
      <c r="N98" s="22"/>
      <c r="O98" s="22"/>
      <c r="P98" s="22"/>
    </row>
    <row r="99" spans="3:16" ht="13.5">
      <c r="C99" s="22"/>
      <c r="D99" s="22"/>
      <c r="E99" s="22"/>
      <c r="F99" s="22"/>
      <c r="G99" s="22"/>
      <c r="H99" s="22"/>
      <c r="I99" s="22"/>
      <c r="J99" s="22"/>
      <c r="K99" s="22"/>
      <c r="L99" s="22"/>
      <c r="M99" s="22"/>
      <c r="N99" s="22"/>
      <c r="O99" s="22"/>
      <c r="P99" s="22"/>
    </row>
    <row r="100" spans="3:16" ht="13.5">
      <c r="C100" s="22"/>
      <c r="D100" s="22"/>
      <c r="E100" s="22"/>
      <c r="F100" s="22"/>
      <c r="G100" s="22"/>
      <c r="H100" s="22"/>
      <c r="I100" s="22"/>
      <c r="J100" s="22"/>
      <c r="K100" s="22"/>
      <c r="L100" s="22"/>
      <c r="M100" s="22"/>
      <c r="N100" s="22"/>
      <c r="O100" s="22"/>
      <c r="P100" s="22"/>
    </row>
    <row r="101" spans="3:16" ht="13.5">
      <c r="C101" s="22"/>
      <c r="D101" s="22"/>
      <c r="E101" s="22"/>
      <c r="F101" s="22"/>
      <c r="G101" s="22"/>
      <c r="H101" s="22"/>
      <c r="I101" s="22"/>
      <c r="J101" s="22"/>
      <c r="K101" s="22"/>
      <c r="L101" s="22"/>
      <c r="M101" s="22"/>
      <c r="N101" s="22"/>
      <c r="O101" s="22"/>
      <c r="P101" s="22"/>
    </row>
    <row r="102" spans="3:16" ht="13.5">
      <c r="C102" s="22"/>
      <c r="D102" s="22"/>
      <c r="E102" s="22"/>
      <c r="F102" s="22"/>
      <c r="G102" s="22"/>
      <c r="H102" s="22"/>
      <c r="I102" s="22"/>
      <c r="J102" s="22"/>
      <c r="K102" s="22"/>
      <c r="L102" s="22"/>
      <c r="M102" s="22"/>
      <c r="N102" s="22"/>
      <c r="O102" s="22"/>
      <c r="P102" s="22"/>
    </row>
    <row r="103" spans="3:16" ht="13.5">
      <c r="C103" s="22"/>
      <c r="D103" s="22"/>
      <c r="E103" s="22"/>
      <c r="F103" s="22"/>
      <c r="G103" s="22"/>
      <c r="H103" s="22"/>
      <c r="I103" s="22"/>
      <c r="J103" s="22"/>
      <c r="K103" s="22"/>
      <c r="L103" s="22"/>
      <c r="M103" s="22"/>
      <c r="N103" s="22"/>
      <c r="O103" s="22"/>
      <c r="P103" s="22"/>
    </row>
    <row r="104" spans="3:16" ht="13.5">
      <c r="C104" s="22"/>
      <c r="D104" s="22"/>
      <c r="E104" s="22"/>
      <c r="F104" s="22"/>
      <c r="G104" s="22"/>
      <c r="H104" s="22"/>
      <c r="I104" s="22"/>
      <c r="J104" s="22"/>
      <c r="K104" s="22"/>
      <c r="L104" s="22"/>
      <c r="M104" s="22"/>
      <c r="N104" s="22"/>
      <c r="O104" s="22"/>
      <c r="P104" s="22"/>
    </row>
    <row r="105" spans="3:16" ht="13.5">
      <c r="C105" s="22"/>
      <c r="D105" s="22"/>
      <c r="E105" s="22"/>
      <c r="F105" s="22"/>
      <c r="G105" s="22"/>
      <c r="H105" s="22"/>
      <c r="I105" s="22"/>
      <c r="J105" s="22"/>
      <c r="K105" s="22"/>
      <c r="L105" s="22"/>
      <c r="M105" s="22"/>
      <c r="N105" s="22"/>
      <c r="O105" s="22"/>
      <c r="P105" s="22"/>
    </row>
    <row r="106" spans="3:16" ht="13.5">
      <c r="C106" s="22"/>
      <c r="D106" s="22"/>
      <c r="E106" s="22"/>
      <c r="F106" s="22"/>
      <c r="G106" s="22"/>
      <c r="H106" s="22"/>
      <c r="I106" s="22"/>
      <c r="J106" s="22"/>
      <c r="K106" s="22"/>
      <c r="L106" s="22"/>
      <c r="M106" s="22"/>
      <c r="N106" s="22"/>
      <c r="O106" s="22"/>
      <c r="P106" s="22"/>
    </row>
    <row r="107" spans="3:16" ht="13.5">
      <c r="C107" s="22"/>
      <c r="D107" s="22"/>
      <c r="E107" s="22"/>
      <c r="F107" s="22"/>
      <c r="G107" s="22"/>
      <c r="H107" s="22"/>
      <c r="I107" s="22"/>
      <c r="J107" s="22"/>
      <c r="K107" s="22"/>
      <c r="L107" s="22"/>
      <c r="M107" s="22"/>
      <c r="N107" s="22"/>
      <c r="O107" s="22"/>
      <c r="P107" s="22"/>
    </row>
    <row r="108" spans="3:16" ht="13.5">
      <c r="C108" s="22"/>
      <c r="D108" s="22"/>
      <c r="E108" s="22"/>
      <c r="F108" s="22"/>
      <c r="G108" s="22"/>
      <c r="H108" s="22"/>
      <c r="I108" s="22"/>
      <c r="J108" s="22"/>
      <c r="K108" s="22"/>
      <c r="L108" s="22"/>
      <c r="M108" s="22"/>
      <c r="N108" s="22"/>
      <c r="O108" s="22"/>
      <c r="P108" s="22"/>
    </row>
    <row r="109" spans="3:16" ht="13.5">
      <c r="C109" s="22"/>
      <c r="D109" s="22"/>
      <c r="E109" s="22"/>
      <c r="F109" s="22"/>
      <c r="G109" s="22"/>
      <c r="H109" s="22"/>
      <c r="I109" s="22"/>
      <c r="J109" s="22"/>
      <c r="K109" s="22"/>
      <c r="L109" s="22"/>
      <c r="M109" s="22"/>
      <c r="N109" s="22"/>
      <c r="O109" s="22"/>
      <c r="P109" s="22"/>
    </row>
    <row r="110" spans="3:16" ht="13.5">
      <c r="C110" s="22"/>
      <c r="D110" s="22"/>
      <c r="E110" s="22"/>
      <c r="F110" s="22"/>
      <c r="G110" s="22"/>
      <c r="H110" s="22"/>
      <c r="I110" s="22"/>
      <c r="J110" s="22"/>
      <c r="K110" s="22"/>
      <c r="L110" s="22"/>
      <c r="M110" s="22"/>
      <c r="N110" s="22"/>
      <c r="O110" s="22"/>
      <c r="P110" s="22"/>
    </row>
    <row r="111" spans="3:16" ht="13.5">
      <c r="C111" s="22"/>
      <c r="D111" s="22"/>
      <c r="E111" s="22"/>
      <c r="F111" s="22"/>
      <c r="G111" s="22"/>
      <c r="H111" s="22"/>
      <c r="I111" s="22"/>
      <c r="J111" s="22"/>
      <c r="K111" s="22"/>
      <c r="L111" s="22"/>
      <c r="M111" s="22"/>
      <c r="N111" s="22"/>
      <c r="O111" s="22"/>
      <c r="P111" s="22"/>
    </row>
    <row r="112" spans="3:16" ht="13.5">
      <c r="C112" s="22"/>
      <c r="D112" s="22"/>
      <c r="E112" s="22"/>
      <c r="F112" s="22"/>
      <c r="G112" s="22"/>
      <c r="H112" s="22"/>
      <c r="I112" s="22"/>
      <c r="J112" s="22"/>
      <c r="K112" s="22"/>
      <c r="L112" s="22"/>
      <c r="M112" s="22"/>
      <c r="N112" s="22"/>
      <c r="O112" s="22"/>
      <c r="P112" s="22"/>
    </row>
    <row r="113" spans="3:16" ht="13.5">
      <c r="C113" s="22"/>
      <c r="D113" s="22"/>
      <c r="E113" s="22"/>
      <c r="F113" s="22"/>
      <c r="G113" s="22"/>
      <c r="H113" s="22"/>
      <c r="I113" s="22"/>
      <c r="J113" s="22"/>
      <c r="K113" s="22"/>
      <c r="L113" s="22"/>
      <c r="M113" s="22"/>
      <c r="N113" s="22"/>
      <c r="O113" s="22"/>
      <c r="P113" s="22"/>
    </row>
    <row r="114" spans="3:16" ht="13.5">
      <c r="C114" s="22"/>
      <c r="D114" s="22"/>
      <c r="E114" s="22"/>
      <c r="F114" s="22"/>
      <c r="G114" s="22"/>
      <c r="H114" s="22"/>
      <c r="I114" s="22"/>
      <c r="J114" s="22"/>
      <c r="K114" s="22"/>
      <c r="L114" s="22"/>
      <c r="M114" s="22"/>
      <c r="N114" s="22"/>
      <c r="O114" s="22"/>
      <c r="P114" s="22"/>
    </row>
    <row r="115" spans="3:16" ht="13.5">
      <c r="C115" s="22"/>
      <c r="D115" s="22"/>
      <c r="E115" s="22"/>
      <c r="F115" s="22"/>
      <c r="G115" s="22"/>
      <c r="H115" s="22"/>
      <c r="I115" s="22"/>
      <c r="J115" s="22"/>
      <c r="K115" s="22"/>
      <c r="L115" s="22"/>
      <c r="M115" s="22"/>
      <c r="N115" s="22"/>
      <c r="O115" s="22"/>
      <c r="P115" s="22"/>
    </row>
    <row r="116" spans="3:16" ht="13.5">
      <c r="C116" s="22"/>
      <c r="D116" s="22"/>
      <c r="E116" s="22"/>
      <c r="F116" s="22"/>
      <c r="G116" s="22"/>
      <c r="H116" s="22"/>
      <c r="I116" s="22"/>
      <c r="J116" s="22"/>
      <c r="K116" s="22"/>
      <c r="L116" s="22"/>
      <c r="M116" s="22"/>
      <c r="N116" s="22"/>
      <c r="O116" s="22"/>
      <c r="P116" s="22"/>
    </row>
    <row r="117" spans="3:16" ht="13.5">
      <c r="C117" s="22"/>
      <c r="D117" s="22"/>
      <c r="E117" s="22"/>
      <c r="F117" s="22"/>
      <c r="G117" s="22"/>
      <c r="H117" s="22"/>
      <c r="I117" s="22"/>
      <c r="J117" s="22"/>
      <c r="K117" s="22"/>
      <c r="L117" s="22"/>
      <c r="M117" s="22"/>
      <c r="N117" s="22"/>
      <c r="O117" s="22"/>
      <c r="P117" s="22"/>
    </row>
    <row r="118" spans="3:16" ht="13.5">
      <c r="C118" s="22"/>
      <c r="D118" s="22"/>
      <c r="E118" s="22"/>
      <c r="F118" s="22"/>
      <c r="G118" s="22"/>
      <c r="H118" s="22"/>
      <c r="I118" s="22"/>
      <c r="J118" s="22"/>
      <c r="K118" s="22"/>
      <c r="L118" s="22"/>
      <c r="M118" s="22"/>
      <c r="N118" s="22"/>
      <c r="O118" s="22"/>
      <c r="P118" s="22"/>
    </row>
    <row r="119" spans="3:16" ht="13.5">
      <c r="C119" s="22"/>
      <c r="D119" s="22"/>
      <c r="E119" s="22"/>
      <c r="F119" s="22"/>
      <c r="G119" s="22"/>
      <c r="H119" s="22"/>
      <c r="I119" s="22"/>
      <c r="J119" s="22"/>
      <c r="K119" s="22"/>
      <c r="L119" s="22"/>
      <c r="M119" s="22"/>
      <c r="N119" s="22"/>
      <c r="O119" s="22"/>
      <c r="P119" s="22"/>
    </row>
    <row r="120" spans="3:16" ht="13.5">
      <c r="C120" s="22"/>
      <c r="D120" s="22"/>
      <c r="E120" s="22"/>
      <c r="F120" s="22"/>
      <c r="G120" s="22"/>
      <c r="H120" s="22"/>
      <c r="I120" s="22"/>
      <c r="J120" s="22"/>
      <c r="K120" s="22"/>
      <c r="L120" s="22"/>
      <c r="M120" s="22"/>
      <c r="N120" s="22"/>
      <c r="O120" s="22"/>
      <c r="P120" s="22"/>
    </row>
    <row r="121" spans="3:16" ht="13.5">
      <c r="C121" s="22"/>
      <c r="D121" s="22"/>
      <c r="E121" s="22"/>
      <c r="F121" s="22"/>
      <c r="G121" s="22"/>
      <c r="H121" s="22"/>
      <c r="I121" s="22"/>
      <c r="J121" s="22"/>
      <c r="K121" s="22"/>
      <c r="L121" s="22"/>
      <c r="M121" s="22"/>
      <c r="N121" s="22"/>
      <c r="O121" s="22"/>
      <c r="P121" s="22"/>
    </row>
    <row r="122" spans="3:16" ht="13.5">
      <c r="C122" s="22"/>
      <c r="D122" s="22"/>
      <c r="E122" s="22"/>
      <c r="F122" s="22"/>
      <c r="G122" s="22"/>
      <c r="H122" s="22"/>
      <c r="I122" s="22"/>
      <c r="J122" s="22"/>
      <c r="K122" s="22"/>
      <c r="L122" s="22"/>
      <c r="M122" s="22"/>
      <c r="N122" s="22"/>
      <c r="O122" s="22"/>
      <c r="P122" s="22"/>
    </row>
    <row r="123" spans="3:16" ht="13.5">
      <c r="C123" s="22"/>
      <c r="D123" s="22"/>
      <c r="E123" s="22"/>
      <c r="F123" s="22"/>
      <c r="G123" s="22"/>
      <c r="H123" s="22"/>
      <c r="I123" s="22"/>
      <c r="J123" s="22"/>
      <c r="K123" s="22"/>
      <c r="L123" s="22"/>
      <c r="M123" s="22"/>
      <c r="N123" s="22"/>
      <c r="O123" s="22"/>
      <c r="P123" s="22"/>
    </row>
    <row r="124" spans="3:16" ht="13.5">
      <c r="C124" s="22"/>
      <c r="D124" s="22"/>
      <c r="E124" s="22"/>
      <c r="F124" s="22"/>
      <c r="G124" s="22"/>
      <c r="H124" s="22"/>
      <c r="I124" s="22"/>
      <c r="J124" s="22"/>
      <c r="K124" s="22"/>
      <c r="L124" s="22"/>
      <c r="M124" s="22"/>
      <c r="N124" s="22"/>
      <c r="O124" s="22"/>
      <c r="P124" s="22"/>
    </row>
    <row r="125" spans="3:16" ht="13.5">
      <c r="C125" s="22"/>
      <c r="D125" s="22"/>
      <c r="E125" s="22"/>
      <c r="F125" s="22"/>
      <c r="G125" s="22"/>
      <c r="H125" s="22"/>
      <c r="I125" s="22"/>
      <c r="J125" s="22"/>
      <c r="K125" s="22"/>
      <c r="L125" s="22"/>
      <c r="M125" s="22"/>
      <c r="N125" s="22"/>
      <c r="O125" s="22"/>
      <c r="P125" s="22"/>
    </row>
    <row r="126" spans="3:16" ht="13.5">
      <c r="C126" s="22"/>
      <c r="D126" s="22"/>
      <c r="E126" s="22"/>
      <c r="F126" s="22"/>
      <c r="G126" s="22"/>
      <c r="H126" s="22"/>
      <c r="I126" s="22"/>
      <c r="J126" s="22"/>
      <c r="K126" s="22"/>
      <c r="L126" s="22"/>
      <c r="M126" s="22"/>
      <c r="N126" s="22"/>
      <c r="O126" s="22"/>
      <c r="P126" s="22"/>
    </row>
    <row r="127" spans="3:16" ht="13.5">
      <c r="C127" s="22"/>
      <c r="D127" s="22"/>
      <c r="E127" s="22"/>
      <c r="F127" s="22"/>
      <c r="G127" s="22"/>
      <c r="H127" s="22"/>
      <c r="I127" s="22"/>
      <c r="J127" s="22"/>
      <c r="K127" s="22"/>
      <c r="L127" s="22"/>
      <c r="M127" s="22"/>
      <c r="N127" s="22"/>
      <c r="O127" s="22"/>
      <c r="P127" s="22"/>
    </row>
    <row r="128" spans="3:16" ht="13.5">
      <c r="C128" s="22"/>
      <c r="D128" s="22"/>
      <c r="E128" s="22"/>
      <c r="F128" s="22"/>
      <c r="G128" s="22"/>
      <c r="H128" s="22"/>
      <c r="I128" s="22"/>
      <c r="J128" s="22"/>
      <c r="K128" s="22"/>
      <c r="L128" s="22"/>
      <c r="M128" s="22"/>
      <c r="N128" s="22"/>
      <c r="O128" s="22"/>
      <c r="P128" s="22"/>
    </row>
    <row r="129" spans="3:16" ht="13.5">
      <c r="C129" s="22"/>
      <c r="D129" s="22"/>
      <c r="E129" s="22"/>
      <c r="F129" s="22"/>
      <c r="G129" s="22"/>
      <c r="H129" s="22"/>
      <c r="I129" s="22"/>
      <c r="J129" s="22"/>
      <c r="K129" s="22"/>
      <c r="L129" s="22"/>
      <c r="M129" s="22"/>
      <c r="N129" s="22"/>
      <c r="O129" s="22"/>
      <c r="P129" s="22"/>
    </row>
    <row r="130" spans="3:16" ht="13.5">
      <c r="C130" s="22"/>
      <c r="D130" s="22"/>
      <c r="E130" s="22"/>
      <c r="F130" s="22"/>
      <c r="G130" s="22"/>
      <c r="H130" s="22"/>
      <c r="I130" s="22"/>
      <c r="J130" s="22"/>
      <c r="K130" s="22"/>
      <c r="L130" s="22"/>
      <c r="M130" s="22"/>
      <c r="N130" s="22"/>
      <c r="O130" s="22"/>
      <c r="P130" s="22"/>
    </row>
    <row r="131" spans="3:16" ht="13.5">
      <c r="C131" s="22"/>
      <c r="D131" s="22"/>
      <c r="E131" s="22"/>
      <c r="F131" s="22"/>
      <c r="G131" s="22"/>
      <c r="H131" s="22"/>
      <c r="I131" s="22"/>
      <c r="J131" s="22"/>
      <c r="K131" s="22"/>
      <c r="L131" s="22"/>
      <c r="M131" s="22"/>
      <c r="N131" s="22"/>
      <c r="O131" s="22"/>
      <c r="P131" s="22"/>
    </row>
    <row r="132" spans="3:16" ht="13.5">
      <c r="C132" s="22"/>
      <c r="D132" s="22"/>
      <c r="E132" s="22"/>
      <c r="F132" s="22"/>
      <c r="G132" s="22"/>
      <c r="H132" s="22"/>
      <c r="I132" s="22"/>
      <c r="J132" s="22"/>
      <c r="K132" s="22"/>
      <c r="L132" s="22"/>
      <c r="M132" s="22"/>
      <c r="N132" s="22"/>
      <c r="O132" s="22"/>
      <c r="P132" s="22"/>
    </row>
    <row r="133" spans="3:16" ht="13.5">
      <c r="C133" s="22"/>
      <c r="D133" s="22"/>
      <c r="E133" s="22"/>
      <c r="F133" s="22"/>
      <c r="G133" s="22"/>
      <c r="H133" s="22"/>
      <c r="I133" s="22"/>
      <c r="J133" s="22"/>
      <c r="K133" s="22"/>
      <c r="L133" s="22"/>
      <c r="M133" s="22"/>
      <c r="N133" s="22"/>
      <c r="O133" s="22"/>
      <c r="P133" s="22"/>
    </row>
    <row r="134" spans="3:16" ht="13.5">
      <c r="C134" s="22"/>
      <c r="D134" s="22"/>
      <c r="E134" s="22"/>
      <c r="F134" s="22"/>
      <c r="G134" s="22"/>
      <c r="H134" s="22"/>
      <c r="I134" s="22"/>
      <c r="J134" s="22"/>
      <c r="K134" s="22"/>
      <c r="L134" s="22"/>
      <c r="M134" s="22"/>
      <c r="N134" s="22"/>
      <c r="O134" s="22"/>
      <c r="P134" s="22"/>
    </row>
    <row r="135" spans="3:16" ht="13.5">
      <c r="C135" s="22"/>
      <c r="D135" s="22"/>
      <c r="E135" s="22"/>
      <c r="F135" s="22"/>
      <c r="G135" s="22"/>
      <c r="H135" s="22"/>
      <c r="I135" s="22"/>
      <c r="J135" s="22"/>
      <c r="K135" s="22"/>
      <c r="L135" s="22"/>
      <c r="M135" s="22"/>
      <c r="N135" s="22"/>
      <c r="O135" s="22"/>
      <c r="P135" s="22"/>
    </row>
    <row r="136" spans="3:16" ht="13.5">
      <c r="C136" s="22"/>
      <c r="D136" s="22"/>
      <c r="E136" s="22"/>
      <c r="F136" s="22"/>
      <c r="G136" s="22"/>
      <c r="H136" s="22"/>
      <c r="I136" s="22"/>
      <c r="J136" s="22"/>
      <c r="K136" s="22"/>
      <c r="L136" s="22"/>
      <c r="M136" s="22"/>
      <c r="N136" s="22"/>
      <c r="O136" s="22"/>
      <c r="P136" s="22"/>
    </row>
    <row r="137" spans="3:16" ht="13.5">
      <c r="C137" s="22"/>
      <c r="D137" s="22"/>
      <c r="E137" s="22"/>
      <c r="F137" s="22"/>
      <c r="G137" s="22"/>
      <c r="H137" s="22"/>
      <c r="I137" s="22"/>
      <c r="J137" s="22"/>
      <c r="K137" s="22"/>
      <c r="L137" s="22"/>
      <c r="M137" s="22"/>
      <c r="N137" s="22"/>
      <c r="O137" s="22"/>
      <c r="P137" s="22"/>
    </row>
    <row r="138" spans="3:16" ht="13.5">
      <c r="C138" s="22"/>
      <c r="D138" s="22"/>
      <c r="E138" s="22"/>
      <c r="F138" s="22"/>
      <c r="G138" s="22"/>
      <c r="H138" s="22"/>
      <c r="I138" s="22"/>
      <c r="J138" s="22"/>
      <c r="K138" s="22"/>
      <c r="L138" s="22"/>
      <c r="M138" s="22"/>
      <c r="N138" s="22"/>
      <c r="O138" s="22"/>
      <c r="P138" s="22"/>
    </row>
    <row r="139" spans="3:16" ht="13.5">
      <c r="C139" s="22"/>
      <c r="D139" s="22"/>
      <c r="E139" s="22"/>
      <c r="F139" s="22"/>
      <c r="G139" s="22"/>
      <c r="H139" s="22"/>
      <c r="I139" s="22"/>
      <c r="J139" s="22"/>
      <c r="K139" s="22"/>
      <c r="L139" s="22"/>
      <c r="M139" s="22"/>
      <c r="N139" s="22"/>
      <c r="O139" s="22"/>
      <c r="P139" s="22"/>
    </row>
    <row r="140" spans="3:16" ht="13.5">
      <c r="C140" s="22"/>
      <c r="D140" s="22"/>
      <c r="E140" s="22"/>
      <c r="F140" s="22"/>
      <c r="G140" s="22"/>
      <c r="H140" s="22"/>
      <c r="I140" s="22"/>
      <c r="J140" s="22"/>
      <c r="K140" s="22"/>
      <c r="L140" s="22"/>
      <c r="M140" s="22"/>
      <c r="N140" s="22"/>
      <c r="O140" s="22"/>
      <c r="P140" s="22"/>
    </row>
    <row r="141" spans="3:16" ht="13.5">
      <c r="C141" s="22"/>
      <c r="D141" s="22"/>
      <c r="E141" s="22"/>
      <c r="F141" s="22"/>
      <c r="G141" s="22"/>
      <c r="H141" s="22"/>
      <c r="I141" s="22"/>
      <c r="J141" s="22"/>
      <c r="K141" s="22"/>
      <c r="L141" s="22"/>
      <c r="M141" s="22"/>
      <c r="N141" s="22"/>
      <c r="O141" s="22"/>
      <c r="P141" s="22"/>
    </row>
    <row r="142" spans="3:16" ht="13.5">
      <c r="C142" s="22"/>
      <c r="D142" s="22"/>
      <c r="E142" s="22"/>
      <c r="F142" s="22"/>
      <c r="G142" s="22"/>
      <c r="H142" s="22"/>
      <c r="I142" s="22"/>
      <c r="J142" s="22"/>
      <c r="K142" s="22"/>
      <c r="L142" s="22"/>
      <c r="M142" s="22"/>
      <c r="N142" s="22"/>
      <c r="O142" s="22"/>
      <c r="P142" s="22"/>
    </row>
    <row r="143" spans="3:16" ht="13.5">
      <c r="C143" s="22"/>
      <c r="D143" s="22"/>
      <c r="E143" s="22"/>
      <c r="F143" s="22"/>
      <c r="G143" s="22"/>
      <c r="H143" s="22"/>
      <c r="I143" s="22"/>
      <c r="J143" s="22"/>
      <c r="K143" s="22"/>
      <c r="L143" s="22"/>
      <c r="M143" s="22"/>
      <c r="N143" s="22"/>
      <c r="O143" s="22"/>
      <c r="P143" s="22"/>
    </row>
    <row r="144" spans="3:16" ht="13.5">
      <c r="C144" s="22"/>
      <c r="D144" s="22"/>
      <c r="E144" s="22"/>
      <c r="F144" s="22"/>
      <c r="G144" s="22"/>
      <c r="H144" s="22"/>
      <c r="I144" s="22"/>
      <c r="J144" s="22"/>
      <c r="K144" s="22"/>
      <c r="L144" s="22"/>
      <c r="M144" s="22"/>
      <c r="N144" s="22"/>
      <c r="O144" s="22"/>
      <c r="P144" s="22"/>
    </row>
    <row r="145" spans="3:16" ht="13.5">
      <c r="C145" s="22"/>
      <c r="D145" s="22"/>
      <c r="E145" s="22"/>
      <c r="F145" s="22"/>
      <c r="G145" s="22"/>
      <c r="H145" s="22"/>
      <c r="I145" s="22"/>
      <c r="J145" s="22"/>
      <c r="K145" s="22"/>
      <c r="L145" s="22"/>
      <c r="M145" s="22"/>
      <c r="N145" s="22"/>
      <c r="O145" s="22"/>
      <c r="P145" s="22"/>
    </row>
    <row r="146" spans="3:16" ht="13.5">
      <c r="C146" s="22"/>
      <c r="D146" s="22"/>
      <c r="E146" s="22"/>
      <c r="F146" s="22"/>
      <c r="G146" s="22"/>
      <c r="H146" s="22"/>
      <c r="I146" s="22"/>
      <c r="J146" s="22"/>
      <c r="K146" s="22"/>
      <c r="L146" s="22"/>
      <c r="M146" s="22"/>
      <c r="N146" s="22"/>
      <c r="O146" s="22"/>
      <c r="P146" s="22"/>
    </row>
    <row r="147" spans="3:16" ht="13.5">
      <c r="C147" s="22"/>
      <c r="D147" s="22"/>
      <c r="E147" s="22"/>
      <c r="F147" s="22"/>
      <c r="G147" s="22"/>
      <c r="H147" s="22"/>
      <c r="I147" s="22"/>
      <c r="J147" s="22"/>
      <c r="K147" s="22"/>
      <c r="L147" s="22"/>
      <c r="M147" s="22"/>
      <c r="N147" s="22"/>
      <c r="O147" s="22"/>
      <c r="P147" s="22"/>
    </row>
    <row r="148" spans="3:16" ht="13.5">
      <c r="C148" s="22"/>
      <c r="D148" s="22"/>
      <c r="E148" s="22"/>
      <c r="F148" s="22"/>
      <c r="G148" s="22"/>
      <c r="H148" s="22"/>
      <c r="I148" s="22"/>
      <c r="J148" s="22"/>
      <c r="K148" s="22"/>
      <c r="L148" s="22"/>
      <c r="M148" s="22"/>
      <c r="N148" s="22"/>
      <c r="O148" s="22"/>
      <c r="P148" s="22"/>
    </row>
    <row r="149" spans="3:16" ht="13.5">
      <c r="C149" s="22"/>
      <c r="D149" s="22"/>
      <c r="E149" s="22"/>
      <c r="F149" s="22"/>
      <c r="G149" s="22"/>
      <c r="H149" s="22"/>
      <c r="I149" s="22"/>
      <c r="J149" s="22"/>
      <c r="K149" s="22"/>
      <c r="L149" s="22"/>
      <c r="M149" s="22"/>
      <c r="N149" s="22"/>
      <c r="O149" s="22"/>
      <c r="P149" s="22"/>
    </row>
    <row r="150" spans="3:16" ht="13.5">
      <c r="C150" s="22"/>
      <c r="D150" s="22"/>
      <c r="E150" s="22"/>
      <c r="F150" s="22"/>
      <c r="G150" s="22"/>
      <c r="H150" s="22"/>
      <c r="I150" s="22"/>
      <c r="J150" s="22"/>
      <c r="K150" s="22"/>
      <c r="L150" s="22"/>
      <c r="M150" s="22"/>
      <c r="N150" s="22"/>
      <c r="O150" s="22"/>
      <c r="P150" s="22"/>
    </row>
    <row r="151" spans="3:16" ht="13.5">
      <c r="C151" s="22"/>
      <c r="D151" s="22"/>
      <c r="E151" s="22"/>
      <c r="F151" s="22"/>
      <c r="G151" s="22"/>
      <c r="H151" s="22"/>
      <c r="I151" s="22"/>
      <c r="J151" s="22"/>
      <c r="K151" s="22"/>
      <c r="L151" s="22"/>
      <c r="M151" s="22"/>
      <c r="N151" s="22"/>
      <c r="O151" s="22"/>
      <c r="P151" s="22"/>
    </row>
    <row r="152" spans="3:16" ht="13.5">
      <c r="C152" s="22"/>
      <c r="D152" s="22"/>
      <c r="E152" s="22"/>
      <c r="F152" s="22"/>
      <c r="G152" s="22"/>
      <c r="H152" s="22"/>
      <c r="I152" s="22"/>
      <c r="J152" s="22"/>
      <c r="K152" s="22"/>
      <c r="L152" s="22"/>
      <c r="M152" s="22"/>
      <c r="N152" s="22"/>
      <c r="O152" s="22"/>
      <c r="P152" s="22"/>
    </row>
    <row r="153" spans="3:16" ht="13.5">
      <c r="C153" s="22"/>
      <c r="D153" s="22"/>
      <c r="E153" s="22"/>
      <c r="F153" s="22"/>
      <c r="G153" s="22"/>
      <c r="H153" s="22"/>
      <c r="I153" s="22"/>
      <c r="J153" s="22"/>
      <c r="K153" s="22"/>
      <c r="L153" s="22"/>
      <c r="M153" s="22"/>
      <c r="N153" s="22"/>
      <c r="O153" s="22"/>
      <c r="P153" s="22"/>
    </row>
    <row r="154" spans="3:16" ht="13.5">
      <c r="C154" s="22"/>
      <c r="D154" s="22"/>
      <c r="E154" s="22"/>
      <c r="F154" s="22"/>
      <c r="G154" s="22"/>
      <c r="H154" s="22"/>
      <c r="I154" s="22"/>
      <c r="J154" s="22"/>
      <c r="K154" s="22"/>
      <c r="L154" s="22"/>
      <c r="M154" s="22"/>
      <c r="N154" s="22"/>
      <c r="O154" s="22"/>
      <c r="P154" s="22"/>
    </row>
    <row r="155" spans="3:16" ht="13.5">
      <c r="C155" s="22"/>
      <c r="D155" s="22"/>
      <c r="E155" s="22"/>
      <c r="F155" s="22"/>
      <c r="G155" s="22"/>
      <c r="H155" s="22"/>
      <c r="I155" s="22"/>
      <c r="J155" s="22"/>
      <c r="K155" s="22"/>
      <c r="L155" s="22"/>
      <c r="M155" s="22"/>
      <c r="N155" s="22"/>
      <c r="O155" s="22"/>
      <c r="P155" s="22"/>
    </row>
    <row r="156" spans="3:16" ht="13.5">
      <c r="C156" s="22"/>
      <c r="D156" s="22"/>
      <c r="E156" s="22"/>
      <c r="F156" s="22"/>
      <c r="G156" s="22"/>
      <c r="H156" s="22"/>
      <c r="I156" s="22"/>
      <c r="J156" s="22"/>
      <c r="K156" s="22"/>
      <c r="L156" s="22"/>
      <c r="M156" s="22"/>
      <c r="N156" s="22"/>
      <c r="O156" s="22"/>
      <c r="P156" s="22"/>
    </row>
  </sheetData>
  <sheetProtection/>
  <protectedRanges>
    <protectedRange sqref="M4:N4" name="範囲2"/>
    <protectedRange sqref="D11:E23 D25:E25 G25 I25 K25 M25 G11:G23 I11:I23 K11:K23 M11:O13 O25 M14:M23 O14:O23 N14:N25" name="範囲1"/>
  </protectedRanges>
  <mergeCells count="13">
    <mergeCell ref="C10:C11"/>
    <mergeCell ref="C1:G1"/>
    <mergeCell ref="E5:P6"/>
    <mergeCell ref="D5:D9"/>
    <mergeCell ref="E7:F8"/>
    <mergeCell ref="G7:H8"/>
    <mergeCell ref="M7:N8"/>
    <mergeCell ref="I7:J8"/>
    <mergeCell ref="K7:L8"/>
    <mergeCell ref="O7:P8"/>
    <mergeCell ref="C3:G3"/>
    <mergeCell ref="M4:P4"/>
    <mergeCell ref="C5:C9"/>
  </mergeCells>
  <printOptions horizontalCentered="1"/>
  <pageMargins left="0.5905511811023623" right="0.5905511811023623" top="0.5905511811023623" bottom="0.5905511811023623" header="0.3937007874015748" footer="0.3937007874015748"/>
  <pageSetup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sheetPr>
    <tabColor indexed="13"/>
  </sheetPr>
  <dimension ref="A2:AE37"/>
  <sheetViews>
    <sheetView view="pageBreakPreview" zoomScaleNormal="85"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AE1" sqref="AE1:AG16384"/>
    </sheetView>
  </sheetViews>
  <sheetFormatPr defaultColWidth="5.50390625" defaultRowHeight="13.5"/>
  <cols>
    <col min="1" max="1" width="6.375" style="416" bestFit="1" customWidth="1"/>
    <col min="2" max="2" width="6.75390625" style="416" bestFit="1" customWidth="1"/>
    <col min="3" max="29" width="4.625" style="416" customWidth="1"/>
    <col min="30" max="30" width="5.375" style="416" customWidth="1"/>
    <col min="31" max="16384" width="5.50390625" style="416" customWidth="1"/>
  </cols>
  <sheetData>
    <row r="1" s="1208" customFormat="1" ht="13.5"/>
    <row r="2" spans="1:30" s="1289" customFormat="1" ht="15" thickBot="1">
      <c r="A2" s="2399" t="s">
        <v>233</v>
      </c>
      <c r="B2" s="2399"/>
      <c r="Y2" s="2408" t="str">
        <f ca="1">INDIRECT("'-43-'!M4")</f>
        <v>（令和元年度）</v>
      </c>
      <c r="Z2" s="2409"/>
      <c r="AA2" s="2409"/>
      <c r="AB2" s="2409"/>
      <c r="AC2" s="2409"/>
      <c r="AD2" s="2409"/>
    </row>
    <row r="3" spans="1:30" s="1212" customFormat="1" ht="13.5" customHeight="1">
      <c r="A3" s="2343" t="s">
        <v>169</v>
      </c>
      <c r="B3" s="2406" t="s">
        <v>170</v>
      </c>
      <c r="C3" s="2307" t="s">
        <v>280</v>
      </c>
      <c r="D3" s="2307"/>
      <c r="E3" s="2307"/>
      <c r="F3" s="2307"/>
      <c r="G3" s="2307"/>
      <c r="H3" s="2307"/>
      <c r="I3" s="2307"/>
      <c r="J3" s="2307"/>
      <c r="K3" s="2307"/>
      <c r="L3" s="2307"/>
      <c r="M3" s="2307"/>
      <c r="N3" s="2307"/>
      <c r="O3" s="2307"/>
      <c r="P3" s="2307"/>
      <c r="Q3" s="2307"/>
      <c r="R3" s="2307"/>
      <c r="S3" s="2307"/>
      <c r="T3" s="2307"/>
      <c r="U3" s="2307"/>
      <c r="V3" s="2307"/>
      <c r="W3" s="2307"/>
      <c r="X3" s="2307"/>
      <c r="Y3" s="2307"/>
      <c r="Z3" s="2307"/>
      <c r="AA3" s="2307"/>
      <c r="AB3" s="2307"/>
      <c r="AC3" s="2307"/>
      <c r="AD3" s="2308"/>
    </row>
    <row r="4" spans="1:30" s="1212" customFormat="1" ht="13.5">
      <c r="A4" s="2344"/>
      <c r="B4" s="2305"/>
      <c r="C4" s="2309"/>
      <c r="D4" s="2309"/>
      <c r="E4" s="2309"/>
      <c r="F4" s="2309"/>
      <c r="G4" s="2309"/>
      <c r="H4" s="2309"/>
      <c r="I4" s="2309"/>
      <c r="J4" s="2309"/>
      <c r="K4" s="2309"/>
      <c r="L4" s="2309"/>
      <c r="M4" s="2309"/>
      <c r="N4" s="2309"/>
      <c r="O4" s="2309"/>
      <c r="P4" s="2309"/>
      <c r="Q4" s="2309"/>
      <c r="R4" s="2309"/>
      <c r="S4" s="2309"/>
      <c r="T4" s="2309"/>
      <c r="U4" s="2309"/>
      <c r="V4" s="2309"/>
      <c r="W4" s="2309"/>
      <c r="X4" s="2309"/>
      <c r="Y4" s="2309"/>
      <c r="Z4" s="2309"/>
      <c r="AA4" s="2309"/>
      <c r="AB4" s="2309"/>
      <c r="AC4" s="2309"/>
      <c r="AD4" s="2310"/>
    </row>
    <row r="5" spans="1:30" s="1215" customFormat="1" ht="18.75" customHeight="1">
      <c r="A5" s="2344"/>
      <c r="B5" s="2305"/>
      <c r="C5" s="2321" t="s">
        <v>237</v>
      </c>
      <c r="D5" s="2321"/>
      <c r="E5" s="2321"/>
      <c r="F5" s="2321"/>
      <c r="G5" s="2321"/>
      <c r="H5" s="2321"/>
      <c r="I5" s="2321"/>
      <c r="J5" s="2321"/>
      <c r="K5" s="2321"/>
      <c r="L5" s="2321"/>
      <c r="M5" s="2321"/>
      <c r="N5" s="2321"/>
      <c r="O5" s="2321"/>
      <c r="P5" s="2321"/>
      <c r="Q5" s="2321"/>
      <c r="R5" s="2321"/>
      <c r="S5" s="2321"/>
      <c r="T5" s="2321"/>
      <c r="U5" s="2321"/>
      <c r="V5" s="2321"/>
      <c r="W5" s="2321"/>
      <c r="X5" s="2321"/>
      <c r="Y5" s="2322"/>
      <c r="Z5" s="2311" t="s">
        <v>351</v>
      </c>
      <c r="AA5" s="2312"/>
      <c r="AB5" s="2312"/>
      <c r="AC5" s="2312"/>
      <c r="AD5" s="2393"/>
    </row>
    <row r="6" spans="1:30" s="1215" customFormat="1" ht="12" customHeight="1">
      <c r="A6" s="2344"/>
      <c r="B6" s="2305"/>
      <c r="C6" s="2389" t="s">
        <v>321</v>
      </c>
      <c r="D6" s="2281" t="s">
        <v>171</v>
      </c>
      <c r="E6" s="2283" t="s">
        <v>322</v>
      </c>
      <c r="F6" s="2283" t="s">
        <v>172</v>
      </c>
      <c r="G6" s="2283" t="s">
        <v>173</v>
      </c>
      <c r="H6" s="2283" t="s">
        <v>174</v>
      </c>
      <c r="I6" s="2283" t="s">
        <v>323</v>
      </c>
      <c r="J6" s="2283" t="s">
        <v>175</v>
      </c>
      <c r="K6" s="2283" t="s">
        <v>176</v>
      </c>
      <c r="L6" s="2283" t="s">
        <v>324</v>
      </c>
      <c r="M6" s="2283" t="s">
        <v>332</v>
      </c>
      <c r="N6" s="2283" t="s">
        <v>213</v>
      </c>
      <c r="O6" s="2283" t="s">
        <v>333</v>
      </c>
      <c r="P6" s="2283" t="s">
        <v>40</v>
      </c>
      <c r="Q6" s="2283" t="s">
        <v>177</v>
      </c>
      <c r="R6" s="2283" t="s">
        <v>329</v>
      </c>
      <c r="S6" s="2283" t="s">
        <v>178</v>
      </c>
      <c r="T6" s="2311" t="s">
        <v>293</v>
      </c>
      <c r="U6" s="2312"/>
      <c r="V6" s="2313"/>
      <c r="W6" s="2281" t="s">
        <v>424</v>
      </c>
      <c r="X6" s="2281" t="s">
        <v>43</v>
      </c>
      <c r="Y6" s="2319" t="s">
        <v>311</v>
      </c>
      <c r="Z6" s="2281" t="s">
        <v>388</v>
      </c>
      <c r="AA6" s="2281" t="s">
        <v>318</v>
      </c>
      <c r="AB6" s="2281" t="s">
        <v>319</v>
      </c>
      <c r="AC6" s="2281" t="s">
        <v>320</v>
      </c>
      <c r="AD6" s="2394" t="s">
        <v>350</v>
      </c>
    </row>
    <row r="7" spans="1:30" s="1215" customFormat="1" ht="75" customHeight="1" thickBot="1">
      <c r="A7" s="2344"/>
      <c r="B7" s="2306"/>
      <c r="C7" s="2407"/>
      <c r="D7" s="2402"/>
      <c r="E7" s="2405"/>
      <c r="F7" s="2405"/>
      <c r="G7" s="2405"/>
      <c r="H7" s="2405"/>
      <c r="I7" s="2405"/>
      <c r="J7" s="2405"/>
      <c r="K7" s="2405"/>
      <c r="L7" s="2405"/>
      <c r="M7" s="2405"/>
      <c r="N7" s="2405"/>
      <c r="O7" s="2405"/>
      <c r="P7" s="2405"/>
      <c r="Q7" s="2405"/>
      <c r="R7" s="2405"/>
      <c r="S7" s="2405"/>
      <c r="T7" s="1290" t="s">
        <v>354</v>
      </c>
      <c r="U7" s="1290" t="s">
        <v>355</v>
      </c>
      <c r="V7" s="1290" t="s">
        <v>356</v>
      </c>
      <c r="W7" s="2340"/>
      <c r="X7" s="2402"/>
      <c r="Y7" s="2403"/>
      <c r="Z7" s="2314"/>
      <c r="AA7" s="2314"/>
      <c r="AB7" s="2314"/>
      <c r="AC7" s="2314"/>
      <c r="AD7" s="2395"/>
    </row>
    <row r="8" spans="1:30" s="1212" customFormat="1" ht="14.25" customHeight="1">
      <c r="A8" s="2404" t="s">
        <v>12</v>
      </c>
      <c r="B8" s="2295">
        <f>VLOOKUP(A8,'-59-'!$A$8:$C$20,3,FALSE)</f>
        <v>260</v>
      </c>
      <c r="C8" s="1291">
        <f>ROUND('-60-'!C8/'-61-'!$B$8*100,1)</f>
        <v>0.4</v>
      </c>
      <c r="D8" s="1292">
        <f>ROUND('-60-'!D8/'-61-'!$B$8*100,1)</f>
        <v>0</v>
      </c>
      <c r="E8" s="1292">
        <f>ROUND('-60-'!E8/'-61-'!$B$8*100,1)</f>
        <v>0</v>
      </c>
      <c r="F8" s="1292">
        <f>ROUND('-60-'!F8/'-61-'!$B$8*100,1)</f>
        <v>0.8</v>
      </c>
      <c r="G8" s="1292">
        <f>ROUND('-60-'!G8/'-61-'!$B$8*100,1)</f>
        <v>0</v>
      </c>
      <c r="H8" s="1292">
        <f>ROUND('-60-'!H8/'-61-'!$B$8*100,1)</f>
        <v>0.4</v>
      </c>
      <c r="I8" s="1292">
        <f>ROUND('-60-'!I8/'-61-'!$B$8*100,1)</f>
        <v>0.8</v>
      </c>
      <c r="J8" s="1292">
        <f>ROUND('-60-'!J8/'-61-'!$B$8*100,1)</f>
        <v>0</v>
      </c>
      <c r="K8" s="1292">
        <f>ROUND('-60-'!K8/'-61-'!$B$8*100,1)</f>
        <v>0.4</v>
      </c>
      <c r="L8" s="1292">
        <f>ROUND('-60-'!L8/'-61-'!$B$8*100,1)</f>
        <v>0</v>
      </c>
      <c r="M8" s="1292">
        <f>ROUND('-60-'!M8/'-61-'!$B$8*100,1)</f>
        <v>0.8</v>
      </c>
      <c r="N8" s="1292">
        <f>ROUND('-60-'!N8/'-61-'!$B$8*100,1)</f>
        <v>1.2</v>
      </c>
      <c r="O8" s="1292">
        <f>ROUND('-60-'!O8/'-61-'!$B$8*100,1)</f>
        <v>1.5</v>
      </c>
      <c r="P8" s="1292">
        <f>ROUND('-60-'!P8/'-61-'!$B$8*100,1)</f>
        <v>0.4</v>
      </c>
      <c r="Q8" s="1292">
        <f>ROUND('-60-'!Q8/'-61-'!$B$8*100,1)</f>
        <v>0</v>
      </c>
      <c r="R8" s="1292">
        <f>ROUND('-60-'!R8/'-61-'!$B$8*100,1)</f>
        <v>0.8</v>
      </c>
      <c r="S8" s="1292">
        <f>ROUND('-60-'!S8/'-61-'!$B$8*100,1)</f>
        <v>0</v>
      </c>
      <c r="T8" s="1292">
        <f>ROUND('-60-'!T8/'-61-'!$B$8*100,1)</f>
        <v>0.4</v>
      </c>
      <c r="U8" s="1292">
        <f>ROUND('-60-'!U8/'-61-'!$B$8*100,1)</f>
        <v>0.4</v>
      </c>
      <c r="V8" s="1292">
        <f>ROUND('-60-'!V8/'-61-'!$B$8*100,1)</f>
        <v>0.4</v>
      </c>
      <c r="W8" s="1292">
        <f>ROUND('-60-'!W8/'-61-'!$B$8*100,1)</f>
        <v>19.2</v>
      </c>
      <c r="X8" s="1292">
        <f>ROUND('-60-'!X8/'-61-'!$B$8*100,1)</f>
        <v>0</v>
      </c>
      <c r="Y8" s="1293">
        <f>ROUND('-60-'!Y8/'-61-'!$B$8*100,1)</f>
        <v>27.7</v>
      </c>
      <c r="Z8" s="1294">
        <f>ROUND('-60-'!Z8/'-61-'!$B$8*100,1)</f>
        <v>38.5</v>
      </c>
      <c r="AA8" s="1292">
        <f>ROUND('-60-'!AA8/'-61-'!$B$8*100,1)</f>
        <v>0.4</v>
      </c>
      <c r="AB8" s="1292">
        <f>ROUND('-60-'!AB8/'-61-'!$B$8*100,1)</f>
        <v>12.3</v>
      </c>
      <c r="AC8" s="1295">
        <f>ROUND('-60-'!AC8/'-61-'!$B$8*100,1)</f>
        <v>17.7</v>
      </c>
      <c r="AD8" s="1296">
        <f>ROUND('-60-'!AD8/'-61-'!$B$8*100,1)</f>
        <v>0</v>
      </c>
    </row>
    <row r="9" spans="1:30" s="1212" customFormat="1" ht="14.25" customHeight="1">
      <c r="A9" s="2397"/>
      <c r="B9" s="2296"/>
      <c r="C9" s="1297">
        <f>ROUND('-60-'!C9/'-61-'!$B$8*100,1)</f>
        <v>0</v>
      </c>
      <c r="D9" s="1298">
        <f>ROUND('-60-'!D9/'-61-'!$B$8*100,1)</f>
        <v>0</v>
      </c>
      <c r="E9" s="1298">
        <f>ROUND('-60-'!E9/'-61-'!$B$8*100,1)</f>
        <v>0</v>
      </c>
      <c r="F9" s="1298">
        <f>ROUND('-60-'!F9/'-61-'!$B$8*100,1)</f>
        <v>1.5</v>
      </c>
      <c r="G9" s="1298">
        <f>ROUND('-60-'!G9/'-61-'!$B$8*100,1)</f>
        <v>0</v>
      </c>
      <c r="H9" s="1298">
        <f>ROUND('-60-'!H9/'-61-'!$B$8*100,1)</f>
        <v>0</v>
      </c>
      <c r="I9" s="1298">
        <f>ROUND('-60-'!I9/'-61-'!$B$8*100,1)</f>
        <v>0</v>
      </c>
      <c r="J9" s="1298">
        <f>ROUND('-60-'!J9/'-61-'!$B$8*100,1)</f>
        <v>0.8</v>
      </c>
      <c r="K9" s="1298">
        <f>ROUND('-60-'!K9/'-61-'!$B$8*100,1)</f>
        <v>0.4</v>
      </c>
      <c r="L9" s="1298">
        <f>ROUND('-60-'!L9/'-61-'!$B$8*100,1)</f>
        <v>0</v>
      </c>
      <c r="M9" s="1298">
        <f>ROUND('-60-'!M9/'-61-'!$B$8*100,1)</f>
        <v>0</v>
      </c>
      <c r="N9" s="1298">
        <f>ROUND('-60-'!N9/'-61-'!$B$8*100,1)</f>
        <v>0</v>
      </c>
      <c r="O9" s="1298">
        <f>ROUND('-60-'!O9/'-61-'!$B$8*100,1)</f>
        <v>0.8</v>
      </c>
      <c r="P9" s="1298">
        <f>ROUND('-60-'!P9/'-61-'!$B$8*100,1)</f>
        <v>0</v>
      </c>
      <c r="Q9" s="1298">
        <f>ROUND('-60-'!Q9/'-61-'!$B$8*100,1)</f>
        <v>0</v>
      </c>
      <c r="R9" s="1298">
        <f>ROUND('-60-'!R9/'-61-'!$B$8*100,1)</f>
        <v>0</v>
      </c>
      <c r="S9" s="1298">
        <f>ROUND('-60-'!S9/'-61-'!$B$8*100,1)</f>
        <v>0</v>
      </c>
      <c r="T9" s="1298">
        <f>ROUND('-60-'!T9/'-61-'!$B$8*100,1)</f>
        <v>0</v>
      </c>
      <c r="U9" s="1298">
        <f>ROUND('-60-'!U9/'-61-'!$B$8*100,1)</f>
        <v>0</v>
      </c>
      <c r="V9" s="1298">
        <f>ROUND('-60-'!V9/'-61-'!$B$8*100,1)</f>
        <v>0</v>
      </c>
      <c r="W9" s="1298">
        <f>ROUND('-60-'!W9/'-61-'!$B$8*100,1)</f>
        <v>0.4</v>
      </c>
      <c r="X9" s="1298">
        <f>ROUND('-60-'!X9/'-61-'!$B$8*100,1)</f>
        <v>0</v>
      </c>
      <c r="Y9" s="1299">
        <f>ROUND('-60-'!Y9/'-61-'!$B$8*100,1)</f>
        <v>3.8</v>
      </c>
      <c r="Z9" s="1300">
        <f>ROUND('-60-'!Z9/'-61-'!$B$8*100,1)</f>
        <v>3.8</v>
      </c>
      <c r="AA9" s="1298">
        <f>ROUND('-60-'!AA9/'-61-'!$B$8*100,1)</f>
        <v>0</v>
      </c>
      <c r="AB9" s="1298">
        <f>ROUND('-60-'!AB9/'-61-'!$B$8*100,1)</f>
        <v>0</v>
      </c>
      <c r="AC9" s="1301">
        <f>ROUND('-60-'!AC9/'-61-'!$B$8*100,1)</f>
        <v>0</v>
      </c>
      <c r="AD9" s="1302">
        <f>ROUND('-60-'!AD9/'-61-'!$B$8*100,1)</f>
        <v>0</v>
      </c>
    </row>
    <row r="10" spans="1:30" s="1212" customFormat="1" ht="14.25" customHeight="1">
      <c r="A10" s="2396" t="s">
        <v>13</v>
      </c>
      <c r="B10" s="2285">
        <f>VLOOKUP(A10,'-59-'!$A$8:$C$20,3,FALSE)</f>
        <v>575</v>
      </c>
      <c r="C10" s="1264">
        <f>ROUND('-60-'!C10/'-61-'!$B$10*100,1)</f>
        <v>0.2</v>
      </c>
      <c r="D10" s="1265">
        <f>ROUND('-60-'!D10/'-61-'!$B$10*100,1)</f>
        <v>0</v>
      </c>
      <c r="E10" s="1265">
        <f>ROUND('-60-'!E10/'-61-'!$B$10*100,1)</f>
        <v>0</v>
      </c>
      <c r="F10" s="1265">
        <f>ROUND('-60-'!F10/'-61-'!$B$10*100,1)</f>
        <v>0.3</v>
      </c>
      <c r="G10" s="1265">
        <f>ROUND('-60-'!G10/'-61-'!$B$10*100,1)</f>
        <v>0</v>
      </c>
      <c r="H10" s="1265">
        <f>ROUND('-60-'!H10/'-61-'!$B$10*100,1)</f>
        <v>0</v>
      </c>
      <c r="I10" s="1265">
        <f>ROUND('-60-'!I10/'-61-'!$B$10*100,1)</f>
        <v>0</v>
      </c>
      <c r="J10" s="1265">
        <f>ROUND('-60-'!J10/'-61-'!$B$10*100,1)</f>
        <v>0.2</v>
      </c>
      <c r="K10" s="1265">
        <f>ROUND('-60-'!K10/'-61-'!$B$10*100,1)</f>
        <v>0</v>
      </c>
      <c r="L10" s="1265">
        <f>ROUND('-60-'!L10/'-61-'!$B$10*100,1)</f>
        <v>0.2</v>
      </c>
      <c r="M10" s="1265">
        <f>ROUND('-60-'!M10/'-61-'!$B$10*100,1)</f>
        <v>0.5</v>
      </c>
      <c r="N10" s="1265">
        <f>ROUND('-60-'!N10/'-61-'!$B$10*100,1)</f>
        <v>0.5</v>
      </c>
      <c r="O10" s="1265">
        <f>ROUND('-60-'!O10/'-61-'!$B$10*100,1)</f>
        <v>0.2</v>
      </c>
      <c r="P10" s="1265">
        <f>ROUND('-60-'!P10/'-61-'!$B$10*100,1)</f>
        <v>0.5</v>
      </c>
      <c r="Q10" s="1265">
        <f>ROUND('-60-'!Q10/'-61-'!$B$10*100,1)</f>
        <v>0</v>
      </c>
      <c r="R10" s="1265">
        <f>ROUND('-60-'!R10/'-61-'!$B$10*100,1)</f>
        <v>0.2</v>
      </c>
      <c r="S10" s="1265">
        <f>ROUND('-60-'!S10/'-61-'!$B$10*100,1)</f>
        <v>0</v>
      </c>
      <c r="T10" s="1265">
        <f>ROUND('-60-'!T10/'-61-'!$B$10*100,1)</f>
        <v>1</v>
      </c>
      <c r="U10" s="1265">
        <f>ROUND('-60-'!U10/'-61-'!$B$10*100,1)</f>
        <v>1.6</v>
      </c>
      <c r="V10" s="1265">
        <f>ROUND('-60-'!V10/'-61-'!$B$10*100,1)</f>
        <v>1.4</v>
      </c>
      <c r="W10" s="1265">
        <f>ROUND('-60-'!W10/'-61-'!$B$10*100,1)</f>
        <v>8.7</v>
      </c>
      <c r="X10" s="1265">
        <f>ROUND('-60-'!X10/'-61-'!$B$10*100,1)</f>
        <v>0.3</v>
      </c>
      <c r="Y10" s="1266">
        <f>ROUND('-60-'!Y10/'-61-'!$B$10*100,1)</f>
        <v>15.8</v>
      </c>
      <c r="Z10" s="1303">
        <f>ROUND('-60-'!Z10/'-61-'!$B$10*100,1)</f>
        <v>16.2</v>
      </c>
      <c r="AA10" s="1265">
        <f>ROUND('-60-'!AA10/'-61-'!$B$10*100,1)</f>
        <v>2.8</v>
      </c>
      <c r="AB10" s="1265">
        <f>ROUND('-60-'!AB10/'-61-'!$B$10*100,1)</f>
        <v>0.7</v>
      </c>
      <c r="AC10" s="1267">
        <f>ROUND('-60-'!AC10/'-61-'!$B$10*100,1)</f>
        <v>44.7</v>
      </c>
      <c r="AD10" s="1268">
        <f>ROUND('-60-'!AD10/'-61-'!$B$10*100,1)</f>
        <v>16.3</v>
      </c>
    </row>
    <row r="11" spans="1:30" s="1212" customFormat="1" ht="14.25" customHeight="1">
      <c r="A11" s="2397"/>
      <c r="B11" s="2296"/>
      <c r="C11" s="1297">
        <f>ROUND('-60-'!C11/'-61-'!$B$10*100,1)</f>
        <v>0</v>
      </c>
      <c r="D11" s="1298">
        <f>ROUND('-60-'!D11/'-61-'!$B$10*100,1)</f>
        <v>0</v>
      </c>
      <c r="E11" s="1298">
        <f>ROUND('-60-'!E11/'-61-'!$B$10*100,1)</f>
        <v>0</v>
      </c>
      <c r="F11" s="1298">
        <f>ROUND('-60-'!F11/'-61-'!$B$10*100,1)</f>
        <v>0.5</v>
      </c>
      <c r="G11" s="1298">
        <f>ROUND('-60-'!G11/'-61-'!$B$10*100,1)</f>
        <v>0</v>
      </c>
      <c r="H11" s="1298">
        <f>ROUND('-60-'!H11/'-61-'!$B$10*100,1)</f>
        <v>0.2</v>
      </c>
      <c r="I11" s="1298">
        <f>ROUND('-60-'!I11/'-61-'!$B$10*100,1)</f>
        <v>0</v>
      </c>
      <c r="J11" s="1298">
        <f>ROUND('-60-'!J11/'-61-'!$B$10*100,1)</f>
        <v>0</v>
      </c>
      <c r="K11" s="1298">
        <f>ROUND('-60-'!K11/'-61-'!$B$10*100,1)</f>
        <v>0.2</v>
      </c>
      <c r="L11" s="1298">
        <f>ROUND('-60-'!L11/'-61-'!$B$10*100,1)</f>
        <v>0</v>
      </c>
      <c r="M11" s="1298">
        <f>ROUND('-60-'!M11/'-61-'!$B$10*100,1)</f>
        <v>0</v>
      </c>
      <c r="N11" s="1298">
        <f>ROUND('-60-'!N11/'-61-'!$B$10*100,1)</f>
        <v>0.2</v>
      </c>
      <c r="O11" s="1298">
        <f>ROUND('-60-'!O11/'-61-'!$B$10*100,1)</f>
        <v>0</v>
      </c>
      <c r="P11" s="1298">
        <f>ROUND('-60-'!P11/'-61-'!$B$10*100,1)</f>
        <v>0</v>
      </c>
      <c r="Q11" s="1298">
        <f>ROUND('-60-'!Q11/'-61-'!$B$10*100,1)</f>
        <v>0</v>
      </c>
      <c r="R11" s="1298">
        <f>ROUND('-60-'!R11/'-61-'!$B$10*100,1)</f>
        <v>0</v>
      </c>
      <c r="S11" s="1298">
        <f>ROUND('-60-'!S11/'-61-'!$B$10*100,1)</f>
        <v>0</v>
      </c>
      <c r="T11" s="1298">
        <f>ROUND('-60-'!T11/'-61-'!$B$10*100,1)</f>
        <v>0</v>
      </c>
      <c r="U11" s="1298">
        <f>ROUND('-60-'!U11/'-61-'!$B$10*100,1)</f>
        <v>0</v>
      </c>
      <c r="V11" s="1298">
        <f>ROUND('-60-'!V11/'-61-'!$B$10*100,1)</f>
        <v>0</v>
      </c>
      <c r="W11" s="1298">
        <f>ROUND('-60-'!W11/'-61-'!$B$10*100,1)</f>
        <v>1.4</v>
      </c>
      <c r="X11" s="1298">
        <f>ROUND('-60-'!X11/'-61-'!$B$10*100,1)</f>
        <v>0</v>
      </c>
      <c r="Y11" s="1299">
        <f>ROUND('-60-'!Y11/'-61-'!$B$10*100,1)</f>
        <v>2.4</v>
      </c>
      <c r="Z11" s="1300">
        <f>ROUND('-60-'!Z11/'-61-'!$B$10*100,1)</f>
        <v>2.1</v>
      </c>
      <c r="AA11" s="1298">
        <f>ROUND('-60-'!AA11/'-61-'!$B$10*100,1)</f>
        <v>0</v>
      </c>
      <c r="AB11" s="1298">
        <f>ROUND('-60-'!AB11/'-61-'!$B$10*100,1)</f>
        <v>0</v>
      </c>
      <c r="AC11" s="1301">
        <f>ROUND('-60-'!AC11/'-61-'!$B$10*100,1)</f>
        <v>0</v>
      </c>
      <c r="AD11" s="1302">
        <f>ROUND('-60-'!AD11/'-61-'!$B$10*100,1)</f>
        <v>0</v>
      </c>
    </row>
    <row r="12" spans="1:30" s="1212" customFormat="1" ht="14.25" customHeight="1">
      <c r="A12" s="2396" t="s">
        <v>14</v>
      </c>
      <c r="B12" s="2285">
        <f>VLOOKUP(A12,'-59-'!$A$8:$C$20,3,FALSE)</f>
        <v>508</v>
      </c>
      <c r="C12" s="1264">
        <f>ROUND('-60-'!C12/'-61-'!$B$12*100,1)</f>
        <v>3.9</v>
      </c>
      <c r="D12" s="1265">
        <f>ROUND('-60-'!D12/'-61-'!$B$12*100,1)</f>
        <v>0</v>
      </c>
      <c r="E12" s="1265">
        <f>ROUND('-60-'!E12/'-61-'!$B$12*100,1)</f>
        <v>0.8</v>
      </c>
      <c r="F12" s="1265">
        <f>ROUND('-60-'!F12/'-61-'!$B$12*100,1)</f>
        <v>2.6</v>
      </c>
      <c r="G12" s="1265">
        <f>ROUND('-60-'!G12/'-61-'!$B$12*100,1)</f>
        <v>0</v>
      </c>
      <c r="H12" s="1265">
        <f>ROUND('-60-'!H12/'-61-'!$B$12*100,1)</f>
        <v>0.6</v>
      </c>
      <c r="I12" s="1265">
        <f>ROUND('-60-'!I12/'-61-'!$B$12*100,1)</f>
        <v>1</v>
      </c>
      <c r="J12" s="1265">
        <f>ROUND('-60-'!J12/'-61-'!$B$12*100,1)</f>
        <v>0.4</v>
      </c>
      <c r="K12" s="1265">
        <f>ROUND('-60-'!K12/'-61-'!$B$12*100,1)</f>
        <v>1.4</v>
      </c>
      <c r="L12" s="1265">
        <f>ROUND('-60-'!L12/'-61-'!$B$12*100,1)</f>
        <v>0.4</v>
      </c>
      <c r="M12" s="1265">
        <f>ROUND('-60-'!M12/'-61-'!$B$12*100,1)</f>
        <v>0.2</v>
      </c>
      <c r="N12" s="1265">
        <f>ROUND('-60-'!N12/'-61-'!$B$12*100,1)</f>
        <v>0.2</v>
      </c>
      <c r="O12" s="1265">
        <f>ROUND('-60-'!O12/'-61-'!$B$12*100,1)</f>
        <v>1.6</v>
      </c>
      <c r="P12" s="1265">
        <f>ROUND('-60-'!P12/'-61-'!$B$12*100,1)</f>
        <v>0.4</v>
      </c>
      <c r="Q12" s="1265">
        <f>ROUND('-60-'!Q12/'-61-'!$B$12*100,1)</f>
        <v>0</v>
      </c>
      <c r="R12" s="1265">
        <f>ROUND('-60-'!R12/'-61-'!$B$12*100,1)</f>
        <v>0.4</v>
      </c>
      <c r="S12" s="1265">
        <f>ROUND('-60-'!S12/'-61-'!$B$12*100,1)</f>
        <v>0</v>
      </c>
      <c r="T12" s="1265">
        <f>ROUND('-60-'!T12/'-61-'!$B$12*100,1)</f>
        <v>0.2</v>
      </c>
      <c r="U12" s="1265">
        <f>ROUND('-60-'!U12/'-61-'!$B$12*100,1)</f>
        <v>3.7</v>
      </c>
      <c r="V12" s="1265">
        <f>ROUND('-60-'!V12/'-61-'!$B$12*100,1)</f>
        <v>6.5</v>
      </c>
      <c r="W12" s="1265">
        <f>ROUND('-60-'!W12/'-61-'!$B$12*100,1)</f>
        <v>1.4</v>
      </c>
      <c r="X12" s="1265">
        <f>ROUND('-60-'!X12/'-61-'!$B$12*100,1)</f>
        <v>1.4</v>
      </c>
      <c r="Y12" s="1266">
        <f>ROUND('-60-'!Y12/'-61-'!$B$12*100,1)</f>
        <v>27</v>
      </c>
      <c r="Z12" s="1303">
        <f>ROUND('-60-'!Z12/'-61-'!$B$12*100,1)</f>
        <v>45.9</v>
      </c>
      <c r="AA12" s="1265">
        <f>ROUND('-60-'!AA12/'-61-'!$B$12*100,1)</f>
        <v>2.8</v>
      </c>
      <c r="AB12" s="1265">
        <f>ROUND('-60-'!AB12/'-61-'!$B$12*100,1)</f>
        <v>0.8</v>
      </c>
      <c r="AC12" s="1267">
        <f>ROUND('-60-'!AC12/'-61-'!$B$12*100,1)</f>
        <v>46.7</v>
      </c>
      <c r="AD12" s="1268">
        <f>ROUND('-60-'!AD12/'-61-'!$B$12*100,1)</f>
        <v>1.2</v>
      </c>
    </row>
    <row r="13" spans="1:30" s="1212" customFormat="1" ht="14.25" customHeight="1">
      <c r="A13" s="2397"/>
      <c r="B13" s="2296"/>
      <c r="C13" s="1297">
        <f>ROUND('-60-'!C13/'-61-'!$B$12*100,1)</f>
        <v>1.2</v>
      </c>
      <c r="D13" s="1298">
        <f>ROUND('-60-'!D13/'-61-'!$B$12*100,1)</f>
        <v>0</v>
      </c>
      <c r="E13" s="1298">
        <f>ROUND('-60-'!E13/'-61-'!$B$12*100,1)</f>
        <v>0.4</v>
      </c>
      <c r="F13" s="1298">
        <f>ROUND('-60-'!F13/'-61-'!$B$12*100,1)</f>
        <v>0.4</v>
      </c>
      <c r="G13" s="1298">
        <f>ROUND('-60-'!G13/'-61-'!$B$12*100,1)</f>
        <v>0.2</v>
      </c>
      <c r="H13" s="1298">
        <f>ROUND('-60-'!H13/'-61-'!$B$12*100,1)</f>
        <v>0</v>
      </c>
      <c r="I13" s="1298">
        <f>ROUND('-60-'!I13/'-61-'!$B$12*100,1)</f>
        <v>0.2</v>
      </c>
      <c r="J13" s="1298">
        <f>ROUND('-60-'!J13/'-61-'!$B$12*100,1)</f>
        <v>0.4</v>
      </c>
      <c r="K13" s="1298">
        <f>ROUND('-60-'!K13/'-61-'!$B$12*100,1)</f>
        <v>0.2</v>
      </c>
      <c r="L13" s="1298">
        <f>ROUND('-60-'!L13/'-61-'!$B$12*100,1)</f>
        <v>0</v>
      </c>
      <c r="M13" s="1298">
        <f>ROUND('-60-'!M13/'-61-'!$B$12*100,1)</f>
        <v>0</v>
      </c>
      <c r="N13" s="1298">
        <f>ROUND('-60-'!N13/'-61-'!$B$12*100,1)</f>
        <v>0.4</v>
      </c>
      <c r="O13" s="1298">
        <f>ROUND('-60-'!O13/'-61-'!$B$12*100,1)</f>
        <v>0.4</v>
      </c>
      <c r="P13" s="1298">
        <f>ROUND('-60-'!P13/'-61-'!$B$12*100,1)</f>
        <v>0.4</v>
      </c>
      <c r="Q13" s="1298">
        <f>ROUND('-60-'!Q13/'-61-'!$B$12*100,1)</f>
        <v>0.4</v>
      </c>
      <c r="R13" s="1298">
        <f>ROUND('-60-'!R13/'-61-'!$B$12*100,1)</f>
        <v>0.4</v>
      </c>
      <c r="S13" s="1298">
        <f>ROUND('-60-'!S13/'-61-'!$B$12*100,1)</f>
        <v>0</v>
      </c>
      <c r="T13" s="1298">
        <f>ROUND('-60-'!T13/'-61-'!$B$12*100,1)</f>
        <v>0</v>
      </c>
      <c r="U13" s="1298">
        <f>ROUND('-60-'!U13/'-61-'!$B$12*100,1)</f>
        <v>0.4</v>
      </c>
      <c r="V13" s="1298">
        <f>ROUND('-60-'!V13/'-61-'!$B$12*100,1)</f>
        <v>0.8</v>
      </c>
      <c r="W13" s="1298">
        <f>ROUND('-60-'!W13/'-61-'!$B$12*100,1)</f>
        <v>0.8</v>
      </c>
      <c r="X13" s="1298">
        <f>ROUND('-60-'!X13/'-61-'!$B$12*100,1)</f>
        <v>0.2</v>
      </c>
      <c r="Y13" s="1299">
        <f>ROUND('-60-'!Y13/'-61-'!$B$12*100,1)</f>
        <v>7.1</v>
      </c>
      <c r="Z13" s="1300">
        <f>ROUND('-60-'!Z13/'-61-'!$B$12*100,1)</f>
        <v>6.1</v>
      </c>
      <c r="AA13" s="1298">
        <f>ROUND('-60-'!AA13/'-61-'!$B$12*100,1)</f>
        <v>0</v>
      </c>
      <c r="AB13" s="1298">
        <f>ROUND('-60-'!AB13/'-61-'!$B$12*100,1)</f>
        <v>0</v>
      </c>
      <c r="AC13" s="1301">
        <f>ROUND('-60-'!AC13/'-61-'!$B$12*100,1)</f>
        <v>4.5</v>
      </c>
      <c r="AD13" s="1302">
        <f>ROUND('-60-'!AD13/'-61-'!$B$12*100,1)</f>
        <v>0</v>
      </c>
    </row>
    <row r="14" spans="1:30" s="1212" customFormat="1" ht="14.25" customHeight="1">
      <c r="A14" s="2396" t="s">
        <v>25</v>
      </c>
      <c r="B14" s="2285">
        <f>VLOOKUP(A14,'-59-'!$A$8:$C$20,3,FALSE)</f>
        <v>927</v>
      </c>
      <c r="C14" s="1264">
        <f>ROUND('-60-'!C14/'-61-'!$B$14*100,1)</f>
        <v>4</v>
      </c>
      <c r="D14" s="1265">
        <f>ROUND('-60-'!D14/'-61-'!$B$14*100,1)</f>
        <v>0.2</v>
      </c>
      <c r="E14" s="1265">
        <f>ROUND('-60-'!E14/'-61-'!$B$14*100,1)</f>
        <v>0.6</v>
      </c>
      <c r="F14" s="1265">
        <f>ROUND('-60-'!F14/'-61-'!$B$14*100,1)</f>
        <v>0.5</v>
      </c>
      <c r="G14" s="1265">
        <f>ROUND('-60-'!G14/'-61-'!$B$14*100,1)</f>
        <v>0.1</v>
      </c>
      <c r="H14" s="1265">
        <f>ROUND('-60-'!H14/'-61-'!$B$14*100,1)</f>
        <v>0</v>
      </c>
      <c r="I14" s="1265">
        <f>ROUND('-60-'!I14/'-61-'!$B$14*100,1)</f>
        <v>0</v>
      </c>
      <c r="J14" s="1265">
        <f>ROUND('-60-'!J14/'-61-'!$B$14*100,1)</f>
        <v>0</v>
      </c>
      <c r="K14" s="1265">
        <f>ROUND('-60-'!K14/'-61-'!$B$14*100,1)</f>
        <v>0.1</v>
      </c>
      <c r="L14" s="1265">
        <f>ROUND('-60-'!L14/'-61-'!$B$14*100,1)</f>
        <v>0</v>
      </c>
      <c r="M14" s="1265">
        <f>ROUND('-60-'!M14/'-61-'!$B$14*100,1)</f>
        <v>0.2</v>
      </c>
      <c r="N14" s="1265">
        <f>ROUND('-60-'!N14/'-61-'!$B$14*100,1)</f>
        <v>0.1</v>
      </c>
      <c r="O14" s="1265">
        <f>ROUND('-60-'!O14/'-61-'!$B$14*100,1)</f>
        <v>0.2</v>
      </c>
      <c r="P14" s="1265">
        <f>ROUND('-60-'!P14/'-61-'!$B$14*100,1)</f>
        <v>0.2</v>
      </c>
      <c r="Q14" s="1265">
        <f>ROUND('-60-'!Q14/'-61-'!$B$14*100,1)</f>
        <v>0</v>
      </c>
      <c r="R14" s="1265">
        <f>ROUND('-60-'!R14/'-61-'!$B$14*100,1)</f>
        <v>0.2</v>
      </c>
      <c r="S14" s="1265">
        <f>ROUND('-60-'!S14/'-61-'!$B$14*100,1)</f>
        <v>0</v>
      </c>
      <c r="T14" s="1265">
        <f>ROUND('-60-'!T14/'-61-'!$B$14*100,1)</f>
        <v>0.8</v>
      </c>
      <c r="U14" s="1265">
        <f>ROUND('-60-'!U14/'-61-'!$B$14*100,1)</f>
        <v>2.3</v>
      </c>
      <c r="V14" s="1265">
        <f>ROUND('-60-'!V14/'-61-'!$B$14*100,1)</f>
        <v>3.9</v>
      </c>
      <c r="W14" s="1265">
        <f>ROUND('-60-'!W14/'-61-'!$B$14*100,1)</f>
        <v>6.5</v>
      </c>
      <c r="X14" s="1265">
        <f>ROUND('-60-'!X14/'-61-'!$B$14*100,1)</f>
        <v>0.3</v>
      </c>
      <c r="Y14" s="1266">
        <f>ROUND('-60-'!Y14/'-61-'!$B$14*100,1)</f>
        <v>20.3</v>
      </c>
      <c r="Z14" s="1303">
        <f>ROUND('-60-'!Z14/'-61-'!$B$14*100,1)</f>
        <v>16.2</v>
      </c>
      <c r="AA14" s="1265">
        <f>ROUND('-60-'!AA14/'-61-'!$B$14*100,1)</f>
        <v>1.3</v>
      </c>
      <c r="AB14" s="1265">
        <f>ROUND('-60-'!AB14/'-61-'!$B$14*100,1)</f>
        <v>0.1</v>
      </c>
      <c r="AC14" s="1267">
        <f>ROUND('-60-'!AC14/'-61-'!$B$14*100,1)</f>
        <v>27</v>
      </c>
      <c r="AD14" s="1268">
        <f>ROUND('-60-'!AD14/'-61-'!$B$14*100,1)</f>
        <v>2.7</v>
      </c>
    </row>
    <row r="15" spans="1:30" s="1212" customFormat="1" ht="14.25" customHeight="1">
      <c r="A15" s="2397"/>
      <c r="B15" s="2296"/>
      <c r="C15" s="1297">
        <f>ROUND('-60-'!C15/'-61-'!$B$14*100,1)</f>
        <v>1.5</v>
      </c>
      <c r="D15" s="1298">
        <f>ROUND('-60-'!D15/'-61-'!$B$14*100,1)</f>
        <v>0</v>
      </c>
      <c r="E15" s="1298">
        <f>ROUND('-60-'!E15/'-61-'!$B$14*100,1)</f>
        <v>0.8</v>
      </c>
      <c r="F15" s="1298">
        <f>ROUND('-60-'!F15/'-61-'!$B$14*100,1)</f>
        <v>0.4</v>
      </c>
      <c r="G15" s="1298">
        <f>ROUND('-60-'!G15/'-61-'!$B$14*100,1)</f>
        <v>0</v>
      </c>
      <c r="H15" s="1298">
        <f>ROUND('-60-'!H15/'-61-'!$B$14*100,1)</f>
        <v>0</v>
      </c>
      <c r="I15" s="1298">
        <f>ROUND('-60-'!I15/'-61-'!$B$14*100,1)</f>
        <v>0</v>
      </c>
      <c r="J15" s="1298">
        <f>ROUND('-60-'!J15/'-61-'!$B$14*100,1)</f>
        <v>0.1</v>
      </c>
      <c r="K15" s="1298">
        <f>ROUND('-60-'!K15/'-61-'!$B$14*100,1)</f>
        <v>0</v>
      </c>
      <c r="L15" s="1298">
        <f>ROUND('-60-'!L15/'-61-'!$B$14*100,1)</f>
        <v>0</v>
      </c>
      <c r="M15" s="1298">
        <f>ROUND('-60-'!M15/'-61-'!$B$14*100,1)</f>
        <v>0</v>
      </c>
      <c r="N15" s="1298">
        <f>ROUND('-60-'!N15/'-61-'!$B$14*100,1)</f>
        <v>0</v>
      </c>
      <c r="O15" s="1298">
        <f>ROUND('-60-'!O15/'-61-'!$B$14*100,1)</f>
        <v>0.1</v>
      </c>
      <c r="P15" s="1298">
        <f>ROUND('-60-'!P15/'-61-'!$B$14*100,1)</f>
        <v>0.3</v>
      </c>
      <c r="Q15" s="1298">
        <f>ROUND('-60-'!Q15/'-61-'!$B$14*100,1)</f>
        <v>0.1</v>
      </c>
      <c r="R15" s="1298">
        <f>ROUND('-60-'!R15/'-61-'!$B$14*100,1)</f>
        <v>0</v>
      </c>
      <c r="S15" s="1298">
        <f>ROUND('-60-'!S15/'-61-'!$B$14*100,1)</f>
        <v>0</v>
      </c>
      <c r="T15" s="1298">
        <f>ROUND('-60-'!T15/'-61-'!$B$14*100,1)</f>
        <v>0.1</v>
      </c>
      <c r="U15" s="1298">
        <f>ROUND('-60-'!U15/'-61-'!$B$14*100,1)</f>
        <v>0.1</v>
      </c>
      <c r="V15" s="1298">
        <f>ROUND('-60-'!V15/'-61-'!$B$14*100,1)</f>
        <v>0</v>
      </c>
      <c r="W15" s="1298">
        <f>ROUND('-60-'!W15/'-61-'!$B$14*100,1)</f>
        <v>2.6</v>
      </c>
      <c r="X15" s="1298">
        <f>ROUND('-60-'!X15/'-61-'!$B$14*100,1)</f>
        <v>0</v>
      </c>
      <c r="Y15" s="1299">
        <f>ROUND('-60-'!Y15/'-61-'!$B$14*100,1)</f>
        <v>6.1</v>
      </c>
      <c r="Z15" s="1300">
        <f>ROUND('-60-'!Z15/'-61-'!$B$14*100,1)</f>
        <v>6</v>
      </c>
      <c r="AA15" s="1298">
        <f>ROUND('-60-'!AA15/'-61-'!$B$14*100,1)</f>
        <v>0</v>
      </c>
      <c r="AB15" s="1298">
        <f>ROUND('-60-'!AB15/'-61-'!$B$14*100,1)</f>
        <v>0</v>
      </c>
      <c r="AC15" s="1301">
        <f>ROUND('-60-'!AC15/'-61-'!$B$14*100,1)</f>
        <v>0.1</v>
      </c>
      <c r="AD15" s="1302">
        <f>ROUND('-60-'!AD15/'-61-'!$B$14*100,1)</f>
        <v>0</v>
      </c>
    </row>
    <row r="16" spans="1:31" s="1212" customFormat="1" ht="14.25" customHeight="1">
      <c r="A16" s="2396" t="s">
        <v>15</v>
      </c>
      <c r="B16" s="2285">
        <f>VLOOKUP(A16,'-59-'!$A$8:$C$20,3,FALSE)</f>
        <v>647</v>
      </c>
      <c r="C16" s="1264">
        <f>ROUND('-60-'!C16/'-61-'!$B$16*100,1)</f>
        <v>2.2</v>
      </c>
      <c r="D16" s="1265">
        <f>ROUND('-60-'!D16/'-61-'!$B$16*100,1)</f>
        <v>0.2</v>
      </c>
      <c r="E16" s="1265">
        <f>ROUND('-60-'!E16/'-61-'!$B$16*100,1)</f>
        <v>0.5</v>
      </c>
      <c r="F16" s="1265">
        <f>ROUND('-60-'!F16/'-61-'!$B$16*100,1)</f>
        <v>0.2</v>
      </c>
      <c r="G16" s="1265">
        <f>ROUND('-60-'!G16/'-61-'!$B$16*100,1)</f>
        <v>0.3</v>
      </c>
      <c r="H16" s="1265">
        <f>ROUND('-60-'!H16/'-61-'!$B$16*100,1)</f>
        <v>0.2</v>
      </c>
      <c r="I16" s="1265">
        <f>ROUND('-60-'!I16/'-61-'!$B$16*100,1)</f>
        <v>0.2</v>
      </c>
      <c r="J16" s="1265">
        <f>ROUND('-60-'!J16/'-61-'!$B$16*100,1)</f>
        <v>0.5</v>
      </c>
      <c r="K16" s="1265">
        <f>ROUND('-60-'!K16/'-61-'!$B$16*100,1)</f>
        <v>1.1</v>
      </c>
      <c r="L16" s="1265">
        <f>ROUND('-60-'!L16/'-61-'!$B$16*100,1)</f>
        <v>0.5</v>
      </c>
      <c r="M16" s="1265">
        <f>ROUND('-60-'!M16/'-61-'!$B$16*100,1)</f>
        <v>0.9</v>
      </c>
      <c r="N16" s="1265">
        <f>ROUND('-60-'!N16/'-61-'!$B$16*100,1)</f>
        <v>0.6</v>
      </c>
      <c r="O16" s="1265">
        <f>ROUND('-60-'!O16/'-61-'!$B$16*100,1)</f>
        <v>1.7</v>
      </c>
      <c r="P16" s="1265">
        <f>ROUND('-60-'!P16/'-61-'!$B$16*100,1)</f>
        <v>0.3</v>
      </c>
      <c r="Q16" s="1265">
        <f>ROUND('-60-'!Q16/'-61-'!$B$16*100,1)</f>
        <v>0</v>
      </c>
      <c r="R16" s="1265">
        <f>ROUND('-60-'!R16/'-61-'!$B$16*100,1)</f>
        <v>0.2</v>
      </c>
      <c r="S16" s="1265">
        <f>ROUND('-60-'!S16/'-61-'!$B$16*100,1)</f>
        <v>0</v>
      </c>
      <c r="T16" s="1265">
        <f>ROUND('-60-'!T16/'-61-'!$B$16*100,1)</f>
        <v>0.2</v>
      </c>
      <c r="U16" s="1265">
        <f>ROUND('-60-'!U16/'-61-'!$B$16*100,1)</f>
        <v>0.9</v>
      </c>
      <c r="V16" s="1265">
        <f>ROUND('-60-'!V16/'-61-'!$B$16*100,1)</f>
        <v>1.1</v>
      </c>
      <c r="W16" s="1265">
        <f>ROUND('-60-'!W16/'-61-'!$B$16*100,1)</f>
        <v>1.5</v>
      </c>
      <c r="X16" s="1265">
        <f>ROUND('-60-'!X16/'-61-'!$B$16*100,1)</f>
        <v>0.6</v>
      </c>
      <c r="Y16" s="1266">
        <f>ROUND('-60-'!Y16/'-61-'!$B$16*100,1)</f>
        <v>13.6</v>
      </c>
      <c r="Z16" s="1303">
        <f>ROUND('-60-'!Z16/'-61-'!$B$16*100,1)</f>
        <v>6.8</v>
      </c>
      <c r="AA16" s="1265">
        <f>ROUND('-60-'!AA16/'-61-'!$B$16*100,1)</f>
        <v>1.9</v>
      </c>
      <c r="AB16" s="1265">
        <f>ROUND('-60-'!AB16/'-61-'!$B$16*100,1)</f>
        <v>0</v>
      </c>
      <c r="AC16" s="1267">
        <f>ROUND('-60-'!AC16/'-61-'!$B$16*100,1)</f>
        <v>21.5</v>
      </c>
      <c r="AD16" s="1268">
        <f>ROUND('-60-'!AD16/'-61-'!$B$16*100,1)</f>
        <v>0</v>
      </c>
      <c r="AE16" s="1304"/>
    </row>
    <row r="17" spans="1:31" s="1212" customFormat="1" ht="14.25" customHeight="1">
      <c r="A17" s="2397"/>
      <c r="B17" s="2296"/>
      <c r="C17" s="1297">
        <f>ROUND('-60-'!C17/'-61-'!$B$16*100,1)</f>
        <v>1.2</v>
      </c>
      <c r="D17" s="1298">
        <f>ROUND('-60-'!D17/'-61-'!$B$16*100,1)</f>
        <v>0</v>
      </c>
      <c r="E17" s="1298">
        <f>ROUND('-60-'!E17/'-61-'!$B$16*100,1)</f>
        <v>0.3</v>
      </c>
      <c r="F17" s="1298">
        <f>ROUND('-60-'!F17/'-61-'!$B$16*100,1)</f>
        <v>0.9</v>
      </c>
      <c r="G17" s="1298">
        <f>ROUND('-60-'!G17/'-61-'!$B$16*100,1)</f>
        <v>0</v>
      </c>
      <c r="H17" s="1298">
        <f>ROUND('-60-'!H17/'-61-'!$B$16*100,1)</f>
        <v>0</v>
      </c>
      <c r="I17" s="1298">
        <f>ROUND('-60-'!I17/'-61-'!$B$16*100,1)</f>
        <v>0</v>
      </c>
      <c r="J17" s="1298">
        <f>ROUND('-60-'!J17/'-61-'!$B$16*100,1)</f>
        <v>0.6</v>
      </c>
      <c r="K17" s="1298">
        <f>ROUND('-60-'!K17/'-61-'!$B$16*100,1)</f>
        <v>0.2</v>
      </c>
      <c r="L17" s="1298">
        <f>ROUND('-60-'!L17/'-61-'!$B$16*100,1)</f>
        <v>0</v>
      </c>
      <c r="M17" s="1298">
        <f>ROUND('-60-'!M17/'-61-'!$B$16*100,1)</f>
        <v>0.6</v>
      </c>
      <c r="N17" s="1298">
        <f>ROUND('-60-'!N17/'-61-'!$B$16*100,1)</f>
        <v>0.2</v>
      </c>
      <c r="O17" s="1298">
        <f>ROUND('-60-'!O17/'-61-'!$B$16*100,1)</f>
        <v>0.2</v>
      </c>
      <c r="P17" s="1298">
        <f>ROUND('-60-'!P17/'-61-'!$B$16*100,1)</f>
        <v>0.5</v>
      </c>
      <c r="Q17" s="1298">
        <f>ROUND('-60-'!Q17/'-61-'!$B$16*100,1)</f>
        <v>0</v>
      </c>
      <c r="R17" s="1298">
        <f>ROUND('-60-'!R17/'-61-'!$B$16*100,1)</f>
        <v>0</v>
      </c>
      <c r="S17" s="1298">
        <f>ROUND('-60-'!S17/'-61-'!$B$16*100,1)</f>
        <v>0</v>
      </c>
      <c r="T17" s="1298">
        <f>ROUND('-60-'!T17/'-61-'!$B$16*100,1)</f>
        <v>0</v>
      </c>
      <c r="U17" s="1298">
        <f>ROUND('-60-'!U17/'-61-'!$B$16*100,1)</f>
        <v>0.2</v>
      </c>
      <c r="V17" s="1298">
        <f>ROUND('-60-'!V17/'-61-'!$B$16*100,1)</f>
        <v>0.2</v>
      </c>
      <c r="W17" s="1298">
        <f>ROUND('-60-'!W17/'-61-'!$B$16*100,1)</f>
        <v>2.8</v>
      </c>
      <c r="X17" s="1298">
        <f>ROUND('-60-'!X17/'-61-'!$B$16*100,1)</f>
        <v>0</v>
      </c>
      <c r="Y17" s="1299">
        <f>ROUND('-60-'!Y17/'-61-'!$B$16*100,1)</f>
        <v>7.7</v>
      </c>
      <c r="Z17" s="1300">
        <f>ROUND('-60-'!Z17/'-61-'!$B$16*100,1)</f>
        <v>4.9</v>
      </c>
      <c r="AA17" s="1298">
        <f>ROUND('-60-'!AA17/'-61-'!$B$16*100,1)</f>
        <v>0</v>
      </c>
      <c r="AB17" s="1298">
        <f>ROUND('-60-'!AB17/'-61-'!$B$16*100,1)</f>
        <v>0</v>
      </c>
      <c r="AC17" s="1301">
        <f>ROUND('-60-'!AC17/'-61-'!$B$16*100,1)</f>
        <v>0</v>
      </c>
      <c r="AD17" s="1302">
        <f>ROUND('-60-'!AD17/'-61-'!$B$16*100,1)</f>
        <v>0</v>
      </c>
      <c r="AE17" s="1304"/>
    </row>
    <row r="18" spans="1:30" s="1212" customFormat="1" ht="14.25" customHeight="1">
      <c r="A18" s="2396" t="s">
        <v>16</v>
      </c>
      <c r="B18" s="2285">
        <f>VLOOKUP(A18,'-59-'!$A$8:$C$20,3,FALSE)</f>
        <v>178</v>
      </c>
      <c r="C18" s="1264">
        <f>ROUND('-60-'!C18/'-61-'!$B$18*100,1)</f>
        <v>3.9</v>
      </c>
      <c r="D18" s="1265">
        <f>ROUND('-60-'!D18/'-61-'!$B$18*100,1)</f>
        <v>0</v>
      </c>
      <c r="E18" s="1265">
        <f>ROUND('-60-'!E18/'-61-'!$B$18*100,1)</f>
        <v>1.1</v>
      </c>
      <c r="F18" s="1265">
        <f>ROUND('-60-'!F18/'-61-'!$B$18*100,1)</f>
        <v>1.1</v>
      </c>
      <c r="G18" s="1265">
        <f>ROUND('-60-'!G18/'-61-'!$B$18*100,1)</f>
        <v>0</v>
      </c>
      <c r="H18" s="1265">
        <f>ROUND('-60-'!H18/'-61-'!$B$18*100,1)</f>
        <v>0</v>
      </c>
      <c r="I18" s="1265">
        <f>ROUND('-60-'!I18/'-61-'!$B$18*100,1)</f>
        <v>0.6</v>
      </c>
      <c r="J18" s="1265">
        <f>ROUND('-60-'!J18/'-61-'!$B$18*100,1)</f>
        <v>1.7</v>
      </c>
      <c r="K18" s="1265">
        <f>ROUND('-60-'!K18/'-61-'!$B$18*100,1)</f>
        <v>1.1</v>
      </c>
      <c r="L18" s="1265">
        <f>ROUND('-60-'!L18/'-61-'!$B$18*100,1)</f>
        <v>0</v>
      </c>
      <c r="M18" s="1265">
        <f>ROUND('-60-'!M18/'-61-'!$B$18*100,1)</f>
        <v>2.2</v>
      </c>
      <c r="N18" s="1265">
        <f>ROUND('-60-'!N18/'-61-'!$B$18*100,1)</f>
        <v>1.1</v>
      </c>
      <c r="O18" s="1265">
        <f>ROUND('-60-'!O18/'-61-'!$B$18*100,1)</f>
        <v>2.2</v>
      </c>
      <c r="P18" s="1265">
        <f>ROUND('-60-'!P18/'-61-'!$B$18*100,1)</f>
        <v>1.1</v>
      </c>
      <c r="Q18" s="1265">
        <f>ROUND('-60-'!Q18/'-61-'!$B$18*100,1)</f>
        <v>0.6</v>
      </c>
      <c r="R18" s="1265">
        <f>ROUND('-60-'!R18/'-61-'!$B$18*100,1)</f>
        <v>0.6</v>
      </c>
      <c r="S18" s="1265">
        <f>ROUND('-60-'!S18/'-61-'!$B$18*100,1)</f>
        <v>0</v>
      </c>
      <c r="T18" s="1265">
        <f>ROUND('-60-'!T18/'-61-'!$B$18*100,1)</f>
        <v>0</v>
      </c>
      <c r="U18" s="1265">
        <f>ROUND('-60-'!U18/'-61-'!$B$18*100,1)</f>
        <v>5.1</v>
      </c>
      <c r="V18" s="1265">
        <f>ROUND('-60-'!V18/'-61-'!$B$18*100,1)</f>
        <v>2.2</v>
      </c>
      <c r="W18" s="1265">
        <f>ROUND('-60-'!W18/'-61-'!$B$18*100,1)</f>
        <v>3.9</v>
      </c>
      <c r="X18" s="1265">
        <f>ROUND('-60-'!X18/'-61-'!$B$18*100,1)</f>
        <v>0.6</v>
      </c>
      <c r="Y18" s="1266">
        <f>ROUND('-60-'!Y18/'-61-'!$B$18*100,1)</f>
        <v>29.2</v>
      </c>
      <c r="Z18" s="1303">
        <f>ROUND('-60-'!Z18/'-61-'!$B$18*100,1)</f>
        <v>16.3</v>
      </c>
      <c r="AA18" s="1265">
        <f>ROUND('-60-'!AA18/'-61-'!$B$18*100,1)</f>
        <v>5.1</v>
      </c>
      <c r="AB18" s="1265">
        <f>ROUND('-60-'!AB18/'-61-'!$B$18*100,1)</f>
        <v>1.1</v>
      </c>
      <c r="AC18" s="1267">
        <f>ROUND('-60-'!AC18/'-61-'!$B$18*100,1)</f>
        <v>53.4</v>
      </c>
      <c r="AD18" s="1268">
        <f>ROUND('-60-'!AD18/'-61-'!$B$18*100,1)</f>
        <v>8.4</v>
      </c>
    </row>
    <row r="19" spans="1:30" s="1212" customFormat="1" ht="14.25" customHeight="1">
      <c r="A19" s="2397"/>
      <c r="B19" s="2296"/>
      <c r="C19" s="1297">
        <f>ROUND('-60-'!C19/'-61-'!$B$18*100,1)</f>
        <v>2.8</v>
      </c>
      <c r="D19" s="1298">
        <f>ROUND('-60-'!D19/'-61-'!$B$18*100,1)</f>
        <v>0</v>
      </c>
      <c r="E19" s="1298">
        <f>ROUND('-60-'!E19/'-61-'!$B$18*100,1)</f>
        <v>1.1</v>
      </c>
      <c r="F19" s="1298">
        <f>ROUND('-60-'!F19/'-61-'!$B$18*100,1)</f>
        <v>1.7</v>
      </c>
      <c r="G19" s="1298">
        <f>ROUND('-60-'!G19/'-61-'!$B$18*100,1)</f>
        <v>0</v>
      </c>
      <c r="H19" s="1298">
        <f>ROUND('-60-'!H19/'-61-'!$B$18*100,1)</f>
        <v>0</v>
      </c>
      <c r="I19" s="1298">
        <f>ROUND('-60-'!I19/'-61-'!$B$18*100,1)</f>
        <v>1.1</v>
      </c>
      <c r="J19" s="1298">
        <f>ROUND('-60-'!J19/'-61-'!$B$18*100,1)</f>
        <v>0.6</v>
      </c>
      <c r="K19" s="1298">
        <f>ROUND('-60-'!K19/'-61-'!$B$18*100,1)</f>
        <v>0</v>
      </c>
      <c r="L19" s="1298">
        <f>ROUND('-60-'!L19/'-61-'!$B$18*100,1)</f>
        <v>0</v>
      </c>
      <c r="M19" s="1298">
        <f>ROUND('-60-'!M19/'-61-'!$B$18*100,1)</f>
        <v>0.6</v>
      </c>
      <c r="N19" s="1298">
        <f>ROUND('-60-'!N19/'-61-'!$B$18*100,1)</f>
        <v>0</v>
      </c>
      <c r="O19" s="1298">
        <f>ROUND('-60-'!O19/'-61-'!$B$18*100,1)</f>
        <v>0.6</v>
      </c>
      <c r="P19" s="1298">
        <f>ROUND('-60-'!P19/'-61-'!$B$18*100,1)</f>
        <v>0.6</v>
      </c>
      <c r="Q19" s="1298">
        <f>ROUND('-60-'!Q19/'-61-'!$B$18*100,1)</f>
        <v>0</v>
      </c>
      <c r="R19" s="1298">
        <f>ROUND('-60-'!R19/'-61-'!$B$18*100,1)</f>
        <v>0</v>
      </c>
      <c r="S19" s="1298">
        <f>ROUND('-60-'!S19/'-61-'!$B$18*100,1)</f>
        <v>0</v>
      </c>
      <c r="T19" s="1298">
        <f>ROUND('-60-'!T19/'-61-'!$B$18*100,1)</f>
        <v>0.6</v>
      </c>
      <c r="U19" s="1298">
        <f>ROUND('-60-'!U19/'-61-'!$B$18*100,1)</f>
        <v>1.7</v>
      </c>
      <c r="V19" s="1298">
        <f>ROUND('-60-'!V19/'-61-'!$B$18*100,1)</f>
        <v>0</v>
      </c>
      <c r="W19" s="1298">
        <f>ROUND('-60-'!W19/'-61-'!$B$18*100,1)</f>
        <v>2.8</v>
      </c>
      <c r="X19" s="1298">
        <f>ROUND('-60-'!X19/'-61-'!$B$18*100,1)</f>
        <v>0</v>
      </c>
      <c r="Y19" s="1299">
        <f>ROUND('-60-'!Y19/'-61-'!$B$18*100,1)</f>
        <v>14</v>
      </c>
      <c r="Z19" s="1300">
        <f>ROUND('-60-'!Z19/'-61-'!$B$18*100,1)</f>
        <v>10.7</v>
      </c>
      <c r="AA19" s="1298">
        <f>ROUND('-60-'!AA19/'-61-'!$B$18*100,1)</f>
        <v>0</v>
      </c>
      <c r="AB19" s="1298">
        <f>ROUND('-60-'!AB19/'-61-'!$B$18*100,1)</f>
        <v>0</v>
      </c>
      <c r="AC19" s="1301">
        <f>ROUND('-60-'!AC19/'-61-'!$B$18*100,1)</f>
        <v>0.6</v>
      </c>
      <c r="AD19" s="1302">
        <f>ROUND('-60-'!AD19/'-61-'!$B$18*100,1)</f>
        <v>0</v>
      </c>
    </row>
    <row r="20" spans="1:30" s="1212" customFormat="1" ht="14.25" customHeight="1">
      <c r="A20" s="2396" t="s">
        <v>26</v>
      </c>
      <c r="B20" s="2285">
        <f>VLOOKUP(A20,'-59-'!$A$8:$C$20,3,FALSE)</f>
        <v>1657</v>
      </c>
      <c r="C20" s="1264">
        <f>ROUND('-60-'!C20/'-61-'!$B$20*100,1)</f>
        <v>1.3</v>
      </c>
      <c r="D20" s="1265">
        <f>ROUND('-60-'!D20/'-61-'!$B$20*100,1)</f>
        <v>0.1</v>
      </c>
      <c r="E20" s="1265">
        <f>ROUND('-60-'!E20/'-61-'!$B$20*100,1)</f>
        <v>0.8</v>
      </c>
      <c r="F20" s="1265">
        <f>ROUND('-60-'!F20/'-61-'!$B$20*100,1)</f>
        <v>0.8</v>
      </c>
      <c r="G20" s="1265">
        <f>ROUND('-60-'!G20/'-61-'!$B$20*100,1)</f>
        <v>0</v>
      </c>
      <c r="H20" s="1265">
        <f>ROUND('-60-'!H20/'-61-'!$B$20*100,1)</f>
        <v>0.3</v>
      </c>
      <c r="I20" s="1265">
        <f>ROUND('-60-'!I20/'-61-'!$B$20*100,1)</f>
        <v>0.6</v>
      </c>
      <c r="J20" s="1265">
        <f>ROUND('-60-'!J20/'-61-'!$B$20*100,1)</f>
        <v>0.2</v>
      </c>
      <c r="K20" s="1265">
        <f>ROUND('-60-'!K20/'-61-'!$B$20*100,1)</f>
        <v>0.7</v>
      </c>
      <c r="L20" s="1265">
        <f>ROUND('-60-'!L20/'-61-'!$B$20*100,1)</f>
        <v>0.2</v>
      </c>
      <c r="M20" s="1265">
        <f>ROUND('-60-'!M20/'-61-'!$B$20*100,1)</f>
        <v>0.7</v>
      </c>
      <c r="N20" s="1265">
        <f>ROUND('-60-'!N20/'-61-'!$B$20*100,1)</f>
        <v>0.2</v>
      </c>
      <c r="O20" s="1265">
        <f>ROUND('-60-'!O20/'-61-'!$B$20*100,1)</f>
        <v>0.7</v>
      </c>
      <c r="P20" s="1265">
        <f>ROUND('-60-'!P20/'-61-'!$B$20*100,1)</f>
        <v>0.7</v>
      </c>
      <c r="Q20" s="1265">
        <f>ROUND('-60-'!Q20/'-61-'!$B$20*100,1)</f>
        <v>0.1</v>
      </c>
      <c r="R20" s="1265">
        <f>ROUND('-60-'!R20/'-61-'!$B$20*100,1)</f>
        <v>0.8</v>
      </c>
      <c r="S20" s="1265">
        <f>ROUND('-60-'!S20/'-61-'!$B$20*100,1)</f>
        <v>0.1</v>
      </c>
      <c r="T20" s="1265">
        <f>ROUND('-60-'!T20/'-61-'!$B$20*100,1)</f>
        <v>0.8</v>
      </c>
      <c r="U20" s="1265">
        <f>ROUND('-60-'!U20/'-61-'!$B$20*100,1)</f>
        <v>3.3</v>
      </c>
      <c r="V20" s="1265">
        <f>ROUND('-60-'!V20/'-61-'!$B$20*100,1)</f>
        <v>3.1</v>
      </c>
      <c r="W20" s="1265">
        <f>ROUND('-60-'!W20/'-61-'!$B$20*100,1)</f>
        <v>2</v>
      </c>
      <c r="X20" s="1265">
        <f>ROUND('-60-'!X20/'-61-'!$B$20*100,1)</f>
        <v>1.3</v>
      </c>
      <c r="Y20" s="1266">
        <f>ROUND('-60-'!Y20/'-61-'!$B$20*100,1)</f>
        <v>18.8</v>
      </c>
      <c r="Z20" s="1303">
        <f>ROUND('-60-'!Z20/'-61-'!$B$20*100,1)</f>
        <v>12.4</v>
      </c>
      <c r="AA20" s="1265">
        <f>ROUND('-60-'!AA20/'-61-'!$B$20*100,1)</f>
        <v>3.4</v>
      </c>
      <c r="AB20" s="1265">
        <f>ROUND('-60-'!AB20/'-61-'!$B$20*100,1)</f>
        <v>0.5</v>
      </c>
      <c r="AC20" s="1267">
        <f>ROUND('-60-'!AC20/'-61-'!$B$20*100,1)</f>
        <v>32.5</v>
      </c>
      <c r="AD20" s="1268">
        <f>ROUND('-60-'!AD20/'-61-'!$B$20*100,1)</f>
        <v>0.2</v>
      </c>
    </row>
    <row r="21" spans="1:31" s="1212" customFormat="1" ht="14.25" customHeight="1">
      <c r="A21" s="2397"/>
      <c r="B21" s="2296"/>
      <c r="C21" s="1297">
        <f>ROUND('-60-'!C21/'-61-'!$B$20*100,1)</f>
        <v>0.5</v>
      </c>
      <c r="D21" s="1298">
        <f>ROUND('-60-'!D21/'-61-'!$B$20*100,1)</f>
        <v>0</v>
      </c>
      <c r="E21" s="1298">
        <f>ROUND('-60-'!E21/'-61-'!$B$20*100,1)</f>
        <v>0.5</v>
      </c>
      <c r="F21" s="1298">
        <f>ROUND('-60-'!F21/'-61-'!$B$20*100,1)</f>
        <v>5.9</v>
      </c>
      <c r="G21" s="1298">
        <f>ROUND('-60-'!G21/'-61-'!$B$20*100,1)</f>
        <v>1.5</v>
      </c>
      <c r="H21" s="1298">
        <f>ROUND('-60-'!H21/'-61-'!$B$20*100,1)</f>
        <v>0</v>
      </c>
      <c r="I21" s="1298">
        <f>ROUND('-60-'!I21/'-61-'!$B$20*100,1)</f>
        <v>0.2</v>
      </c>
      <c r="J21" s="1298">
        <f>ROUND('-60-'!J21/'-61-'!$B$20*100,1)</f>
        <v>0.1</v>
      </c>
      <c r="K21" s="1298">
        <f>ROUND('-60-'!K21/'-61-'!$B$20*100,1)</f>
        <v>0</v>
      </c>
      <c r="L21" s="1298">
        <f>ROUND('-60-'!L21/'-61-'!$B$20*100,1)</f>
        <v>0</v>
      </c>
      <c r="M21" s="1298">
        <f>ROUND('-60-'!M21/'-61-'!$B$20*100,1)</f>
        <v>0.1</v>
      </c>
      <c r="N21" s="1298">
        <f>ROUND('-60-'!N21/'-61-'!$B$20*100,1)</f>
        <v>0.1</v>
      </c>
      <c r="O21" s="1298">
        <f>ROUND('-60-'!O21/'-61-'!$B$20*100,1)</f>
        <v>0.2</v>
      </c>
      <c r="P21" s="1298">
        <f>ROUND('-60-'!P21/'-61-'!$B$20*100,1)</f>
        <v>1</v>
      </c>
      <c r="Q21" s="1298">
        <f>ROUND('-60-'!Q21/'-61-'!$B$20*100,1)</f>
        <v>0.1</v>
      </c>
      <c r="R21" s="1298">
        <f>ROUND('-60-'!R21/'-61-'!$B$20*100,1)</f>
        <v>0.1</v>
      </c>
      <c r="S21" s="1298">
        <f>ROUND('-60-'!S21/'-61-'!$B$20*100,1)</f>
        <v>0</v>
      </c>
      <c r="T21" s="1298">
        <f>ROUND('-60-'!T21/'-61-'!$B$20*100,1)</f>
        <v>0.1</v>
      </c>
      <c r="U21" s="1298">
        <f>ROUND('-60-'!U21/'-61-'!$B$20*100,1)</f>
        <v>0.1</v>
      </c>
      <c r="V21" s="1298">
        <f>ROUND('-60-'!V21/'-61-'!$B$20*100,1)</f>
        <v>0.1</v>
      </c>
      <c r="W21" s="1298">
        <f>ROUND('-60-'!W21/'-61-'!$B$20*100,1)</f>
        <v>3.3</v>
      </c>
      <c r="X21" s="1298">
        <f>ROUND('-60-'!X21/'-61-'!$B$20*100,1)</f>
        <v>0.1</v>
      </c>
      <c r="Y21" s="1299">
        <f>ROUND('-60-'!Y21/'-61-'!$B$20*100,1)</f>
        <v>13.8</v>
      </c>
      <c r="Z21" s="1300">
        <f>ROUND('-60-'!Z21/'-61-'!$B$20*100,1)</f>
        <v>1.3</v>
      </c>
      <c r="AA21" s="1298">
        <f>ROUND('-60-'!AA21/'-61-'!$B$20*100,1)</f>
        <v>0</v>
      </c>
      <c r="AB21" s="1298">
        <f>ROUND('-60-'!AB21/'-61-'!$B$20*100,1)</f>
        <v>0</v>
      </c>
      <c r="AC21" s="1301">
        <f>ROUND('-60-'!AC21/'-61-'!$B$20*100,1)</f>
        <v>0</v>
      </c>
      <c r="AD21" s="1302">
        <f>ROUND('-60-'!AD21/'-61-'!$B$20*100,1)</f>
        <v>0</v>
      </c>
      <c r="AE21" s="1304"/>
    </row>
    <row r="22" spans="1:30" s="1212" customFormat="1" ht="14.25" customHeight="1">
      <c r="A22" s="2396" t="s">
        <v>17</v>
      </c>
      <c r="B22" s="2285">
        <f>VLOOKUP(A22,'-59-'!$A$8:$C$20,3,FALSE)</f>
        <v>505</v>
      </c>
      <c r="C22" s="1264">
        <f>ROUND('-60-'!C22/'-61-'!$B$22*100,1)</f>
        <v>1.2</v>
      </c>
      <c r="D22" s="1265">
        <f>ROUND('-60-'!D22/'-61-'!$B$22*100,1)</f>
        <v>0.2</v>
      </c>
      <c r="E22" s="1265">
        <f>ROUND('-60-'!E22/'-61-'!$B$22*100,1)</f>
        <v>0.2</v>
      </c>
      <c r="F22" s="1265">
        <f>ROUND('-60-'!F22/'-61-'!$B$22*100,1)</f>
        <v>0</v>
      </c>
      <c r="G22" s="1265">
        <f>ROUND('-60-'!G22/'-61-'!$B$22*100,1)</f>
        <v>0.2</v>
      </c>
      <c r="H22" s="1265">
        <f>ROUND('-60-'!H22/'-61-'!$B$22*100,1)</f>
        <v>0.2</v>
      </c>
      <c r="I22" s="1265">
        <f>ROUND('-60-'!I22/'-61-'!$B$22*100,1)</f>
        <v>0.2</v>
      </c>
      <c r="J22" s="1265">
        <f>ROUND('-60-'!J22/'-61-'!$B$22*100,1)</f>
        <v>0.2</v>
      </c>
      <c r="K22" s="1265">
        <f>ROUND('-60-'!K22/'-61-'!$B$22*100,1)</f>
        <v>0.2</v>
      </c>
      <c r="L22" s="1265">
        <f>ROUND('-60-'!L22/'-61-'!$B$22*100,1)</f>
        <v>0.6</v>
      </c>
      <c r="M22" s="1265">
        <f>ROUND('-60-'!M22/'-61-'!$B$22*100,1)</f>
        <v>0</v>
      </c>
      <c r="N22" s="1265">
        <f>ROUND('-60-'!N22/'-61-'!$B$22*100,1)</f>
        <v>0</v>
      </c>
      <c r="O22" s="1265">
        <f>ROUND('-60-'!O22/'-61-'!$B$22*100,1)</f>
        <v>1.4</v>
      </c>
      <c r="P22" s="1265">
        <f>ROUND('-60-'!P22/'-61-'!$B$22*100,1)</f>
        <v>0.8</v>
      </c>
      <c r="Q22" s="1265">
        <f>ROUND('-60-'!Q22/'-61-'!$B$22*100,1)</f>
        <v>0.2</v>
      </c>
      <c r="R22" s="1265">
        <f>ROUND('-60-'!R22/'-61-'!$B$22*100,1)</f>
        <v>0.4</v>
      </c>
      <c r="S22" s="1265">
        <f>ROUND('-60-'!S22/'-61-'!$B$22*100,1)</f>
        <v>0</v>
      </c>
      <c r="T22" s="1265">
        <f>ROUND('-60-'!T22/'-61-'!$B$22*100,1)</f>
        <v>0</v>
      </c>
      <c r="U22" s="1265">
        <f>ROUND('-60-'!U22/'-61-'!$B$22*100,1)</f>
        <v>2.8</v>
      </c>
      <c r="V22" s="1265">
        <f>ROUND('-60-'!V22/'-61-'!$B$22*100,1)</f>
        <v>2.2</v>
      </c>
      <c r="W22" s="1265">
        <f>ROUND('-60-'!W22/'-61-'!$B$22*100,1)</f>
        <v>0.2</v>
      </c>
      <c r="X22" s="1265">
        <f>ROUND('-60-'!X22/'-61-'!$B$22*100,1)</f>
        <v>0.6</v>
      </c>
      <c r="Y22" s="1266">
        <f>ROUND('-60-'!Y22/'-61-'!$B$22*100,1)</f>
        <v>11.7</v>
      </c>
      <c r="Z22" s="1303">
        <f>ROUND('-60-'!Z22/'-61-'!$B$22*100,1)</f>
        <v>6.7</v>
      </c>
      <c r="AA22" s="1265">
        <f>ROUND('-60-'!AA22/'-61-'!$B$22*100,1)</f>
        <v>2.2</v>
      </c>
      <c r="AB22" s="1265">
        <f>ROUND('-60-'!AB22/'-61-'!$B$22*100,1)</f>
        <v>9.9</v>
      </c>
      <c r="AC22" s="1267">
        <f>ROUND('-60-'!AC22/'-61-'!$B$22*100,1)</f>
        <v>52.3</v>
      </c>
      <c r="AD22" s="1268">
        <f>ROUND('-60-'!AD22/'-61-'!$B$22*100,1)</f>
        <v>0.8</v>
      </c>
    </row>
    <row r="23" spans="1:30" s="1212" customFormat="1" ht="14.25" customHeight="1">
      <c r="A23" s="2397"/>
      <c r="B23" s="2296"/>
      <c r="C23" s="1297">
        <f>ROUND('-60-'!C23/'-61-'!$B$22*100,1)</f>
        <v>3.4</v>
      </c>
      <c r="D23" s="1298">
        <f>ROUND('-60-'!D23/'-61-'!$B$22*100,1)</f>
        <v>0</v>
      </c>
      <c r="E23" s="1298">
        <f>ROUND('-60-'!E23/'-61-'!$B$22*100,1)</f>
        <v>0</v>
      </c>
      <c r="F23" s="1298">
        <f>ROUND('-60-'!F23/'-61-'!$B$22*100,1)</f>
        <v>0.2</v>
      </c>
      <c r="G23" s="1298">
        <f>ROUND('-60-'!G23/'-61-'!$B$22*100,1)</f>
        <v>0</v>
      </c>
      <c r="H23" s="1298">
        <f>ROUND('-60-'!H23/'-61-'!$B$22*100,1)</f>
        <v>0</v>
      </c>
      <c r="I23" s="1298">
        <f>ROUND('-60-'!I23/'-61-'!$B$22*100,1)</f>
        <v>0</v>
      </c>
      <c r="J23" s="1298">
        <f>ROUND('-60-'!J23/'-61-'!$B$22*100,1)</f>
        <v>0</v>
      </c>
      <c r="K23" s="1298">
        <f>ROUND('-60-'!K23/'-61-'!$B$22*100,1)</f>
        <v>0</v>
      </c>
      <c r="L23" s="1298">
        <f>ROUND('-60-'!L23/'-61-'!$B$22*100,1)</f>
        <v>0</v>
      </c>
      <c r="M23" s="1298">
        <f>ROUND('-60-'!M23/'-61-'!$B$22*100,1)</f>
        <v>0</v>
      </c>
      <c r="N23" s="1298">
        <f>ROUND('-60-'!N23/'-61-'!$B$22*100,1)</f>
        <v>0</v>
      </c>
      <c r="O23" s="1298">
        <f>ROUND('-60-'!O23/'-61-'!$B$22*100,1)</f>
        <v>0.2</v>
      </c>
      <c r="P23" s="1298">
        <f>ROUND('-60-'!P23/'-61-'!$B$22*100,1)</f>
        <v>0.4</v>
      </c>
      <c r="Q23" s="1298">
        <f>ROUND('-60-'!Q23/'-61-'!$B$22*100,1)</f>
        <v>0</v>
      </c>
      <c r="R23" s="1298">
        <f>ROUND('-60-'!R23/'-61-'!$B$22*100,1)</f>
        <v>0</v>
      </c>
      <c r="S23" s="1298">
        <f>ROUND('-60-'!S23/'-61-'!$B$22*100,1)</f>
        <v>0</v>
      </c>
      <c r="T23" s="1298">
        <f>ROUND('-60-'!T23/'-61-'!$B$22*100,1)</f>
        <v>0</v>
      </c>
      <c r="U23" s="1298">
        <f>ROUND('-60-'!U23/'-61-'!$B$22*100,1)</f>
        <v>0</v>
      </c>
      <c r="V23" s="1298">
        <f>ROUND('-60-'!V23/'-61-'!$B$22*100,1)</f>
        <v>0</v>
      </c>
      <c r="W23" s="1298">
        <f>ROUND('-60-'!W23/'-61-'!$B$22*100,1)</f>
        <v>0</v>
      </c>
      <c r="X23" s="1298">
        <f>ROUND('-60-'!X23/'-61-'!$B$22*100,1)</f>
        <v>0</v>
      </c>
      <c r="Y23" s="1299">
        <f>ROUND('-60-'!Y23/'-61-'!$B$22*100,1)</f>
        <v>4.2</v>
      </c>
      <c r="Z23" s="1300">
        <f>ROUND('-60-'!Z23/'-61-'!$B$22*100,1)</f>
        <v>4.4</v>
      </c>
      <c r="AA23" s="1298">
        <f>ROUND('-60-'!AA23/'-61-'!$B$22*100,1)</f>
        <v>0</v>
      </c>
      <c r="AB23" s="1298">
        <f>ROUND('-60-'!AB23/'-61-'!$B$22*100,1)</f>
        <v>0</v>
      </c>
      <c r="AC23" s="1301">
        <f>ROUND('-60-'!AC23/'-61-'!$B$22*100,1)</f>
        <v>0</v>
      </c>
      <c r="AD23" s="1302">
        <f>ROUND('-60-'!AD23/'-61-'!$B$22*100,1)</f>
        <v>0</v>
      </c>
    </row>
    <row r="24" spans="1:30" s="1212" customFormat="1" ht="14.25" customHeight="1">
      <c r="A24" s="2396" t="s">
        <v>18</v>
      </c>
      <c r="B24" s="2285">
        <f>VLOOKUP(A24,'-59-'!$A$8:$C$20,3,FALSE)</f>
        <v>1208</v>
      </c>
      <c r="C24" s="1264">
        <f>ROUND('-60-'!C24/'-61-'!$B$24*100,1)</f>
        <v>0.5</v>
      </c>
      <c r="D24" s="1265">
        <f>ROUND('-60-'!D24/'-61-'!$B$24*100,1)</f>
        <v>0.1</v>
      </c>
      <c r="E24" s="1265">
        <f>ROUND('-60-'!E24/'-61-'!$B$24*100,1)</f>
        <v>0.2</v>
      </c>
      <c r="F24" s="1265">
        <f>ROUND('-60-'!F24/'-61-'!$B$24*100,1)</f>
        <v>0.4</v>
      </c>
      <c r="G24" s="1265">
        <f>ROUND('-60-'!G24/'-61-'!$B$24*100,1)</f>
        <v>0.1</v>
      </c>
      <c r="H24" s="1265">
        <f>ROUND('-60-'!H24/'-61-'!$B$24*100,1)</f>
        <v>0</v>
      </c>
      <c r="I24" s="1265">
        <f>ROUND('-60-'!I24/'-61-'!$B$24*100,1)</f>
        <v>0.2</v>
      </c>
      <c r="J24" s="1265">
        <f>ROUND('-60-'!J24/'-61-'!$B$24*100,1)</f>
        <v>0.2</v>
      </c>
      <c r="K24" s="1265">
        <f>ROUND('-60-'!K24/'-61-'!$B$24*100,1)</f>
        <v>0.2</v>
      </c>
      <c r="L24" s="1265">
        <f>ROUND('-60-'!L24/'-61-'!$B$24*100,1)</f>
        <v>0.1</v>
      </c>
      <c r="M24" s="1265">
        <f>ROUND('-60-'!M24/'-61-'!$B$24*100,1)</f>
        <v>0.2</v>
      </c>
      <c r="N24" s="1265">
        <f>ROUND('-60-'!N24/'-61-'!$B$24*100,1)</f>
        <v>0.1</v>
      </c>
      <c r="O24" s="1265">
        <f>ROUND('-60-'!O24/'-61-'!$B$24*100,1)</f>
        <v>0.4</v>
      </c>
      <c r="P24" s="1265">
        <f>ROUND('-60-'!P24/'-61-'!$B$24*100,1)</f>
        <v>0.2</v>
      </c>
      <c r="Q24" s="1265">
        <f>ROUND('-60-'!Q24/'-61-'!$B$24*100,1)</f>
        <v>0.1</v>
      </c>
      <c r="R24" s="1265">
        <f>ROUND('-60-'!R24/'-61-'!$B$24*100,1)</f>
        <v>0.1</v>
      </c>
      <c r="S24" s="1265">
        <f>ROUND('-60-'!S24/'-61-'!$B$24*100,1)</f>
        <v>0</v>
      </c>
      <c r="T24" s="1265">
        <f>ROUND('-60-'!T24/'-61-'!$B$24*100,1)</f>
        <v>2.4</v>
      </c>
      <c r="U24" s="1265">
        <f>ROUND('-60-'!U24/'-61-'!$B$24*100,1)</f>
        <v>2</v>
      </c>
      <c r="V24" s="1265">
        <f>ROUND('-60-'!V24/'-61-'!$B$24*100,1)</f>
        <v>2.1</v>
      </c>
      <c r="W24" s="1265">
        <f>ROUND('-60-'!W24/'-61-'!$B$24*100,1)</f>
        <v>6.2</v>
      </c>
      <c r="X24" s="1265">
        <f>ROUND('-60-'!X24/'-61-'!$B$24*100,1)</f>
        <v>2</v>
      </c>
      <c r="Y24" s="1266">
        <f>ROUND('-60-'!Y24/'-61-'!$B$24*100,1)</f>
        <v>17.7</v>
      </c>
      <c r="Z24" s="1303">
        <f>ROUND('-60-'!Z24/'-61-'!$B$24*100,1)</f>
        <v>36.2</v>
      </c>
      <c r="AA24" s="1265">
        <f>ROUND('-60-'!AA24/'-61-'!$B$24*100,1)</f>
        <v>1.9</v>
      </c>
      <c r="AB24" s="1265">
        <f>ROUND('-60-'!AB24/'-61-'!$B$24*100,1)</f>
        <v>24.2</v>
      </c>
      <c r="AC24" s="1267">
        <f>ROUND('-60-'!AC24/'-61-'!$B$24*100,1)</f>
        <v>15.2</v>
      </c>
      <c r="AD24" s="1268">
        <f>ROUND('-60-'!AD24/'-61-'!$B$24*100,1)</f>
        <v>0.7</v>
      </c>
    </row>
    <row r="25" spans="1:30" s="1212" customFormat="1" ht="14.25" customHeight="1">
      <c r="A25" s="2397"/>
      <c r="B25" s="2296"/>
      <c r="C25" s="1269">
        <f>ROUND('-60-'!C25/'-61-'!$B$24*100,1)</f>
        <v>0.4</v>
      </c>
      <c r="D25" s="1270">
        <f>ROUND('-60-'!D25/'-61-'!$B$24*100,1)</f>
        <v>0</v>
      </c>
      <c r="E25" s="1270">
        <f>ROUND('-60-'!E25/'-61-'!$B$24*100,1)</f>
        <v>0.5</v>
      </c>
      <c r="F25" s="1270">
        <f>ROUND('-60-'!F25/'-61-'!$B$24*100,1)</f>
        <v>5</v>
      </c>
      <c r="G25" s="1270">
        <f>ROUND('-60-'!G25/'-61-'!$B$24*100,1)</f>
        <v>0.2</v>
      </c>
      <c r="H25" s="1270">
        <f>ROUND('-60-'!H25/'-61-'!$B$24*100,1)</f>
        <v>0</v>
      </c>
      <c r="I25" s="1270">
        <f>ROUND('-60-'!I25/'-61-'!$B$24*100,1)</f>
        <v>0</v>
      </c>
      <c r="J25" s="1270">
        <f>ROUND('-60-'!J25/'-61-'!$B$24*100,1)</f>
        <v>0.6</v>
      </c>
      <c r="K25" s="1270">
        <f>ROUND('-60-'!K25/'-61-'!$B$24*100,1)</f>
        <v>0.1</v>
      </c>
      <c r="L25" s="1270">
        <f>ROUND('-60-'!L25/'-61-'!$B$24*100,1)</f>
        <v>0</v>
      </c>
      <c r="M25" s="1270">
        <f>ROUND('-60-'!M25/'-61-'!$B$24*100,1)</f>
        <v>0.1</v>
      </c>
      <c r="N25" s="1270">
        <f>ROUND('-60-'!N25/'-61-'!$B$24*100,1)</f>
        <v>0</v>
      </c>
      <c r="O25" s="1270">
        <f>ROUND('-60-'!O25/'-61-'!$B$24*100,1)</f>
        <v>0.1</v>
      </c>
      <c r="P25" s="1270">
        <f>ROUND('-60-'!P25/'-61-'!$B$24*100,1)</f>
        <v>0.2</v>
      </c>
      <c r="Q25" s="1270">
        <f>ROUND('-60-'!Q25/'-61-'!$B$24*100,1)</f>
        <v>0</v>
      </c>
      <c r="R25" s="1270">
        <f>ROUND('-60-'!R25/'-61-'!$B$24*100,1)</f>
        <v>0.1</v>
      </c>
      <c r="S25" s="1270">
        <f>ROUND('-60-'!S25/'-61-'!$B$24*100,1)</f>
        <v>0</v>
      </c>
      <c r="T25" s="1270">
        <f>ROUND('-60-'!T25/'-61-'!$B$24*100,1)</f>
        <v>0</v>
      </c>
      <c r="U25" s="1270">
        <f>ROUND('-60-'!U25/'-61-'!$B$24*100,1)</f>
        <v>0.9</v>
      </c>
      <c r="V25" s="1270">
        <f>ROUND('-60-'!V25/'-61-'!$B$24*100,1)</f>
        <v>0.4</v>
      </c>
      <c r="W25" s="1270">
        <f>ROUND('-60-'!W25/'-61-'!$B$24*100,1)</f>
        <v>0.3</v>
      </c>
      <c r="X25" s="1270">
        <f>ROUND('-60-'!X25/'-61-'!$B$24*100,1)</f>
        <v>0.2</v>
      </c>
      <c r="Y25" s="1271">
        <f>ROUND('-60-'!Y25/'-61-'!$B$24*100,1)</f>
        <v>9</v>
      </c>
      <c r="Z25" s="1305">
        <f>ROUND('-60-'!Z25/'-61-'!$B$24*100,1)</f>
        <v>9</v>
      </c>
      <c r="AA25" s="1270">
        <f>ROUND('-60-'!AA25/'-61-'!$B$24*100,1)</f>
        <v>0</v>
      </c>
      <c r="AB25" s="1270">
        <f>ROUND('-60-'!AB25/'-61-'!$B$24*100,1)</f>
        <v>0</v>
      </c>
      <c r="AC25" s="1272">
        <f>ROUND('-60-'!AC25/'-61-'!$B$24*100,1)</f>
        <v>0</v>
      </c>
      <c r="AD25" s="1273">
        <f>ROUND('-60-'!AD25/'-61-'!$B$24*100,1)</f>
        <v>0</v>
      </c>
    </row>
    <row r="26" spans="1:30" s="1212" customFormat="1" ht="14.25" customHeight="1">
      <c r="A26" s="2396" t="s">
        <v>19</v>
      </c>
      <c r="B26" s="2285">
        <f>VLOOKUP(A26,'-59-'!$A$8:$C$20,3,FALSE)</f>
        <v>175</v>
      </c>
      <c r="C26" s="1264">
        <f>ROUND('-60-'!C26/'-61-'!$B$26*100,1)</f>
        <v>5.1</v>
      </c>
      <c r="D26" s="1265">
        <f>ROUND('-60-'!D26/'-61-'!$B$26*100,1)</f>
        <v>0</v>
      </c>
      <c r="E26" s="1265">
        <f>ROUND('-60-'!E26/'-61-'!$B$26*100,1)</f>
        <v>0.6</v>
      </c>
      <c r="F26" s="1265">
        <f>ROUND('-60-'!F26/'-61-'!$B$26*100,1)</f>
        <v>0</v>
      </c>
      <c r="G26" s="1265">
        <f>ROUND('-60-'!G26/'-61-'!$B$26*100,1)</f>
        <v>0.6</v>
      </c>
      <c r="H26" s="1265">
        <f>ROUND('-60-'!H26/'-61-'!$B$26*100,1)</f>
        <v>0</v>
      </c>
      <c r="I26" s="1265">
        <f>ROUND('-60-'!I26/'-61-'!$B$26*100,1)</f>
        <v>0.6</v>
      </c>
      <c r="J26" s="1265">
        <f>ROUND('-60-'!J26/'-61-'!$B$26*100,1)</f>
        <v>0</v>
      </c>
      <c r="K26" s="1265">
        <f>ROUND('-60-'!K26/'-61-'!$B$26*100,1)</f>
        <v>0.6</v>
      </c>
      <c r="L26" s="1265">
        <f>ROUND('-60-'!L26/'-61-'!$B$26*100,1)</f>
        <v>0</v>
      </c>
      <c r="M26" s="1265">
        <f>ROUND('-60-'!M26/'-61-'!$B$26*100,1)</f>
        <v>1.1</v>
      </c>
      <c r="N26" s="1265">
        <f>ROUND('-60-'!N26/'-61-'!$B$26*100,1)</f>
        <v>0</v>
      </c>
      <c r="O26" s="1265">
        <f>ROUND('-60-'!O26/'-61-'!$B$26*100,1)</f>
        <v>4</v>
      </c>
      <c r="P26" s="1265">
        <f>ROUND('-60-'!P26/'-61-'!$B$26*100,1)</f>
        <v>0</v>
      </c>
      <c r="Q26" s="1265">
        <f>ROUND('-60-'!Q26/'-61-'!$B$26*100,1)</f>
        <v>0</v>
      </c>
      <c r="R26" s="1265">
        <f>ROUND('-60-'!R26/'-61-'!$B$26*100,1)</f>
        <v>0.6</v>
      </c>
      <c r="S26" s="1265">
        <f>ROUND('-60-'!S26/'-61-'!$B$26*100,1)</f>
        <v>0</v>
      </c>
      <c r="T26" s="1265">
        <f>ROUND('-60-'!T26/'-61-'!$B$26*100,1)</f>
        <v>1.1</v>
      </c>
      <c r="U26" s="1265">
        <f>ROUND('-60-'!U26/'-61-'!$B$26*100,1)</f>
        <v>4.6</v>
      </c>
      <c r="V26" s="1265">
        <f>ROUND('-60-'!V26/'-61-'!$B$26*100,1)</f>
        <v>7.4</v>
      </c>
      <c r="W26" s="1265">
        <f>ROUND('-60-'!W26/'-61-'!$B$26*100,1)</f>
        <v>0</v>
      </c>
      <c r="X26" s="1265">
        <f>ROUND('-60-'!X26/'-61-'!$B$26*100,1)</f>
        <v>1.1</v>
      </c>
      <c r="Y26" s="1266">
        <f>ROUND('-60-'!Y26/'-61-'!$B$26*100,1)</f>
        <v>27.4</v>
      </c>
      <c r="Z26" s="1303">
        <f>ROUND('-60-'!Z26/'-61-'!$B$26*100,1)</f>
        <v>1.1</v>
      </c>
      <c r="AA26" s="1265">
        <f>ROUND('-60-'!AA26/'-61-'!$B$26*100,1)</f>
        <v>3.4</v>
      </c>
      <c r="AB26" s="1265">
        <f>ROUND('-60-'!AB26/'-61-'!$B$26*100,1)</f>
        <v>4</v>
      </c>
      <c r="AC26" s="1267">
        <f>ROUND('-60-'!AC26/'-61-'!$B$26*100,1)</f>
        <v>21.7</v>
      </c>
      <c r="AD26" s="1268">
        <f>ROUND('-60-'!AD26/'-61-'!$B$26*100,1)</f>
        <v>8</v>
      </c>
    </row>
    <row r="27" spans="1:30" s="1212" customFormat="1" ht="14.25" customHeight="1">
      <c r="A27" s="2397"/>
      <c r="B27" s="2296"/>
      <c r="C27" s="1297">
        <f>ROUND('-60-'!C27/'-61-'!$B$26*100,1)</f>
        <v>3.4</v>
      </c>
      <c r="D27" s="1298">
        <f>ROUND('-60-'!D27/'-61-'!$B$26*100,1)</f>
        <v>0</v>
      </c>
      <c r="E27" s="1298">
        <f>ROUND('-60-'!E27/'-61-'!$B$26*100,1)</f>
        <v>1.7</v>
      </c>
      <c r="F27" s="1298">
        <f>ROUND('-60-'!F27/'-61-'!$B$26*100,1)</f>
        <v>1.1</v>
      </c>
      <c r="G27" s="1298">
        <f>ROUND('-60-'!G27/'-61-'!$B$26*100,1)</f>
        <v>0</v>
      </c>
      <c r="H27" s="1298">
        <f>ROUND('-60-'!H27/'-61-'!$B$26*100,1)</f>
        <v>0</v>
      </c>
      <c r="I27" s="1298">
        <f>ROUND('-60-'!I27/'-61-'!$B$26*100,1)</f>
        <v>0</v>
      </c>
      <c r="J27" s="1298">
        <f>ROUND('-60-'!J27/'-61-'!$B$26*100,1)</f>
        <v>0</v>
      </c>
      <c r="K27" s="1298">
        <f>ROUND('-60-'!K27/'-61-'!$B$26*100,1)</f>
        <v>0</v>
      </c>
      <c r="L27" s="1298">
        <f>ROUND('-60-'!L27/'-61-'!$B$26*100,1)</f>
        <v>0</v>
      </c>
      <c r="M27" s="1298">
        <f>ROUND('-60-'!M27/'-61-'!$B$26*100,1)</f>
        <v>0</v>
      </c>
      <c r="N27" s="1298">
        <f>ROUND('-60-'!N27/'-61-'!$B$26*100,1)</f>
        <v>0.6</v>
      </c>
      <c r="O27" s="1298">
        <f>ROUND('-60-'!O27/'-61-'!$B$26*100,1)</f>
        <v>1.7</v>
      </c>
      <c r="P27" s="1298">
        <f>ROUND('-60-'!P27/'-61-'!$B$26*100,1)</f>
        <v>0.6</v>
      </c>
      <c r="Q27" s="1298">
        <f>ROUND('-60-'!Q27/'-61-'!$B$26*100,1)</f>
        <v>0</v>
      </c>
      <c r="R27" s="1298">
        <f>ROUND('-60-'!R27/'-61-'!$B$26*100,1)</f>
        <v>0</v>
      </c>
      <c r="S27" s="1298">
        <f>ROUND('-60-'!S27/'-61-'!$B$26*100,1)</f>
        <v>0.6</v>
      </c>
      <c r="T27" s="1298">
        <f>ROUND('-60-'!T27/'-61-'!$B$26*100,1)</f>
        <v>1.1</v>
      </c>
      <c r="U27" s="1298">
        <f>ROUND('-60-'!U27/'-61-'!$B$26*100,1)</f>
        <v>3.4</v>
      </c>
      <c r="V27" s="1298">
        <f>ROUND('-60-'!V27/'-61-'!$B$26*100,1)</f>
        <v>4</v>
      </c>
      <c r="W27" s="1298">
        <f>ROUND('-60-'!W27/'-61-'!$B$26*100,1)</f>
        <v>0</v>
      </c>
      <c r="X27" s="1298">
        <f>ROUND('-60-'!X27/'-61-'!$B$26*100,1)</f>
        <v>0</v>
      </c>
      <c r="Y27" s="1299">
        <f>ROUND('-60-'!Y27/'-61-'!$B$26*100,1)</f>
        <v>18.3</v>
      </c>
      <c r="Z27" s="1300">
        <f>ROUND('-60-'!Z27/'-61-'!$B$26*100,1)</f>
        <v>0</v>
      </c>
      <c r="AA27" s="1298">
        <f>ROUND('-60-'!AA27/'-61-'!$B$26*100,1)</f>
        <v>0</v>
      </c>
      <c r="AB27" s="1298">
        <f>ROUND('-60-'!AB27/'-61-'!$B$26*100,1)</f>
        <v>0</v>
      </c>
      <c r="AC27" s="1301">
        <f>ROUND('-60-'!AC27/'-61-'!$B$26*100,1)</f>
        <v>0</v>
      </c>
      <c r="AD27" s="1302">
        <f>ROUND('-60-'!AD27/'-61-'!$B$26*100,1)</f>
        <v>0</v>
      </c>
    </row>
    <row r="28" spans="1:30" s="1212" customFormat="1" ht="14.25" customHeight="1">
      <c r="A28" s="2396" t="s">
        <v>20</v>
      </c>
      <c r="B28" s="2285">
        <f>VLOOKUP(A28,'-59-'!$A$8:$C$20,3,FALSE)</f>
        <v>106</v>
      </c>
      <c r="C28" s="1264">
        <f>ROUND('-60-'!C28/'-61-'!$B$28*100,1)</f>
        <v>3.8</v>
      </c>
      <c r="D28" s="1265">
        <f>ROUND('-60-'!D28/'-61-'!$B$28*100,1)</f>
        <v>0</v>
      </c>
      <c r="E28" s="1265">
        <f>ROUND('-60-'!E28/'-61-'!$B$28*100,1)</f>
        <v>0.9</v>
      </c>
      <c r="F28" s="1265">
        <f>ROUND('-60-'!F28/'-61-'!$B$28*100,1)</f>
        <v>0</v>
      </c>
      <c r="G28" s="1265">
        <f>ROUND('-60-'!G28/'-61-'!$B$28*100,1)</f>
        <v>0</v>
      </c>
      <c r="H28" s="1265">
        <f>ROUND('-60-'!H28/'-61-'!$B$28*100,1)</f>
        <v>0</v>
      </c>
      <c r="I28" s="1265">
        <f>ROUND('-60-'!I28/'-61-'!$B$28*100,1)</f>
        <v>1.9</v>
      </c>
      <c r="J28" s="1265">
        <f>ROUND('-60-'!J28/'-61-'!$B$28*100,1)</f>
        <v>0.9</v>
      </c>
      <c r="K28" s="1265">
        <f>ROUND('-60-'!K28/'-61-'!$B$28*100,1)</f>
        <v>0.9</v>
      </c>
      <c r="L28" s="1265">
        <f>ROUND('-60-'!L28/'-61-'!$B$28*100,1)</f>
        <v>0</v>
      </c>
      <c r="M28" s="1265">
        <f>ROUND('-60-'!M28/'-61-'!$B$28*100,1)</f>
        <v>4.7</v>
      </c>
      <c r="N28" s="1265">
        <f>ROUND('-60-'!N28/'-61-'!$B$28*100,1)</f>
        <v>0</v>
      </c>
      <c r="O28" s="1265">
        <f>ROUND('-60-'!O28/'-61-'!$B$28*100,1)</f>
        <v>1.9</v>
      </c>
      <c r="P28" s="1265">
        <f>ROUND('-60-'!P28/'-61-'!$B$28*100,1)</f>
        <v>0.9</v>
      </c>
      <c r="Q28" s="1265">
        <f>ROUND('-60-'!Q28/'-61-'!$B$28*100,1)</f>
        <v>0</v>
      </c>
      <c r="R28" s="1265">
        <f>ROUND('-60-'!R28/'-61-'!$B$28*100,1)</f>
        <v>0.9</v>
      </c>
      <c r="S28" s="1265">
        <f>ROUND('-60-'!S28/'-61-'!$B$28*100,1)</f>
        <v>0</v>
      </c>
      <c r="T28" s="1265">
        <f>ROUND('-60-'!T28/'-61-'!$B$28*100,1)</f>
        <v>0</v>
      </c>
      <c r="U28" s="1265">
        <f>ROUND('-60-'!U28/'-61-'!$B$28*100,1)</f>
        <v>1.9</v>
      </c>
      <c r="V28" s="1265">
        <f>ROUND('-60-'!V28/'-61-'!$B$28*100,1)</f>
        <v>1.9</v>
      </c>
      <c r="W28" s="1265">
        <f>ROUND('-60-'!W28/'-61-'!$B$28*100,1)</f>
        <v>10.4</v>
      </c>
      <c r="X28" s="1265">
        <f>ROUND('-60-'!X28/'-61-'!$B$28*100,1)</f>
        <v>0</v>
      </c>
      <c r="Y28" s="1266">
        <f>ROUND('-60-'!Y28/'-61-'!$B$28*100,1)</f>
        <v>31.1</v>
      </c>
      <c r="Z28" s="1303">
        <f>ROUND('-60-'!Z28/'-61-'!$B$28*100,1)</f>
        <v>31.1</v>
      </c>
      <c r="AA28" s="1265">
        <f>ROUND('-60-'!AA28/'-61-'!$B$28*100,1)</f>
        <v>4.7</v>
      </c>
      <c r="AB28" s="1265">
        <f>ROUND('-60-'!AB28/'-61-'!$B$28*100,1)</f>
        <v>2.8</v>
      </c>
      <c r="AC28" s="1267">
        <f>ROUND('-60-'!AC28/'-61-'!$B$28*100,1)</f>
        <v>52.8</v>
      </c>
      <c r="AD28" s="1268">
        <f>ROUND('-60-'!AD28/'-61-'!$B$28*100,1)</f>
        <v>6.6</v>
      </c>
    </row>
    <row r="29" spans="1:30" s="1212" customFormat="1" ht="14.25" customHeight="1">
      <c r="A29" s="2397"/>
      <c r="B29" s="2296"/>
      <c r="C29" s="1297">
        <f>ROUND('-60-'!C29/'-61-'!$B$28*100,1)</f>
        <v>0.9</v>
      </c>
      <c r="D29" s="1298">
        <f>ROUND('-60-'!D29/'-61-'!$B$28*100,1)</f>
        <v>0</v>
      </c>
      <c r="E29" s="1298">
        <f>ROUND('-60-'!E29/'-61-'!$B$28*100,1)</f>
        <v>0</v>
      </c>
      <c r="F29" s="1298">
        <f>ROUND('-60-'!F29/'-61-'!$B$28*100,1)</f>
        <v>0.9</v>
      </c>
      <c r="G29" s="1298">
        <f>ROUND('-60-'!G29/'-61-'!$B$28*100,1)</f>
        <v>0</v>
      </c>
      <c r="H29" s="1298">
        <f>ROUND('-60-'!H29/'-61-'!$B$28*100,1)</f>
        <v>0</v>
      </c>
      <c r="I29" s="1298">
        <f>ROUND('-60-'!I29/'-61-'!$B$28*100,1)</f>
        <v>0</v>
      </c>
      <c r="J29" s="1298">
        <f>ROUND('-60-'!J29/'-61-'!$B$28*100,1)</f>
        <v>0</v>
      </c>
      <c r="K29" s="1298">
        <f>ROUND('-60-'!K29/'-61-'!$B$28*100,1)</f>
        <v>2.8</v>
      </c>
      <c r="L29" s="1298">
        <f>ROUND('-60-'!L29/'-61-'!$B$28*100,1)</f>
        <v>0</v>
      </c>
      <c r="M29" s="1298">
        <f>ROUND('-60-'!M29/'-61-'!$B$28*100,1)</f>
        <v>0.9</v>
      </c>
      <c r="N29" s="1298">
        <f>ROUND('-60-'!N29/'-61-'!$B$28*100,1)</f>
        <v>0</v>
      </c>
      <c r="O29" s="1298">
        <f>ROUND('-60-'!O29/'-61-'!$B$28*100,1)</f>
        <v>0</v>
      </c>
      <c r="P29" s="1298">
        <f>ROUND('-60-'!P29/'-61-'!$B$28*100,1)</f>
        <v>0.9</v>
      </c>
      <c r="Q29" s="1298">
        <f>ROUND('-60-'!Q29/'-61-'!$B$28*100,1)</f>
        <v>0</v>
      </c>
      <c r="R29" s="1298">
        <f>ROUND('-60-'!R29/'-61-'!$B$28*100,1)</f>
        <v>0</v>
      </c>
      <c r="S29" s="1298">
        <f>ROUND('-60-'!S29/'-61-'!$B$28*100,1)</f>
        <v>0</v>
      </c>
      <c r="T29" s="1298">
        <f>ROUND('-60-'!T29/'-61-'!$B$28*100,1)</f>
        <v>0</v>
      </c>
      <c r="U29" s="1298">
        <f>ROUND('-60-'!U29/'-61-'!$B$28*100,1)</f>
        <v>1.9</v>
      </c>
      <c r="V29" s="1298">
        <f>ROUND('-60-'!V29/'-61-'!$B$28*100,1)</f>
        <v>0</v>
      </c>
      <c r="W29" s="1298">
        <f>ROUND('-60-'!W29/'-61-'!$B$28*100,1)</f>
        <v>2.8</v>
      </c>
      <c r="X29" s="1298">
        <f>ROUND('-60-'!X29/'-61-'!$B$28*100,1)</f>
        <v>0</v>
      </c>
      <c r="Y29" s="1299">
        <f>ROUND('-60-'!Y29/'-61-'!$B$28*100,1)</f>
        <v>11.3</v>
      </c>
      <c r="Z29" s="1300">
        <f>ROUND('-60-'!Z29/'-61-'!$B$28*100,1)</f>
        <v>11.3</v>
      </c>
      <c r="AA29" s="1298">
        <f>ROUND('-60-'!AA29/'-61-'!$B$28*100,1)</f>
        <v>0</v>
      </c>
      <c r="AB29" s="1298">
        <f>ROUND('-60-'!AB29/'-61-'!$B$28*100,1)</f>
        <v>0</v>
      </c>
      <c r="AC29" s="1301">
        <f>ROUND('-60-'!AC29/'-61-'!$B$28*100,1)</f>
        <v>1.9</v>
      </c>
      <c r="AD29" s="1302">
        <f>ROUND('-60-'!AD29/'-61-'!$B$28*100,1)</f>
        <v>0</v>
      </c>
    </row>
    <row r="30" spans="1:30" s="1212" customFormat="1" ht="14.25" customHeight="1">
      <c r="A30" s="2396" t="s">
        <v>21</v>
      </c>
      <c r="B30" s="2285">
        <f>VLOOKUP(A30,'-59-'!$A$8:$C$20,3,FALSE)</f>
        <v>545</v>
      </c>
      <c r="C30" s="1264">
        <f>ROUND('-60-'!C30/'-61-'!$B$30*100,1)</f>
        <v>1.3</v>
      </c>
      <c r="D30" s="1265">
        <f>ROUND('-60-'!D30/'-61-'!$B$30*100,1)</f>
        <v>0</v>
      </c>
      <c r="E30" s="1265">
        <f>ROUND('-60-'!E30/'-61-'!$B$30*100,1)</f>
        <v>0.2</v>
      </c>
      <c r="F30" s="1265">
        <f>ROUND('-60-'!F30/'-61-'!$B$30*100,1)</f>
        <v>1.1</v>
      </c>
      <c r="G30" s="1265">
        <f>ROUND('-60-'!G30/'-61-'!$B$30*100,1)</f>
        <v>0.4</v>
      </c>
      <c r="H30" s="1265">
        <f>ROUND('-60-'!H30/'-61-'!$B$30*100,1)</f>
        <v>0</v>
      </c>
      <c r="I30" s="1265">
        <f>ROUND('-60-'!I30/'-61-'!$B$30*100,1)</f>
        <v>0</v>
      </c>
      <c r="J30" s="1265">
        <f>ROUND('-60-'!J30/'-61-'!$B$30*100,1)</f>
        <v>0</v>
      </c>
      <c r="K30" s="1265">
        <f>ROUND('-60-'!K30/'-61-'!$B$30*100,1)</f>
        <v>0.2</v>
      </c>
      <c r="L30" s="1265">
        <f>ROUND('-60-'!L30/'-61-'!$B$30*100,1)</f>
        <v>0.4</v>
      </c>
      <c r="M30" s="1265">
        <f>ROUND('-60-'!M30/'-61-'!$B$30*100,1)</f>
        <v>0.7</v>
      </c>
      <c r="N30" s="1265">
        <f>ROUND('-60-'!N30/'-61-'!$B$30*100,1)</f>
        <v>0.4</v>
      </c>
      <c r="O30" s="1265">
        <f>ROUND('-60-'!O30/'-61-'!$B$30*100,1)</f>
        <v>1.5</v>
      </c>
      <c r="P30" s="1265">
        <f>ROUND('-60-'!P30/'-61-'!$B$30*100,1)</f>
        <v>0.4</v>
      </c>
      <c r="Q30" s="1265">
        <f>ROUND('-60-'!Q30/'-61-'!$B$30*100,1)</f>
        <v>0</v>
      </c>
      <c r="R30" s="1265">
        <f>ROUND('-60-'!R30/'-61-'!$B$30*100,1)</f>
        <v>0</v>
      </c>
      <c r="S30" s="1265">
        <f>ROUND('-60-'!S30/'-61-'!$B$30*100,1)</f>
        <v>0</v>
      </c>
      <c r="T30" s="1265">
        <f>ROUND('-60-'!T30/'-61-'!$B$30*100,1)</f>
        <v>0.2</v>
      </c>
      <c r="U30" s="1265">
        <f>ROUND('-60-'!U30/'-61-'!$B$30*100,1)</f>
        <v>3.1</v>
      </c>
      <c r="V30" s="1265">
        <f>ROUND('-60-'!V30/'-61-'!$B$30*100,1)</f>
        <v>2</v>
      </c>
      <c r="W30" s="1265">
        <f>ROUND('-60-'!W30/'-61-'!$B$30*100,1)</f>
        <v>2.9</v>
      </c>
      <c r="X30" s="1265">
        <f>ROUND('-60-'!X30/'-61-'!$B$30*100,1)</f>
        <v>0</v>
      </c>
      <c r="Y30" s="1266">
        <f>ROUND('-60-'!Y30/'-61-'!$B$30*100,1)</f>
        <v>14.7</v>
      </c>
      <c r="Z30" s="1303">
        <f>ROUND('-60-'!Z30/'-61-'!$B$30*100,1)</f>
        <v>11.6</v>
      </c>
      <c r="AA30" s="1265">
        <f>ROUND('-60-'!AA30/'-61-'!$B$30*100,1)</f>
        <v>0.6</v>
      </c>
      <c r="AB30" s="1265">
        <f>ROUND('-60-'!AB30/'-61-'!$B$30*100,1)</f>
        <v>0.2</v>
      </c>
      <c r="AC30" s="1267">
        <f>ROUND('-60-'!AC30/'-61-'!$B$30*100,1)</f>
        <v>28.4</v>
      </c>
      <c r="AD30" s="1268">
        <f>ROUND('-60-'!AD30/'-61-'!$B$30*100,1)</f>
        <v>1.1</v>
      </c>
    </row>
    <row r="31" spans="1:30" s="1212" customFormat="1" ht="14.25" customHeight="1">
      <c r="A31" s="2397"/>
      <c r="B31" s="2296"/>
      <c r="C31" s="1297">
        <f>ROUND('-60-'!C31/'-61-'!$B$30*100,1)</f>
        <v>1.7</v>
      </c>
      <c r="D31" s="1298">
        <f>ROUND('-60-'!D31/'-61-'!$B$30*100,1)</f>
        <v>0</v>
      </c>
      <c r="E31" s="1298">
        <f>ROUND('-60-'!E31/'-61-'!$B$30*100,1)</f>
        <v>0</v>
      </c>
      <c r="F31" s="1298">
        <f>ROUND('-60-'!F31/'-61-'!$B$30*100,1)</f>
        <v>0.2</v>
      </c>
      <c r="G31" s="1298">
        <f>ROUND('-60-'!G31/'-61-'!$B$30*100,1)</f>
        <v>0.2</v>
      </c>
      <c r="H31" s="1298">
        <f>ROUND('-60-'!H31/'-61-'!$B$30*100,1)</f>
        <v>0</v>
      </c>
      <c r="I31" s="1298">
        <f>ROUND('-60-'!I31/'-61-'!$B$30*100,1)</f>
        <v>0.2</v>
      </c>
      <c r="J31" s="1298">
        <f>ROUND('-60-'!J31/'-61-'!$B$30*100,1)</f>
        <v>0.2</v>
      </c>
      <c r="K31" s="1298">
        <f>ROUND('-60-'!K31/'-61-'!$B$30*100,1)</f>
        <v>0.2</v>
      </c>
      <c r="L31" s="1298">
        <f>ROUND('-60-'!L31/'-61-'!$B$30*100,1)</f>
        <v>0</v>
      </c>
      <c r="M31" s="1298">
        <f>ROUND('-60-'!M31/'-61-'!$B$30*100,1)</f>
        <v>0</v>
      </c>
      <c r="N31" s="1298">
        <f>ROUND('-60-'!N31/'-61-'!$B$30*100,1)</f>
        <v>0</v>
      </c>
      <c r="O31" s="1298">
        <f>ROUND('-60-'!O31/'-61-'!$B$30*100,1)</f>
        <v>0</v>
      </c>
      <c r="P31" s="1298">
        <f>ROUND('-60-'!P31/'-61-'!$B$30*100,1)</f>
        <v>0.4</v>
      </c>
      <c r="Q31" s="1298">
        <f>ROUND('-60-'!Q31/'-61-'!$B$30*100,1)</f>
        <v>0</v>
      </c>
      <c r="R31" s="1298">
        <f>ROUND('-60-'!R31/'-61-'!$B$30*100,1)</f>
        <v>0</v>
      </c>
      <c r="S31" s="1298">
        <f>ROUND('-60-'!S31/'-61-'!$B$30*100,1)</f>
        <v>0</v>
      </c>
      <c r="T31" s="1298">
        <f>ROUND('-60-'!T31/'-61-'!$B$30*100,1)</f>
        <v>0</v>
      </c>
      <c r="U31" s="1298">
        <f>ROUND('-60-'!U31/'-61-'!$B$30*100,1)</f>
        <v>0.2</v>
      </c>
      <c r="V31" s="1298">
        <f>ROUND('-60-'!V31/'-61-'!$B$30*100,1)</f>
        <v>0.4</v>
      </c>
      <c r="W31" s="1298">
        <f>ROUND('-60-'!W31/'-61-'!$B$30*100,1)</f>
        <v>5.1</v>
      </c>
      <c r="X31" s="1298">
        <f>ROUND('-60-'!X31/'-61-'!$B$30*100,1)</f>
        <v>0</v>
      </c>
      <c r="Y31" s="1299">
        <f>ROUND('-60-'!Y31/'-61-'!$B$30*100,1)</f>
        <v>8.6</v>
      </c>
      <c r="Z31" s="1300">
        <f>ROUND('-60-'!Z31/'-61-'!$B$30*100,1)</f>
        <v>9.2</v>
      </c>
      <c r="AA31" s="1298">
        <f>ROUND('-60-'!AA31/'-61-'!$B$30*100,1)</f>
        <v>0.2</v>
      </c>
      <c r="AB31" s="1298">
        <f>ROUND('-60-'!AB31/'-61-'!$B$30*100,1)</f>
        <v>0.2</v>
      </c>
      <c r="AC31" s="1301">
        <f>ROUND('-60-'!AC31/'-61-'!$B$30*100,1)</f>
        <v>0.4</v>
      </c>
      <c r="AD31" s="1302">
        <f>ROUND('-60-'!AD31/'-61-'!$B$30*100,1)</f>
        <v>0.2</v>
      </c>
    </row>
    <row r="32" spans="1:30" s="1212" customFormat="1" ht="14.25" customHeight="1">
      <c r="A32" s="2396" t="s">
        <v>22</v>
      </c>
      <c r="B32" s="2285">
        <f>VLOOKUP(A32,'-59-'!$A$8:$C$20,3,FALSE)</f>
        <v>352</v>
      </c>
      <c r="C32" s="1264">
        <f>ROUND('-60-'!C32/'-61-'!$B$32*100,1)</f>
        <v>3.4</v>
      </c>
      <c r="D32" s="1265">
        <f>ROUND('-60-'!D32/'-61-'!$B$32*100,1)</f>
        <v>0</v>
      </c>
      <c r="E32" s="1265">
        <f>ROUND('-60-'!E32/'-61-'!$B$32*100,1)</f>
        <v>1.1</v>
      </c>
      <c r="F32" s="1265">
        <f>ROUND('-60-'!F32/'-61-'!$B$32*100,1)</f>
        <v>0</v>
      </c>
      <c r="G32" s="1265">
        <f>ROUND('-60-'!G32/'-61-'!$B$32*100,1)</f>
        <v>0</v>
      </c>
      <c r="H32" s="1265">
        <f>ROUND('-60-'!H32/'-61-'!$B$32*100,1)</f>
        <v>0</v>
      </c>
      <c r="I32" s="1265">
        <f>ROUND('-60-'!I32/'-61-'!$B$32*100,1)</f>
        <v>0.9</v>
      </c>
      <c r="J32" s="1265">
        <f>ROUND('-60-'!J32/'-61-'!$B$32*100,1)</f>
        <v>0.9</v>
      </c>
      <c r="K32" s="1265">
        <f>ROUND('-60-'!K32/'-61-'!$B$32*100,1)</f>
        <v>0</v>
      </c>
      <c r="L32" s="1265">
        <f>ROUND('-60-'!L32/'-61-'!$B$32*100,1)</f>
        <v>0</v>
      </c>
      <c r="M32" s="1265">
        <f>ROUND('-60-'!M32/'-61-'!$B$32*100,1)</f>
        <v>0.6</v>
      </c>
      <c r="N32" s="1265">
        <f>ROUND('-60-'!N32/'-61-'!$B$32*100,1)</f>
        <v>0</v>
      </c>
      <c r="O32" s="1265">
        <f>ROUND('-60-'!O32/'-61-'!$B$32*100,1)</f>
        <v>0.9</v>
      </c>
      <c r="P32" s="1265">
        <f>ROUND('-60-'!P32/'-61-'!$B$32*100,1)</f>
        <v>0.6</v>
      </c>
      <c r="Q32" s="1265">
        <f>ROUND('-60-'!Q32/'-61-'!$B$32*100,1)</f>
        <v>0.3</v>
      </c>
      <c r="R32" s="1265">
        <f>ROUND('-60-'!R32/'-61-'!$B$32*100,1)</f>
        <v>0.6</v>
      </c>
      <c r="S32" s="1265">
        <f>ROUND('-60-'!S32/'-61-'!$B$32*100,1)</f>
        <v>0</v>
      </c>
      <c r="T32" s="1265">
        <f>ROUND('-60-'!T32/'-61-'!$B$32*100,1)</f>
        <v>0</v>
      </c>
      <c r="U32" s="1265">
        <f>ROUND('-60-'!U32/'-61-'!$B$32*100,1)</f>
        <v>5.7</v>
      </c>
      <c r="V32" s="1265">
        <f>ROUND('-60-'!V32/'-61-'!$B$32*100,1)</f>
        <v>3.1</v>
      </c>
      <c r="W32" s="1265">
        <f>ROUND('-60-'!W32/'-61-'!$B$32*100,1)</f>
        <v>2.8</v>
      </c>
      <c r="X32" s="1265">
        <f>ROUND('-60-'!X32/'-61-'!$B$32*100,1)</f>
        <v>0.9</v>
      </c>
      <c r="Y32" s="1266">
        <f>ROUND('-60-'!Y32/'-61-'!$B$32*100,1)</f>
        <v>21.6</v>
      </c>
      <c r="Z32" s="1303">
        <f>ROUND('-60-'!Z32/'-61-'!$B$32*100,1)</f>
        <v>13.1</v>
      </c>
      <c r="AA32" s="1265">
        <f>ROUND('-60-'!AA32/'-61-'!$B$32*100,1)</f>
        <v>2.8</v>
      </c>
      <c r="AB32" s="1265">
        <f>ROUND('-60-'!AB32/'-61-'!$B$32*100,1)</f>
        <v>1.7</v>
      </c>
      <c r="AC32" s="1267">
        <f>ROUND('-60-'!AC32/'-61-'!$B$32*100,1)</f>
        <v>29.8</v>
      </c>
      <c r="AD32" s="1268">
        <f>ROUND('-60-'!AD32/'-61-'!$B$32*100,1)</f>
        <v>0.3</v>
      </c>
    </row>
    <row r="33" spans="1:30" s="1212" customFormat="1" ht="14.25" customHeight="1" thickBot="1">
      <c r="A33" s="2398"/>
      <c r="B33" s="2392"/>
      <c r="C33" s="1306">
        <f>ROUND('-60-'!C33/'-61-'!$B$32*100,1)</f>
        <v>0.3</v>
      </c>
      <c r="D33" s="1307">
        <f>ROUND('-60-'!D33/'-61-'!$B$32*100,1)</f>
        <v>0</v>
      </c>
      <c r="E33" s="1307">
        <f>ROUND('-60-'!E33/'-61-'!$B$32*100,1)</f>
        <v>0</v>
      </c>
      <c r="F33" s="1307">
        <f>ROUND('-60-'!F33/'-61-'!$B$32*100,1)</f>
        <v>0.6</v>
      </c>
      <c r="G33" s="1307">
        <f>ROUND('-60-'!G33/'-61-'!$B$32*100,1)</f>
        <v>0.3</v>
      </c>
      <c r="H33" s="1307">
        <f>ROUND('-60-'!H33/'-61-'!$B$32*100,1)</f>
        <v>0</v>
      </c>
      <c r="I33" s="1307">
        <f>ROUND('-60-'!I33/'-61-'!$B$32*100,1)</f>
        <v>0.3</v>
      </c>
      <c r="J33" s="1307">
        <f>ROUND('-60-'!J33/'-61-'!$B$32*100,1)</f>
        <v>0.3</v>
      </c>
      <c r="K33" s="1307">
        <f>ROUND('-60-'!K33/'-61-'!$B$32*100,1)</f>
        <v>0</v>
      </c>
      <c r="L33" s="1307">
        <f>ROUND('-60-'!L33/'-61-'!$B$32*100,1)</f>
        <v>0</v>
      </c>
      <c r="M33" s="1307">
        <f>ROUND('-60-'!M33/'-61-'!$B$32*100,1)</f>
        <v>0.3</v>
      </c>
      <c r="N33" s="1307">
        <f>ROUND('-60-'!N33/'-61-'!$B$32*100,1)</f>
        <v>0</v>
      </c>
      <c r="O33" s="1307">
        <f>ROUND('-60-'!O33/'-61-'!$B$32*100,1)</f>
        <v>0.3</v>
      </c>
      <c r="P33" s="1307">
        <f>ROUND('-60-'!P33/'-61-'!$B$32*100,1)</f>
        <v>0</v>
      </c>
      <c r="Q33" s="1307">
        <f>ROUND('-60-'!Q33/'-61-'!$B$32*100,1)</f>
        <v>0</v>
      </c>
      <c r="R33" s="1307">
        <f>ROUND('-60-'!R33/'-61-'!$B$32*100,1)</f>
        <v>0</v>
      </c>
      <c r="S33" s="1307">
        <f>ROUND('-60-'!S33/'-61-'!$B$32*100,1)</f>
        <v>0</v>
      </c>
      <c r="T33" s="1307">
        <f>ROUND('-60-'!T33/'-61-'!$B$32*100,1)</f>
        <v>0</v>
      </c>
      <c r="U33" s="1307">
        <f>ROUND('-60-'!U33/'-61-'!$B$32*100,1)</f>
        <v>0.9</v>
      </c>
      <c r="V33" s="1307">
        <f>ROUND('-60-'!V33/'-61-'!$B$32*100,1)</f>
        <v>0.3</v>
      </c>
      <c r="W33" s="1307">
        <f>ROUND('-60-'!W33/'-61-'!$B$32*100,1)</f>
        <v>1.1</v>
      </c>
      <c r="X33" s="1307">
        <f>ROUND('-60-'!X33/'-61-'!$B$32*100,1)</f>
        <v>0</v>
      </c>
      <c r="Y33" s="1308">
        <f>ROUND('-60-'!Y33/'-61-'!$B$32*100,1)</f>
        <v>4.5</v>
      </c>
      <c r="Z33" s="1309">
        <f>ROUND('-60-'!Z33/'-61-'!$B$32*100,1)</f>
        <v>3.1</v>
      </c>
      <c r="AA33" s="1307">
        <f>ROUND('-60-'!AA33/'-61-'!$B$32*100,1)</f>
        <v>0</v>
      </c>
      <c r="AB33" s="1307">
        <f>ROUND('-60-'!AB33/'-61-'!$B$32*100,1)</f>
        <v>0</v>
      </c>
      <c r="AC33" s="1310">
        <f>ROUND('-60-'!AC33/'-61-'!$B$32*100,1)</f>
        <v>0.9</v>
      </c>
      <c r="AD33" s="1311">
        <f>ROUND('-60-'!AD33/'-61-'!$B$32*100,1)</f>
        <v>0.3</v>
      </c>
    </row>
    <row r="34" spans="1:30" s="1212" customFormat="1" ht="14.25" customHeight="1">
      <c r="A34" s="2400" t="s">
        <v>11</v>
      </c>
      <c r="B34" s="2288">
        <f>SUM(B8:B33)</f>
        <v>7643</v>
      </c>
      <c r="C34" s="1274">
        <f>ROUND('-60-'!C34/'-61-'!$B$34*100,1)</f>
        <v>1.9</v>
      </c>
      <c r="D34" s="1275">
        <f>ROUND('-60-'!D34/'-61-'!$B$34*100,1)</f>
        <v>0.1</v>
      </c>
      <c r="E34" s="1275">
        <f>ROUND('-60-'!E34/'-61-'!$B$34*100,1)</f>
        <v>0.5</v>
      </c>
      <c r="F34" s="1275">
        <f>ROUND('-60-'!F34/'-61-'!$B$34*100,1)</f>
        <v>0.6</v>
      </c>
      <c r="G34" s="1275">
        <f>ROUND('-60-'!G34/'-61-'!$B$34*100,1)</f>
        <v>0.1</v>
      </c>
      <c r="H34" s="1275">
        <f>ROUND('-60-'!H34/'-61-'!$B$34*100,1)</f>
        <v>0.1</v>
      </c>
      <c r="I34" s="1275">
        <f>ROUND('-60-'!I34/'-61-'!$B$34*100,1)</f>
        <v>0.4</v>
      </c>
      <c r="J34" s="1275">
        <f>ROUND('-60-'!J34/'-61-'!$B$34*100,1)</f>
        <v>0.3</v>
      </c>
      <c r="K34" s="1275">
        <f>ROUND('-60-'!K34/'-61-'!$B$34*100,1)</f>
        <v>0.5</v>
      </c>
      <c r="L34" s="1275">
        <f>ROUND('-60-'!L34/'-61-'!$B$34*100,1)</f>
        <v>0.2</v>
      </c>
      <c r="M34" s="1275">
        <f>ROUND('-60-'!M34/'-61-'!$B$34*100,1)</f>
        <v>0.6</v>
      </c>
      <c r="N34" s="1275">
        <f>ROUND('-60-'!N34/'-61-'!$B$34*100,1)</f>
        <v>0.3</v>
      </c>
      <c r="O34" s="1275">
        <f>ROUND('-60-'!O34/'-61-'!$B$34*100,1)</f>
        <v>1</v>
      </c>
      <c r="P34" s="1275">
        <f>ROUND('-60-'!P34/'-61-'!$B$34*100,1)</f>
        <v>0.4</v>
      </c>
      <c r="Q34" s="1275">
        <f>ROUND('-60-'!Q34/'-61-'!$B$34*100,1)</f>
        <v>0.1</v>
      </c>
      <c r="R34" s="1275">
        <f>ROUND('-60-'!R34/'-61-'!$B$34*100,1)</f>
        <v>0.4</v>
      </c>
      <c r="S34" s="1275">
        <f>ROUND('-60-'!S34/'-61-'!$B$34*100,1)</f>
        <v>0</v>
      </c>
      <c r="T34" s="1275">
        <f>ROUND('-60-'!T34/'-61-'!$B$34*100,1)</f>
        <v>0.8</v>
      </c>
      <c r="U34" s="1275">
        <f>ROUND('-60-'!U34/'-61-'!$B$34*100,1)</f>
        <v>2.7</v>
      </c>
      <c r="V34" s="1275">
        <f>ROUND('-60-'!V34/'-61-'!$B$34*100,1)</f>
        <v>2.8</v>
      </c>
      <c r="W34" s="1275">
        <f>ROUND('-60-'!W34/'-61-'!$B$34*100,1)</f>
        <v>4.3</v>
      </c>
      <c r="X34" s="1275">
        <f>ROUND('-60-'!X34/'-61-'!$B$34*100,1)</f>
        <v>0.9</v>
      </c>
      <c r="Y34" s="1276">
        <f>ROUND('-60-'!Y34/'-61-'!$B$34*100,1)</f>
        <v>19</v>
      </c>
      <c r="Z34" s="1312">
        <f>ROUND('-60-'!Z34/'-61-'!$B$34*100,1)</f>
        <v>19.2</v>
      </c>
      <c r="AA34" s="1275">
        <f>ROUND('-60-'!AA34/'-61-'!$B$34*100,1)</f>
        <v>2.3</v>
      </c>
      <c r="AB34" s="1275">
        <f>ROUND('-60-'!AB34/'-61-'!$B$34*100,1)</f>
        <v>5.4</v>
      </c>
      <c r="AC34" s="1277">
        <f>ROUND('-60-'!AC34/'-61-'!$B$34*100,1)</f>
        <v>30.9</v>
      </c>
      <c r="AD34" s="1278">
        <f>ROUND('-60-'!AD34/'-61-'!$B$34*100,1)</f>
        <v>2.4</v>
      </c>
    </row>
    <row r="35" spans="1:30" s="1212" customFormat="1" ht="14.25" customHeight="1" thickBot="1">
      <c r="A35" s="2401"/>
      <c r="B35" s="2391"/>
      <c r="C35" s="1313">
        <f>ROUND('-60-'!C35/'-61-'!$B$34*100,1)</f>
        <v>1.1</v>
      </c>
      <c r="D35" s="1314">
        <f>ROUND('-60-'!D35/'-61-'!$B$34*100,1)</f>
        <v>0</v>
      </c>
      <c r="E35" s="1314">
        <f>ROUND('-60-'!E35/'-61-'!$B$34*100,1)</f>
        <v>0.4</v>
      </c>
      <c r="F35" s="1314">
        <f>ROUND('-60-'!F35/'-61-'!$B$34*100,1)</f>
        <v>2.4</v>
      </c>
      <c r="G35" s="1314">
        <f>ROUND('-60-'!G35/'-61-'!$B$34*100,1)</f>
        <v>0.4</v>
      </c>
      <c r="H35" s="1314">
        <f>ROUND('-60-'!H35/'-61-'!$B$34*100,1)</f>
        <v>0</v>
      </c>
      <c r="I35" s="1314">
        <f>ROUND('-60-'!I35/'-61-'!$B$34*100,1)</f>
        <v>0.1</v>
      </c>
      <c r="J35" s="1314">
        <f>ROUND('-60-'!J35/'-61-'!$B$34*100,1)</f>
        <v>0.3</v>
      </c>
      <c r="K35" s="1314">
        <f>ROUND('-60-'!K35/'-61-'!$B$34*100,1)</f>
        <v>0.1</v>
      </c>
      <c r="L35" s="1314">
        <f>ROUND('-60-'!L35/'-61-'!$B$34*100,1)</f>
        <v>0</v>
      </c>
      <c r="M35" s="1314">
        <f>ROUND('-60-'!M35/'-61-'!$B$34*100,1)</f>
        <v>0.1</v>
      </c>
      <c r="N35" s="1314">
        <f>ROUND('-60-'!N35/'-61-'!$B$34*100,1)</f>
        <v>0.1</v>
      </c>
      <c r="O35" s="1314">
        <f>ROUND('-60-'!O35/'-61-'!$B$34*100,1)</f>
        <v>0.2</v>
      </c>
      <c r="P35" s="1314">
        <f>ROUND('-60-'!P35/'-61-'!$B$34*100,1)</f>
        <v>0.4</v>
      </c>
      <c r="Q35" s="1314">
        <f>ROUND('-60-'!Q35/'-61-'!$B$34*100,1)</f>
        <v>0.1</v>
      </c>
      <c r="R35" s="1314">
        <f>ROUND('-60-'!R35/'-61-'!$B$34*100,1)</f>
        <v>0.1</v>
      </c>
      <c r="S35" s="1314">
        <f>ROUND('-60-'!S35/'-61-'!$B$34*100,1)</f>
        <v>0</v>
      </c>
      <c r="T35" s="1314">
        <f>ROUND('-60-'!T35/'-61-'!$B$34*100,1)</f>
        <v>0.1</v>
      </c>
      <c r="U35" s="1314">
        <f>ROUND('-60-'!U35/'-61-'!$B$34*100,1)</f>
        <v>0.4</v>
      </c>
      <c r="V35" s="1314">
        <f>ROUND('-60-'!V35/'-61-'!$B$34*100,1)</f>
        <v>0.3</v>
      </c>
      <c r="W35" s="1314">
        <f>ROUND('-60-'!W35/'-61-'!$B$34*100,1)</f>
        <v>2</v>
      </c>
      <c r="X35" s="1314">
        <f>ROUND('-60-'!X35/'-61-'!$B$34*100,1)</f>
        <v>0.1</v>
      </c>
      <c r="Y35" s="1315">
        <f>ROUND('-60-'!Y35/'-61-'!$B$34*100,1)</f>
        <v>8.6</v>
      </c>
      <c r="Z35" s="1316">
        <f>ROUND('-60-'!Z35/'-61-'!$B$34*100,1)</f>
        <v>5.1</v>
      </c>
      <c r="AA35" s="1314">
        <f>ROUND('-60-'!AA35/'-61-'!$B$34*100,1)</f>
        <v>0</v>
      </c>
      <c r="AB35" s="1314">
        <f>ROUND('-60-'!AB35/'-61-'!$B$34*100,1)</f>
        <v>0</v>
      </c>
      <c r="AC35" s="1317">
        <f>ROUND('-60-'!AC35/'-61-'!$B$34*100,1)</f>
        <v>0.4</v>
      </c>
      <c r="AD35" s="1318">
        <f>ROUND('-60-'!AD35/'-61-'!$B$34*100,1)</f>
        <v>0</v>
      </c>
    </row>
    <row r="36" spans="3:26" s="1251" customFormat="1" ht="11.25">
      <c r="C36" s="2334" t="s">
        <v>235</v>
      </c>
      <c r="D36" s="2334"/>
      <c r="E36" s="2334"/>
      <c r="F36" s="2334"/>
      <c r="G36" s="2334"/>
      <c r="H36" s="2334"/>
      <c r="I36" s="2334"/>
      <c r="J36" s="2334"/>
      <c r="K36" s="2334"/>
      <c r="L36" s="2334"/>
      <c r="M36" s="2334"/>
      <c r="N36" s="2334"/>
      <c r="O36" s="2334"/>
      <c r="P36" s="2334"/>
      <c r="Q36" s="2334"/>
      <c r="R36" s="2334"/>
      <c r="S36" s="2334"/>
      <c r="T36" s="2334"/>
      <c r="U36" s="2334"/>
      <c r="V36" s="2334"/>
      <c r="W36" s="1095"/>
      <c r="X36" s="1319"/>
      <c r="Y36" s="1319"/>
      <c r="Z36" s="1319"/>
    </row>
    <row r="37" spans="3:23" s="1251" customFormat="1" ht="11.25">
      <c r="C37" s="2335" t="s">
        <v>236</v>
      </c>
      <c r="D37" s="2335"/>
      <c r="E37" s="2335"/>
      <c r="F37" s="2335"/>
      <c r="G37" s="2335"/>
      <c r="H37" s="2335"/>
      <c r="I37" s="2335"/>
      <c r="J37" s="2335"/>
      <c r="K37" s="2335"/>
      <c r="L37" s="2335"/>
      <c r="M37" s="2335"/>
      <c r="N37" s="2335"/>
      <c r="O37" s="2335"/>
      <c r="P37" s="2335"/>
      <c r="Q37" s="2335"/>
      <c r="R37" s="2335"/>
      <c r="S37" s="2335"/>
      <c r="T37" s="2335"/>
      <c r="U37" s="2335"/>
      <c r="V37" s="2335"/>
      <c r="W37" s="1094"/>
    </row>
    <row r="38" s="1208" customFormat="1" ht="13.5"/>
    <row r="39" s="1208" customFormat="1" ht="13.5"/>
    <row r="40" s="1208" customFormat="1" ht="13.5"/>
    <row r="41" s="1208" customFormat="1" ht="13.5"/>
    <row r="42" s="1208" customFormat="1" ht="13.5"/>
    <row r="43" s="1208" customFormat="1" ht="13.5"/>
    <row r="44" s="1208" customFormat="1" ht="13.5"/>
    <row r="45" s="1208" customFormat="1" ht="13.5"/>
    <row r="46" s="1208" customFormat="1" ht="13.5"/>
    <row r="47" s="1208" customFormat="1" ht="13.5"/>
    <row r="48" s="1208" customFormat="1" ht="13.5"/>
    <row r="49" s="1208" customFormat="1" ht="13.5"/>
    <row r="50" s="1208" customFormat="1" ht="13.5"/>
    <row r="51" s="1208" customFormat="1" ht="13.5"/>
    <row r="52" s="1208" customFormat="1" ht="13.5"/>
    <row r="53" s="1208" customFormat="1" ht="13.5"/>
    <row r="54" s="1208" customFormat="1" ht="13.5"/>
    <row r="55" s="1208" customFormat="1" ht="13.5"/>
    <row r="56" s="1208" customFormat="1" ht="13.5"/>
    <row r="57" s="1208" customFormat="1" ht="13.5"/>
    <row r="58" s="1208" customFormat="1" ht="13.5"/>
    <row r="59" s="1208" customFormat="1" ht="13.5"/>
    <row r="60" s="1208" customFormat="1" ht="13.5"/>
    <row r="61" s="1208" customFormat="1" ht="13.5"/>
    <row r="62" s="1208" customFormat="1" ht="13.5"/>
    <row r="63" s="1208" customFormat="1" ht="13.5"/>
    <row r="64" s="1208" customFormat="1" ht="13.5"/>
    <row r="65" s="1208" customFormat="1" ht="13.5"/>
    <row r="66" s="1208" customFormat="1" ht="13.5"/>
    <row r="67" s="1208" customFormat="1" ht="13.5"/>
    <row r="68" s="1208" customFormat="1" ht="13.5"/>
    <row r="69" s="1208" customFormat="1" ht="13.5"/>
    <row r="70" s="1208" customFormat="1" ht="13.5"/>
    <row r="71" s="1208" customFormat="1" ht="13.5"/>
    <row r="72" s="1208" customFormat="1" ht="13.5"/>
    <row r="73" s="1208" customFormat="1" ht="13.5"/>
    <row r="74" s="1208" customFormat="1" ht="13.5"/>
    <row r="75" s="1208" customFormat="1" ht="13.5"/>
    <row r="76" s="1208" customFormat="1" ht="13.5"/>
    <row r="77" s="1208" customFormat="1" ht="13.5"/>
    <row r="78" s="1208" customFormat="1" ht="13.5"/>
    <row r="79" s="1208" customFormat="1" ht="13.5"/>
    <row r="80" s="1208" customFormat="1" ht="13.5"/>
    <row r="81" s="1208" customFormat="1" ht="13.5"/>
    <row r="82" s="1208" customFormat="1" ht="13.5"/>
    <row r="83" s="1208" customFormat="1" ht="13.5"/>
    <row r="84" s="1208" customFormat="1" ht="13.5"/>
    <row r="85" s="1208" customFormat="1" ht="13.5"/>
    <row r="86" s="1208" customFormat="1" ht="13.5"/>
    <row r="87" s="1208" customFormat="1" ht="13.5"/>
    <row r="88" s="1208" customFormat="1" ht="13.5"/>
    <row r="89" s="1208" customFormat="1" ht="13.5"/>
    <row r="90" s="1208" customFormat="1" ht="13.5"/>
    <row r="91" s="1208" customFormat="1" ht="13.5"/>
    <row r="92" s="1208" customFormat="1" ht="13.5"/>
    <row r="93" s="1208" customFormat="1" ht="13.5"/>
    <row r="94" s="1208" customFormat="1" ht="13.5"/>
    <row r="95" s="1208" customFormat="1" ht="13.5"/>
    <row r="96" s="1208" customFormat="1" ht="13.5"/>
    <row r="97" s="1208" customFormat="1" ht="13.5"/>
    <row r="98" s="1208" customFormat="1" ht="13.5"/>
    <row r="99" s="1208" customFormat="1" ht="13.5"/>
    <row r="100" s="1208" customFormat="1" ht="13.5"/>
    <row r="101" s="1208" customFormat="1" ht="13.5"/>
    <row r="102" s="1208" customFormat="1" ht="13.5"/>
    <row r="103" s="1208" customFormat="1" ht="13.5"/>
    <row r="104" s="1208" customFormat="1" ht="13.5"/>
    <row r="105" s="1208" customFormat="1" ht="13.5"/>
    <row r="106" s="1208" customFormat="1" ht="13.5"/>
    <row r="107" s="1208" customFormat="1" ht="13.5"/>
    <row r="108" s="1208" customFormat="1" ht="13.5"/>
    <row r="109" s="1208" customFormat="1" ht="13.5"/>
    <row r="110" s="1208" customFormat="1" ht="13.5"/>
    <row r="111" s="1208" customFormat="1" ht="13.5"/>
    <row r="112" s="1208" customFormat="1" ht="13.5"/>
    <row r="113" s="1208" customFormat="1" ht="13.5"/>
    <row r="114" s="1208" customFormat="1" ht="13.5"/>
    <row r="115" s="1208" customFormat="1" ht="13.5"/>
    <row r="116" s="1208" customFormat="1" ht="13.5"/>
    <row r="117" s="1208" customFormat="1" ht="13.5"/>
    <row r="118" s="1208" customFormat="1" ht="13.5"/>
    <row r="119" s="1208" customFormat="1" ht="13.5"/>
    <row r="120" s="1208" customFormat="1" ht="13.5"/>
    <row r="121" s="1208" customFormat="1" ht="13.5"/>
    <row r="122" s="1208" customFormat="1" ht="13.5"/>
    <row r="123" s="1208" customFormat="1" ht="13.5"/>
    <row r="124" s="1208" customFormat="1" ht="13.5"/>
    <row r="125" s="1208" customFormat="1" ht="13.5"/>
    <row r="126" s="1208" customFormat="1" ht="13.5"/>
    <row r="127" s="1208" customFormat="1" ht="13.5"/>
    <row r="128" s="1208" customFormat="1" ht="13.5"/>
    <row r="129" s="1208" customFormat="1" ht="13.5"/>
    <row r="130" s="1208" customFormat="1" ht="13.5"/>
    <row r="131" s="1208" customFormat="1" ht="13.5"/>
    <row r="132" s="1208" customFormat="1" ht="13.5"/>
    <row r="133" s="1208" customFormat="1" ht="13.5"/>
    <row r="134" s="1208" customFormat="1" ht="13.5"/>
    <row r="135" s="1208" customFormat="1" ht="13.5"/>
    <row r="136" s="1208" customFormat="1" ht="13.5"/>
    <row r="137" s="1208" customFormat="1" ht="13.5"/>
    <row r="138" s="1208" customFormat="1" ht="13.5"/>
    <row r="139" s="1208" customFormat="1" ht="13.5"/>
    <row r="140" s="1208" customFormat="1" ht="13.5"/>
    <row r="141" s="1208" customFormat="1" ht="13.5"/>
    <row r="142" s="1208" customFormat="1" ht="13.5"/>
    <row r="143" s="1208" customFormat="1" ht="13.5"/>
    <row r="144" s="1208" customFormat="1" ht="13.5"/>
    <row r="145" s="1208" customFormat="1" ht="13.5"/>
    <row r="146" s="1208" customFormat="1" ht="13.5"/>
    <row r="147" s="1208" customFormat="1" ht="13.5"/>
    <row r="148" s="1208" customFormat="1" ht="13.5"/>
    <row r="149" s="1208" customFormat="1" ht="13.5"/>
    <row r="150" s="1208" customFormat="1" ht="13.5"/>
    <row r="151" s="1208" customFormat="1" ht="13.5"/>
    <row r="152" s="1208" customFormat="1" ht="13.5"/>
    <row r="153" s="1208" customFormat="1" ht="13.5"/>
    <row r="154" s="1208" customFormat="1" ht="13.5"/>
    <row r="155" s="1208" customFormat="1" ht="13.5"/>
    <row r="156" s="1208" customFormat="1" ht="13.5"/>
    <row r="157" s="1208" customFormat="1" ht="13.5"/>
    <row r="158" s="1208" customFormat="1" ht="13.5"/>
    <row r="159" s="1208" customFormat="1" ht="13.5"/>
    <row r="160" s="1208" customFormat="1" ht="13.5"/>
    <row r="161" s="1208" customFormat="1" ht="13.5"/>
    <row r="162" s="1208" customFormat="1" ht="13.5"/>
    <row r="163" s="1208" customFormat="1" ht="13.5"/>
    <row r="164" s="1208" customFormat="1" ht="13.5"/>
    <row r="165" s="1208" customFormat="1" ht="13.5"/>
    <row r="166" s="1208" customFormat="1" ht="13.5"/>
    <row r="167" s="1208" customFormat="1" ht="13.5"/>
    <row r="168" s="1208" customFormat="1" ht="13.5"/>
    <row r="169" s="1208" customFormat="1" ht="13.5"/>
    <row r="170" s="1208" customFormat="1" ht="13.5"/>
    <row r="171" s="1208" customFormat="1" ht="13.5"/>
    <row r="172" s="1208" customFormat="1" ht="13.5"/>
    <row r="173" s="1208" customFormat="1" ht="13.5"/>
    <row r="174" s="1208" customFormat="1" ht="13.5"/>
    <row r="175" s="1208" customFormat="1" ht="13.5"/>
    <row r="176" s="1208" customFormat="1" ht="13.5"/>
    <row r="177" s="1208" customFormat="1" ht="13.5"/>
    <row r="178" s="1208" customFormat="1" ht="13.5"/>
    <row r="179" s="1208" customFormat="1" ht="13.5"/>
    <row r="180" s="1208" customFormat="1" ht="13.5"/>
    <row r="181" s="1208" customFormat="1" ht="13.5"/>
    <row r="182" s="1208" customFormat="1" ht="13.5"/>
    <row r="183" s="1208" customFormat="1" ht="13.5"/>
    <row r="184" s="1208" customFormat="1" ht="13.5"/>
    <row r="185" s="1208" customFormat="1" ht="13.5"/>
    <row r="186" s="1208" customFormat="1" ht="13.5"/>
    <row r="187" s="1208" customFormat="1" ht="13.5"/>
    <row r="188" s="1208" customFormat="1" ht="13.5"/>
    <row r="189" s="1208" customFormat="1" ht="13.5"/>
    <row r="190" s="1208" customFormat="1" ht="13.5"/>
    <row r="191" s="1208" customFormat="1" ht="13.5"/>
    <row r="192" s="1208" customFormat="1" ht="13.5"/>
    <row r="193" s="1208" customFormat="1" ht="13.5"/>
    <row r="194" s="1208" customFormat="1" ht="13.5"/>
    <row r="195" s="1208" customFormat="1" ht="13.5"/>
    <row r="196" s="1208" customFormat="1" ht="13.5"/>
    <row r="197" s="1208" customFormat="1" ht="13.5"/>
    <row r="198" s="1208" customFormat="1" ht="13.5"/>
    <row r="199" s="1208" customFormat="1" ht="13.5"/>
    <row r="200" s="1208" customFormat="1" ht="13.5"/>
    <row r="201" s="1208" customFormat="1" ht="13.5"/>
    <row r="202" s="1208" customFormat="1" ht="13.5"/>
    <row r="203" s="1208" customFormat="1" ht="13.5"/>
    <row r="204" s="1208" customFormat="1" ht="13.5"/>
    <row r="205" s="1208" customFormat="1" ht="13.5"/>
    <row r="206" s="1208" customFormat="1" ht="13.5"/>
    <row r="207" s="1208" customFormat="1" ht="13.5"/>
    <row r="208" s="1208" customFormat="1" ht="13.5"/>
    <row r="209" s="1208" customFormat="1" ht="13.5"/>
    <row r="210" s="1208" customFormat="1" ht="13.5"/>
    <row r="211" s="1208" customFormat="1" ht="13.5"/>
    <row r="212" s="1208" customFormat="1" ht="13.5"/>
    <row r="213" s="1208" customFormat="1" ht="13.5"/>
    <row r="214" s="1208" customFormat="1" ht="13.5"/>
    <row r="215" s="1208" customFormat="1" ht="13.5"/>
    <row r="216" s="1208" customFormat="1" ht="13.5"/>
    <row r="217" s="1208" customFormat="1" ht="13.5"/>
    <row r="218" s="1208" customFormat="1" ht="13.5"/>
    <row r="219" s="1208" customFormat="1" ht="13.5"/>
    <row r="220" s="1208" customFormat="1" ht="13.5"/>
    <row r="221" s="1208" customFormat="1" ht="13.5"/>
    <row r="222" s="1208" customFormat="1" ht="13.5"/>
    <row r="223" s="1208" customFormat="1" ht="13.5"/>
    <row r="224" s="1208" customFormat="1" ht="13.5"/>
    <row r="225" s="1208" customFormat="1" ht="13.5"/>
    <row r="226" s="1208" customFormat="1" ht="13.5"/>
    <row r="227" s="1208" customFormat="1" ht="13.5"/>
    <row r="228" s="1208" customFormat="1" ht="13.5"/>
    <row r="229" s="1208" customFormat="1" ht="13.5"/>
    <row r="230" s="1208" customFormat="1" ht="13.5"/>
    <row r="231" s="1208" customFormat="1" ht="13.5"/>
    <row r="232" s="1208" customFormat="1" ht="13.5"/>
    <row r="233" s="1208" customFormat="1" ht="13.5"/>
    <row r="234" s="1208" customFormat="1" ht="13.5"/>
    <row r="235" s="1208" customFormat="1" ht="13.5"/>
    <row r="236" s="1208" customFormat="1" ht="13.5"/>
    <row r="237" s="1208" customFormat="1" ht="13.5"/>
    <row r="238" s="1208" customFormat="1" ht="13.5"/>
    <row r="239" s="1208" customFormat="1" ht="13.5"/>
    <row r="240" s="1208" customFormat="1" ht="13.5"/>
    <row r="241" s="1208" customFormat="1" ht="13.5"/>
    <row r="242" s="1208" customFormat="1" ht="13.5"/>
    <row r="243" s="1208" customFormat="1" ht="13.5"/>
    <row r="244" s="1208" customFormat="1" ht="13.5"/>
    <row r="245" s="1208" customFormat="1" ht="13.5"/>
    <row r="246" s="1208" customFormat="1" ht="13.5"/>
    <row r="247" s="1208" customFormat="1" ht="13.5"/>
    <row r="248" s="1208" customFormat="1" ht="13.5"/>
    <row r="249" s="1208" customFormat="1" ht="13.5"/>
    <row r="250" s="1208" customFormat="1" ht="13.5"/>
    <row r="251" s="1208" customFormat="1" ht="13.5"/>
    <row r="252" s="1208" customFormat="1" ht="13.5"/>
    <row r="253" s="1208" customFormat="1" ht="13.5"/>
    <row r="254" s="1208" customFormat="1" ht="13.5"/>
    <row r="255" s="1208" customFormat="1" ht="13.5"/>
    <row r="256" s="1208" customFormat="1" ht="13.5"/>
    <row r="257" s="1208" customFormat="1" ht="13.5"/>
    <row r="258" s="1208" customFormat="1" ht="13.5"/>
    <row r="259" s="1208" customFormat="1" ht="13.5"/>
    <row r="260" s="1208" customFormat="1" ht="13.5"/>
    <row r="261" s="1208" customFormat="1" ht="13.5"/>
    <row r="262" s="1208" customFormat="1" ht="13.5"/>
    <row r="263" s="1208" customFormat="1" ht="13.5"/>
    <row r="264" s="1208" customFormat="1" ht="13.5"/>
    <row r="265" s="1208" customFormat="1" ht="13.5"/>
    <row r="266" s="1208" customFormat="1" ht="13.5"/>
    <row r="267" s="1208" customFormat="1" ht="13.5"/>
    <row r="268" s="1208" customFormat="1" ht="13.5"/>
    <row r="269" s="1208" customFormat="1" ht="13.5"/>
    <row r="270" s="1208" customFormat="1" ht="13.5"/>
    <row r="271" s="1208" customFormat="1" ht="13.5"/>
    <row r="272" s="1208" customFormat="1" ht="13.5"/>
    <row r="273" s="1208" customFormat="1" ht="13.5"/>
    <row r="274" s="1208" customFormat="1" ht="13.5"/>
    <row r="275" s="1208" customFormat="1" ht="13.5"/>
    <row r="276" s="1208" customFormat="1" ht="13.5"/>
    <row r="277" s="1208" customFormat="1" ht="13.5"/>
    <row r="278" s="1208" customFormat="1" ht="13.5"/>
    <row r="279" s="1208" customFormat="1" ht="13.5"/>
    <row r="280" s="1208" customFormat="1" ht="13.5"/>
    <row r="281" s="1208" customFormat="1" ht="13.5"/>
    <row r="282" s="1208" customFormat="1" ht="13.5"/>
    <row r="283" s="1208" customFormat="1" ht="13.5"/>
    <row r="284" s="1208" customFormat="1" ht="13.5"/>
    <row r="285" s="1208" customFormat="1" ht="13.5"/>
    <row r="286" s="1208" customFormat="1" ht="13.5"/>
    <row r="287" s="1208" customFormat="1" ht="13.5"/>
    <row r="288" s="1208" customFormat="1" ht="13.5"/>
    <row r="289" s="1208" customFormat="1" ht="13.5"/>
    <row r="290" s="1208" customFormat="1" ht="13.5"/>
    <row r="291" s="1208" customFormat="1" ht="13.5"/>
    <row r="292" s="1208" customFormat="1" ht="13.5"/>
    <row r="293" s="1208" customFormat="1" ht="13.5"/>
    <row r="294" s="1208" customFormat="1" ht="13.5"/>
    <row r="295" s="1208" customFormat="1" ht="13.5"/>
    <row r="296" s="1208" customFormat="1" ht="13.5"/>
    <row r="297" s="1208" customFormat="1" ht="13.5"/>
    <row r="298" s="1208" customFormat="1" ht="13.5"/>
    <row r="299" s="1208" customFormat="1" ht="13.5"/>
    <row r="300" s="1208" customFormat="1" ht="13.5"/>
    <row r="301" s="1208" customFormat="1" ht="13.5"/>
    <row r="302" s="1208" customFormat="1" ht="13.5"/>
    <row r="303" s="1208" customFormat="1" ht="13.5"/>
    <row r="304" s="1208" customFormat="1" ht="13.5"/>
    <row r="305" s="1208" customFormat="1" ht="13.5"/>
    <row r="306" s="1208" customFormat="1" ht="13.5"/>
    <row r="307" s="1208" customFormat="1" ht="13.5"/>
    <row r="308" s="1208" customFormat="1" ht="13.5"/>
    <row r="309" s="1208" customFormat="1" ht="13.5"/>
    <row r="310" s="1208" customFormat="1" ht="13.5"/>
    <row r="311" s="1208" customFormat="1" ht="13.5"/>
    <row r="312" s="1208" customFormat="1" ht="13.5"/>
    <row r="313" s="1208" customFormat="1" ht="13.5"/>
    <row r="314" s="1208" customFormat="1" ht="13.5"/>
    <row r="315" s="1208" customFormat="1" ht="13.5"/>
    <row r="316" s="1208" customFormat="1" ht="13.5"/>
    <row r="317" s="1208" customFormat="1" ht="13.5"/>
    <row r="318" s="1208" customFormat="1" ht="13.5"/>
    <row r="319" s="1208" customFormat="1" ht="13.5"/>
    <row r="320" s="1208" customFormat="1" ht="13.5"/>
    <row r="321" s="1208" customFormat="1" ht="13.5"/>
    <row r="322" s="1208" customFormat="1" ht="13.5"/>
    <row r="323" s="1208" customFormat="1" ht="13.5"/>
    <row r="324" s="1208" customFormat="1" ht="13.5"/>
    <row r="325" s="1208" customFormat="1" ht="13.5"/>
    <row r="326" s="1208" customFormat="1" ht="13.5"/>
    <row r="327" s="1208" customFormat="1" ht="13.5"/>
    <row r="328" s="1208" customFormat="1" ht="13.5"/>
    <row r="329" s="1208" customFormat="1" ht="13.5"/>
    <row r="330" s="1208" customFormat="1" ht="13.5"/>
    <row r="331" s="1208" customFormat="1" ht="13.5"/>
    <row r="332" s="1208" customFormat="1" ht="13.5"/>
    <row r="333" s="1208" customFormat="1" ht="13.5"/>
    <row r="334" s="1208" customFormat="1" ht="13.5"/>
    <row r="335" s="1208" customFormat="1" ht="13.5"/>
    <row r="336" s="1208" customFormat="1" ht="13.5"/>
    <row r="337" s="1208" customFormat="1" ht="13.5"/>
    <row r="338" s="1208" customFormat="1" ht="13.5"/>
    <row r="339" s="1208" customFormat="1" ht="13.5"/>
    <row r="340" s="1208" customFormat="1" ht="13.5"/>
  </sheetData>
  <sheetProtection/>
  <protectedRanges>
    <protectedRange sqref="B8:B33" name="範囲1_1"/>
  </protectedRanges>
  <mergeCells count="63">
    <mergeCell ref="AA6:AA7"/>
    <mergeCell ref="AB6:AB7"/>
    <mergeCell ref="AC6:AC7"/>
    <mergeCell ref="AD6:AD7"/>
    <mergeCell ref="Y2:AD2"/>
    <mergeCell ref="Z5:AD5"/>
    <mergeCell ref="Z6:Z7"/>
    <mergeCell ref="A3:A7"/>
    <mergeCell ref="B3:B7"/>
    <mergeCell ref="C3:AD4"/>
    <mergeCell ref="C5:Y5"/>
    <mergeCell ref="C6:C7"/>
    <mergeCell ref="D6:D7"/>
    <mergeCell ref="E6:E7"/>
    <mergeCell ref="F6:F7"/>
    <mergeCell ref="G6:G7"/>
    <mergeCell ref="H6:H7"/>
    <mergeCell ref="O6:O7"/>
    <mergeCell ref="P6:P7"/>
    <mergeCell ref="I6:I7"/>
    <mergeCell ref="J6:J7"/>
    <mergeCell ref="K6:K7"/>
    <mergeCell ref="L6:L7"/>
    <mergeCell ref="X6:X7"/>
    <mergeCell ref="Y6:Y7"/>
    <mergeCell ref="A8:A9"/>
    <mergeCell ref="B8:B9"/>
    <mergeCell ref="Q6:Q7"/>
    <mergeCell ref="R6:R7"/>
    <mergeCell ref="S6:S7"/>
    <mergeCell ref="T6:V6"/>
    <mergeCell ref="M6:M7"/>
    <mergeCell ref="N6:N7"/>
    <mergeCell ref="A18:A19"/>
    <mergeCell ref="B18:B19"/>
    <mergeCell ref="A20:A21"/>
    <mergeCell ref="B20:B21"/>
    <mergeCell ref="A10:A11"/>
    <mergeCell ref="B10:B11"/>
    <mergeCell ref="A12:A13"/>
    <mergeCell ref="B12:B13"/>
    <mergeCell ref="A14:A15"/>
    <mergeCell ref="B14:B15"/>
    <mergeCell ref="C37:V37"/>
    <mergeCell ref="A30:A31"/>
    <mergeCell ref="B30:B31"/>
    <mergeCell ref="A32:A33"/>
    <mergeCell ref="B32:B33"/>
    <mergeCell ref="A2:B2"/>
    <mergeCell ref="A34:A35"/>
    <mergeCell ref="B34:B35"/>
    <mergeCell ref="C36:V36"/>
    <mergeCell ref="A26:A27"/>
    <mergeCell ref="W6:W7"/>
    <mergeCell ref="B26:B27"/>
    <mergeCell ref="A28:A29"/>
    <mergeCell ref="B28:B29"/>
    <mergeCell ref="A22:A23"/>
    <mergeCell ref="B22:B23"/>
    <mergeCell ref="A16:A17"/>
    <mergeCell ref="B16:B17"/>
    <mergeCell ref="A24:A25"/>
    <mergeCell ref="B24:B25"/>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tabColor indexed="13"/>
  </sheetPr>
  <dimension ref="A1:AA202"/>
  <sheetViews>
    <sheetView view="pageBreakPreview" zoomScale="75" zoomScaleNormal="75" zoomScaleSheetLayoutView="75" zoomScalePageLayoutView="0" workbookViewId="0" topLeftCell="A1">
      <pane xSplit="2" ySplit="6" topLeftCell="C61" activePane="bottomRight" state="frozen"/>
      <selection pane="topLeft" activeCell="E5" sqref="E5:O6"/>
      <selection pane="topRight" activeCell="E5" sqref="E5:O6"/>
      <selection pane="bottomLeft" activeCell="E5" sqref="E5:O6"/>
      <selection pane="bottomRight" activeCell="X13" sqref="X13"/>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125" style="1" customWidth="1"/>
    <col min="13" max="13" width="4.625" style="1" bestFit="1" customWidth="1"/>
    <col min="14" max="14" width="3.625" style="1" bestFit="1" customWidth="1"/>
    <col min="15" max="15" width="6.25390625" style="1" bestFit="1" customWidth="1"/>
    <col min="16" max="16" width="5.25390625" style="1" bestFit="1" customWidth="1"/>
    <col min="17" max="17" width="5.125" style="1" customWidth="1"/>
    <col min="18" max="18" width="3.375" style="1" customWidth="1"/>
    <col min="19" max="16384" width="9.00390625" style="1" customWidth="1"/>
  </cols>
  <sheetData>
    <row r="1" spans="1:8" ht="14.25">
      <c r="A1" s="2004" t="s">
        <v>271</v>
      </c>
      <c r="B1" s="2004"/>
      <c r="C1" s="2004"/>
      <c r="D1" s="2004"/>
      <c r="E1" s="2004"/>
      <c r="F1" s="2004"/>
      <c r="G1" s="35"/>
      <c r="H1" s="35"/>
    </row>
    <row r="2" spans="1:17" ht="12" customHeight="1" thickBot="1">
      <c r="A2" s="86"/>
      <c r="B2" s="86"/>
      <c r="C2" s="87"/>
      <c r="D2" s="87"/>
      <c r="E2" s="86"/>
      <c r="F2" s="86"/>
      <c r="G2" s="86"/>
      <c r="M2" s="2412" t="str">
        <f ca="1">INDIRECT("'-43-'!M4")</f>
        <v>（令和元年度）</v>
      </c>
      <c r="N2" s="2413"/>
      <c r="O2" s="2413"/>
      <c r="P2" s="2413"/>
      <c r="Q2" s="2413"/>
    </row>
    <row r="3" spans="1:17" s="14" customFormat="1" ht="13.5" customHeight="1">
      <c r="A3" s="2189" t="s">
        <v>275</v>
      </c>
      <c r="B3" s="2191" t="s">
        <v>71</v>
      </c>
      <c r="C3" s="2211" t="s">
        <v>24</v>
      </c>
      <c r="D3" s="2201" t="s">
        <v>72</v>
      </c>
      <c r="E3" s="2202"/>
      <c r="F3" s="2216" t="s">
        <v>73</v>
      </c>
      <c r="G3" s="2216"/>
      <c r="H3" s="2216"/>
      <c r="I3" s="2217"/>
      <c r="J3" s="2214" t="s">
        <v>398</v>
      </c>
      <c r="K3" s="2214"/>
      <c r="L3" s="2214"/>
      <c r="M3" s="2214"/>
      <c r="N3" s="2214"/>
      <c r="O3" s="2215"/>
      <c r="P3" s="2206" t="s">
        <v>239</v>
      </c>
      <c r="Q3" s="2207"/>
    </row>
    <row r="4" spans="1:17" ht="13.5" customHeight="1">
      <c r="A4" s="2190"/>
      <c r="B4" s="2192"/>
      <c r="C4" s="2212"/>
      <c r="D4" s="2203" t="s">
        <v>74</v>
      </c>
      <c r="E4" s="2199" t="s">
        <v>75</v>
      </c>
      <c r="F4" s="2198" t="s">
        <v>76</v>
      </c>
      <c r="G4" s="2198"/>
      <c r="H4" s="2223" t="s">
        <v>77</v>
      </c>
      <c r="I4" s="2224"/>
      <c r="J4" s="2218" t="s">
        <v>78</v>
      </c>
      <c r="K4" s="2196" t="s">
        <v>212</v>
      </c>
      <c r="L4" s="2196" t="s">
        <v>79</v>
      </c>
      <c r="M4" s="2196" t="s">
        <v>80</v>
      </c>
      <c r="N4" s="2194" t="s">
        <v>81</v>
      </c>
      <c r="O4" s="2199" t="s">
        <v>82</v>
      </c>
      <c r="P4" s="2183" t="s">
        <v>79</v>
      </c>
      <c r="Q4" s="2185" t="s">
        <v>238</v>
      </c>
    </row>
    <row r="5" spans="1:17" ht="36" customHeight="1" thickBot="1">
      <c r="A5" s="2190"/>
      <c r="B5" s="2192"/>
      <c r="C5" s="2213"/>
      <c r="D5" s="2204"/>
      <c r="E5" s="2200"/>
      <c r="F5" s="169" t="s">
        <v>83</v>
      </c>
      <c r="G5" s="196" t="s">
        <v>84</v>
      </c>
      <c r="H5" s="170" t="s">
        <v>85</v>
      </c>
      <c r="I5" s="197" t="s">
        <v>84</v>
      </c>
      <c r="J5" s="2219"/>
      <c r="K5" s="2197"/>
      <c r="L5" s="2197"/>
      <c r="M5" s="2197"/>
      <c r="N5" s="2195"/>
      <c r="O5" s="2222"/>
      <c r="P5" s="2184"/>
      <c r="Q5" s="2186"/>
    </row>
    <row r="6" spans="1:17" s="33" customFormat="1" ht="10.5">
      <c r="A6" s="187"/>
      <c r="B6" s="188"/>
      <c r="C6" s="189" t="s">
        <v>45</v>
      </c>
      <c r="D6" s="1415" t="s">
        <v>45</v>
      </c>
      <c r="E6" s="1416" t="s">
        <v>46</v>
      </c>
      <c r="F6" s="1420" t="s">
        <v>45</v>
      </c>
      <c r="G6" s="1416" t="s">
        <v>287</v>
      </c>
      <c r="H6" s="1420" t="s">
        <v>45</v>
      </c>
      <c r="I6" s="1416" t="s">
        <v>287</v>
      </c>
      <c r="J6" s="1420" t="s">
        <v>45</v>
      </c>
      <c r="K6" s="1421" t="s">
        <v>45</v>
      </c>
      <c r="L6" s="1421" t="s">
        <v>45</v>
      </c>
      <c r="M6" s="1421" t="s">
        <v>45</v>
      </c>
      <c r="N6" s="1421" t="s">
        <v>45</v>
      </c>
      <c r="O6" s="1587" t="s">
        <v>45</v>
      </c>
      <c r="P6" s="1478" t="s">
        <v>287</v>
      </c>
      <c r="Q6" s="194" t="s">
        <v>287</v>
      </c>
    </row>
    <row r="7" spans="1:17" s="556" customFormat="1" ht="12.75" customHeight="1">
      <c r="A7" s="2187" t="s">
        <v>151</v>
      </c>
      <c r="B7" s="554" t="s">
        <v>47</v>
      </c>
      <c r="C7" s="1508">
        <v>264</v>
      </c>
      <c r="D7" s="1565">
        <v>260</v>
      </c>
      <c r="E7" s="1566">
        <v>98.48484848484848</v>
      </c>
      <c r="F7" s="1577">
        <v>5</v>
      </c>
      <c r="G7" s="1566">
        <v>1.9230769230769231</v>
      </c>
      <c r="H7" s="1577">
        <v>9</v>
      </c>
      <c r="I7" s="1566">
        <v>3.4615384615384617</v>
      </c>
      <c r="J7" s="1577">
        <v>7</v>
      </c>
      <c r="K7" s="1588">
        <v>9</v>
      </c>
      <c r="L7" s="1588">
        <v>49</v>
      </c>
      <c r="M7" s="1588">
        <v>8</v>
      </c>
      <c r="N7" s="1588">
        <v>2</v>
      </c>
      <c r="O7" s="1589">
        <v>75</v>
      </c>
      <c r="P7" s="1551">
        <v>18.846153846153847</v>
      </c>
      <c r="Q7" s="1554">
        <v>3.8461538461538463</v>
      </c>
    </row>
    <row r="8" spans="1:17" s="44" customFormat="1" ht="12.75" customHeight="1" thickBot="1">
      <c r="A8" s="2188"/>
      <c r="B8" s="116" t="s">
        <v>48</v>
      </c>
      <c r="C8" s="204">
        <f>SUM(C7)</f>
        <v>264</v>
      </c>
      <c r="D8" s="1417">
        <f>SUM(D7)</f>
        <v>260</v>
      </c>
      <c r="E8" s="1567">
        <f>D8/C8*100</f>
        <v>98.48484848484848</v>
      </c>
      <c r="F8" s="1578">
        <f>SUM(F7)</f>
        <v>5</v>
      </c>
      <c r="G8" s="1567">
        <f>F8/D8*100</f>
        <v>1.9230769230769231</v>
      </c>
      <c r="H8" s="1578">
        <f>SUM(H7)</f>
        <v>9</v>
      </c>
      <c r="I8" s="1567">
        <f>H8/D8*100</f>
        <v>3.4615384615384617</v>
      </c>
      <c r="J8" s="1578">
        <f aca="true" t="shared" si="0" ref="J8:O8">SUM(J7)</f>
        <v>7</v>
      </c>
      <c r="K8" s="1590">
        <f t="shared" si="0"/>
        <v>9</v>
      </c>
      <c r="L8" s="1590">
        <f t="shared" si="0"/>
        <v>49</v>
      </c>
      <c r="M8" s="1590">
        <f t="shared" si="0"/>
        <v>8</v>
      </c>
      <c r="N8" s="1590">
        <f t="shared" si="0"/>
        <v>2</v>
      </c>
      <c r="O8" s="1591">
        <f t="shared" si="0"/>
        <v>75</v>
      </c>
      <c r="P8" s="180">
        <f>L8/D8*100</f>
        <v>18.846153846153847</v>
      </c>
      <c r="Q8" s="181">
        <f>(M8+N8)/D8*100</f>
        <v>3.8461538461538463</v>
      </c>
    </row>
    <row r="9" spans="1:17" s="556" customFormat="1" ht="12.75" customHeight="1">
      <c r="A9" s="2208" t="s">
        <v>86</v>
      </c>
      <c r="B9" s="557" t="s">
        <v>49</v>
      </c>
      <c r="C9" s="1514">
        <v>115</v>
      </c>
      <c r="D9" s="1568">
        <v>115</v>
      </c>
      <c r="E9" s="1566">
        <v>100</v>
      </c>
      <c r="F9" s="1579">
        <v>3</v>
      </c>
      <c r="G9" s="1566">
        <v>2.608695652173913</v>
      </c>
      <c r="H9" s="1579">
        <v>7</v>
      </c>
      <c r="I9" s="1566">
        <v>6.086956521739131</v>
      </c>
      <c r="J9" s="1579">
        <v>1</v>
      </c>
      <c r="K9" s="1592">
        <v>14</v>
      </c>
      <c r="L9" s="1592">
        <v>1</v>
      </c>
      <c r="M9" s="1593">
        <v>3</v>
      </c>
      <c r="N9" s="1592">
        <v>0</v>
      </c>
      <c r="O9" s="1594">
        <v>19</v>
      </c>
      <c r="P9" s="1551">
        <v>0.8695652173913043</v>
      </c>
      <c r="Q9" s="1554">
        <v>2.608695652173913</v>
      </c>
    </row>
    <row r="10" spans="1:17" s="556" customFormat="1" ht="12.75" customHeight="1">
      <c r="A10" s="2209"/>
      <c r="B10" s="561" t="s">
        <v>87</v>
      </c>
      <c r="C10" s="1521">
        <v>232</v>
      </c>
      <c r="D10" s="1569">
        <v>229</v>
      </c>
      <c r="E10" s="1566">
        <v>98.70689655172413</v>
      </c>
      <c r="F10" s="1580">
        <v>5</v>
      </c>
      <c r="G10" s="1566">
        <v>2.1834061135371177</v>
      </c>
      <c r="H10" s="1580">
        <v>8</v>
      </c>
      <c r="I10" s="1566">
        <v>3.4934497816593884</v>
      </c>
      <c r="J10" s="1580">
        <v>0</v>
      </c>
      <c r="K10" s="1595">
        <v>5</v>
      </c>
      <c r="L10" s="1595">
        <v>34</v>
      </c>
      <c r="M10" s="1595">
        <v>4</v>
      </c>
      <c r="N10" s="1595">
        <v>0</v>
      </c>
      <c r="O10" s="1589">
        <v>43</v>
      </c>
      <c r="P10" s="1551">
        <v>14.847161572052403</v>
      </c>
      <c r="Q10" s="1554">
        <v>1.7467248908296942</v>
      </c>
    </row>
    <row r="11" spans="1:17" s="556" customFormat="1" ht="12.75" customHeight="1">
      <c r="A11" s="2209"/>
      <c r="B11" s="561" t="s">
        <v>186</v>
      </c>
      <c r="C11" s="1508">
        <v>238</v>
      </c>
      <c r="D11" s="1565">
        <v>231</v>
      </c>
      <c r="E11" s="1566">
        <v>97.05882352941177</v>
      </c>
      <c r="F11" s="1577">
        <v>4</v>
      </c>
      <c r="G11" s="1566">
        <v>1.7316017316017316</v>
      </c>
      <c r="H11" s="1577">
        <v>13</v>
      </c>
      <c r="I11" s="1566">
        <v>5.627705627705628</v>
      </c>
      <c r="J11" s="1577">
        <v>9</v>
      </c>
      <c r="K11" s="1588">
        <v>3</v>
      </c>
      <c r="L11" s="1588">
        <v>8</v>
      </c>
      <c r="M11" s="1588">
        <v>5</v>
      </c>
      <c r="N11" s="1588">
        <v>1</v>
      </c>
      <c r="O11" s="1589">
        <v>26</v>
      </c>
      <c r="P11" s="1551">
        <v>3.463203463203463</v>
      </c>
      <c r="Q11" s="1554">
        <v>2.5974025974025974</v>
      </c>
    </row>
    <row r="12" spans="1:17" s="44" customFormat="1" ht="12.75" customHeight="1" thickBot="1">
      <c r="A12" s="2210"/>
      <c r="B12" s="116" t="s">
        <v>48</v>
      </c>
      <c r="C12" s="204">
        <f>SUM(C9:C11)</f>
        <v>585</v>
      </c>
      <c r="D12" s="1417">
        <f>SUM(D9:D11)</f>
        <v>575</v>
      </c>
      <c r="E12" s="1567">
        <f>D12/C12*100</f>
        <v>98.29059829059828</v>
      </c>
      <c r="F12" s="1581">
        <f>SUM(F9:F11)</f>
        <v>12</v>
      </c>
      <c r="G12" s="1567">
        <f>F12/D12*100</f>
        <v>2.086956521739131</v>
      </c>
      <c r="H12" s="1581">
        <f>SUM(H9:H11)</f>
        <v>28</v>
      </c>
      <c r="I12" s="1567">
        <f>H12/D12*100</f>
        <v>4.869565217391305</v>
      </c>
      <c r="J12" s="1581">
        <f aca="true" t="shared" si="1" ref="J12:O12">SUM(J9:J11)</f>
        <v>10</v>
      </c>
      <c r="K12" s="1596">
        <f t="shared" si="1"/>
        <v>22</v>
      </c>
      <c r="L12" s="1596">
        <f t="shared" si="1"/>
        <v>43</v>
      </c>
      <c r="M12" s="1596">
        <f t="shared" si="1"/>
        <v>12</v>
      </c>
      <c r="N12" s="1596">
        <f t="shared" si="1"/>
        <v>1</v>
      </c>
      <c r="O12" s="1597">
        <f t="shared" si="1"/>
        <v>88</v>
      </c>
      <c r="P12" s="180">
        <f>L12/D12*100</f>
        <v>7.478260869565218</v>
      </c>
      <c r="Q12" s="181">
        <f>(M12+N12)/D12*100</f>
        <v>2.2608695652173916</v>
      </c>
    </row>
    <row r="13" spans="1:17" s="556" customFormat="1" ht="12.75" customHeight="1">
      <c r="A13" s="2209" t="s">
        <v>88</v>
      </c>
      <c r="B13" s="554" t="s">
        <v>89</v>
      </c>
      <c r="C13" s="1559">
        <v>333</v>
      </c>
      <c r="D13" s="1570">
        <v>331</v>
      </c>
      <c r="E13" s="1571">
        <v>99.3993993993994</v>
      </c>
      <c r="F13" s="1582">
        <v>10</v>
      </c>
      <c r="G13" s="1571">
        <v>3.0211480362537766</v>
      </c>
      <c r="H13" s="1582">
        <v>27</v>
      </c>
      <c r="I13" s="1571">
        <v>8.157099697885197</v>
      </c>
      <c r="J13" s="1582">
        <v>2</v>
      </c>
      <c r="K13" s="1598">
        <v>29</v>
      </c>
      <c r="L13" s="1598">
        <v>57</v>
      </c>
      <c r="M13" s="1598">
        <v>25</v>
      </c>
      <c r="N13" s="1598">
        <v>4</v>
      </c>
      <c r="O13" s="1599">
        <v>117</v>
      </c>
      <c r="P13" s="1560">
        <v>17.220543806646525</v>
      </c>
      <c r="Q13" s="1561">
        <v>8.761329305135952</v>
      </c>
    </row>
    <row r="14" spans="1:17" s="556" customFormat="1" ht="12.75" customHeight="1">
      <c r="A14" s="2361"/>
      <c r="B14" s="565" t="s">
        <v>307</v>
      </c>
      <c r="C14" s="1628">
        <v>169</v>
      </c>
      <c r="D14" s="1629">
        <v>167</v>
      </c>
      <c r="E14" s="1572">
        <v>98.81656804733728</v>
      </c>
      <c r="F14" s="1629">
        <v>6</v>
      </c>
      <c r="G14" s="1572">
        <v>3.592814371257485</v>
      </c>
      <c r="H14" s="1629">
        <v>14</v>
      </c>
      <c r="I14" s="1572">
        <v>8.383233532934131</v>
      </c>
      <c r="J14" s="1629">
        <v>0</v>
      </c>
      <c r="K14" s="1630">
        <v>7</v>
      </c>
      <c r="L14" s="1630">
        <v>8</v>
      </c>
      <c r="M14" s="1630">
        <v>6</v>
      </c>
      <c r="N14" s="1630">
        <v>0</v>
      </c>
      <c r="O14" s="1600">
        <v>21</v>
      </c>
      <c r="P14" s="1562">
        <v>4.790419161676647</v>
      </c>
      <c r="Q14" s="1563">
        <v>3.592814371257485</v>
      </c>
    </row>
    <row r="15" spans="1:17" s="556" customFormat="1" ht="12.75" customHeight="1">
      <c r="A15" s="2209"/>
      <c r="B15" s="561" t="s">
        <v>98</v>
      </c>
      <c r="C15" s="1628">
        <v>2</v>
      </c>
      <c r="D15" s="1629">
        <v>2</v>
      </c>
      <c r="E15" s="1572">
        <v>100</v>
      </c>
      <c r="F15" s="1629">
        <v>0</v>
      </c>
      <c r="G15" s="1572">
        <v>0</v>
      </c>
      <c r="H15" s="1629">
        <v>0</v>
      </c>
      <c r="I15" s="1572">
        <v>0</v>
      </c>
      <c r="J15" s="1629">
        <v>0</v>
      </c>
      <c r="K15" s="1630">
        <v>0</v>
      </c>
      <c r="L15" s="1630">
        <v>0</v>
      </c>
      <c r="M15" s="1630">
        <v>0</v>
      </c>
      <c r="N15" s="1630">
        <v>0</v>
      </c>
      <c r="O15" s="1600">
        <v>0</v>
      </c>
      <c r="P15" s="1562">
        <v>0</v>
      </c>
      <c r="Q15" s="1563">
        <v>0</v>
      </c>
    </row>
    <row r="16" spans="1:17" s="556" customFormat="1" ht="12.75" customHeight="1">
      <c r="A16" s="2209"/>
      <c r="B16" s="561" t="s">
        <v>180</v>
      </c>
      <c r="C16" s="1628">
        <v>8</v>
      </c>
      <c r="D16" s="1629">
        <v>8</v>
      </c>
      <c r="E16" s="1572">
        <v>100</v>
      </c>
      <c r="F16" s="1629">
        <v>0</v>
      </c>
      <c r="G16" s="1572">
        <v>0</v>
      </c>
      <c r="H16" s="1629">
        <v>0</v>
      </c>
      <c r="I16" s="1572">
        <v>0</v>
      </c>
      <c r="J16" s="1629">
        <v>0</v>
      </c>
      <c r="K16" s="1630">
        <v>0</v>
      </c>
      <c r="L16" s="1630">
        <v>1</v>
      </c>
      <c r="M16" s="1630">
        <v>0</v>
      </c>
      <c r="N16" s="1630">
        <v>0</v>
      </c>
      <c r="O16" s="1600">
        <v>1</v>
      </c>
      <c r="P16" s="1562">
        <v>12.5</v>
      </c>
      <c r="Q16" s="1563">
        <v>0</v>
      </c>
    </row>
    <row r="17" spans="1:17" s="44" customFormat="1" ht="12.75" customHeight="1" thickBot="1">
      <c r="A17" s="2210"/>
      <c r="B17" s="116" t="s">
        <v>48</v>
      </c>
      <c r="C17" s="1564">
        <f>SUM(C13:C16)</f>
        <v>512</v>
      </c>
      <c r="D17" s="1573">
        <f>SUM(D13:D16)</f>
        <v>508</v>
      </c>
      <c r="E17" s="1574">
        <f>D17/C17*100</f>
        <v>99.21875</v>
      </c>
      <c r="F17" s="1583">
        <f>SUM(F13:F16)</f>
        <v>16</v>
      </c>
      <c r="G17" s="1574">
        <f>F17/D17*100</f>
        <v>3.149606299212598</v>
      </c>
      <c r="H17" s="1583">
        <f>SUM(H13:H16)</f>
        <v>41</v>
      </c>
      <c r="I17" s="1574">
        <f>H17/D17*100</f>
        <v>8.070866141732283</v>
      </c>
      <c r="J17" s="1583">
        <f aca="true" t="shared" si="2" ref="J17:O17">SUM(J13:J16)</f>
        <v>2</v>
      </c>
      <c r="K17" s="1601">
        <f t="shared" si="2"/>
        <v>36</v>
      </c>
      <c r="L17" s="1601">
        <f t="shared" si="2"/>
        <v>66</v>
      </c>
      <c r="M17" s="1601">
        <f t="shared" si="2"/>
        <v>31</v>
      </c>
      <c r="N17" s="1601">
        <f t="shared" si="2"/>
        <v>4</v>
      </c>
      <c r="O17" s="1602">
        <f t="shared" si="2"/>
        <v>139</v>
      </c>
      <c r="P17" s="577">
        <f>L17/D17*100</f>
        <v>12.992125984251967</v>
      </c>
      <c r="Q17" s="578">
        <f>(M17+N17)/D17*100</f>
        <v>6.889763779527559</v>
      </c>
    </row>
    <row r="18" spans="1:17" s="556" customFormat="1" ht="12.75" customHeight="1">
      <c r="A18" s="2187" t="s">
        <v>91</v>
      </c>
      <c r="B18" s="554" t="s">
        <v>92</v>
      </c>
      <c r="C18" s="39">
        <v>827</v>
      </c>
      <c r="D18" s="1631">
        <v>797</v>
      </c>
      <c r="E18" s="1650">
        <v>96.37243047158404</v>
      </c>
      <c r="F18" s="1631">
        <v>39</v>
      </c>
      <c r="G18" s="1632">
        <v>4.893350062735257</v>
      </c>
      <c r="H18" s="1631">
        <v>76</v>
      </c>
      <c r="I18" s="1650">
        <v>9.535759096612297</v>
      </c>
      <c r="J18" s="1631">
        <v>0</v>
      </c>
      <c r="K18" s="1633">
        <v>38</v>
      </c>
      <c r="L18" s="1633">
        <v>60</v>
      </c>
      <c r="M18" s="1633">
        <v>51</v>
      </c>
      <c r="N18" s="1633">
        <v>0</v>
      </c>
      <c r="O18" s="1634">
        <v>149</v>
      </c>
      <c r="P18" s="1667">
        <v>7.528230865746549</v>
      </c>
      <c r="Q18" s="1554">
        <v>6.398996235884567</v>
      </c>
    </row>
    <row r="19" spans="1:17" s="556" customFormat="1" ht="12.75" customHeight="1">
      <c r="A19" s="2187"/>
      <c r="B19" s="561" t="s">
        <v>93</v>
      </c>
      <c r="C19" s="1668">
        <v>133</v>
      </c>
      <c r="D19" s="1669">
        <v>130</v>
      </c>
      <c r="E19" s="1670">
        <v>97.74436090225564</v>
      </c>
      <c r="F19" s="1669">
        <v>4</v>
      </c>
      <c r="G19" s="1671">
        <v>3.076923076923077</v>
      </c>
      <c r="H19" s="1669">
        <v>7</v>
      </c>
      <c r="I19" s="1670">
        <v>5.384615384615385</v>
      </c>
      <c r="J19" s="1669">
        <v>6</v>
      </c>
      <c r="K19" s="1672">
        <v>12</v>
      </c>
      <c r="L19" s="1672">
        <v>27</v>
      </c>
      <c r="M19" s="1672">
        <v>0</v>
      </c>
      <c r="N19" s="1672">
        <v>0</v>
      </c>
      <c r="O19" s="1673">
        <v>45</v>
      </c>
      <c r="P19" s="1665">
        <v>20.76923076923077</v>
      </c>
      <c r="Q19" s="1554">
        <v>0</v>
      </c>
    </row>
    <row r="20" spans="1:17" s="44" customFormat="1" ht="12.75" customHeight="1" thickBot="1">
      <c r="A20" s="2188"/>
      <c r="B20" s="116" t="s">
        <v>48</v>
      </c>
      <c r="C20" s="204">
        <f>SUM(C18:C19)</f>
        <v>960</v>
      </c>
      <c r="D20" s="1417">
        <f>SUM(D18:D19)</f>
        <v>927</v>
      </c>
      <c r="E20" s="1567">
        <f>D20/C20*100</f>
        <v>96.5625</v>
      </c>
      <c r="F20" s="1584">
        <f>SUM(F18:F19)</f>
        <v>43</v>
      </c>
      <c r="G20" s="1567">
        <f>F20/D20*100</f>
        <v>4.638619201725998</v>
      </c>
      <c r="H20" s="1584">
        <f>SUM(H18:H19)</f>
        <v>83</v>
      </c>
      <c r="I20" s="1567">
        <f>H20/D20*100</f>
        <v>8.95361380798274</v>
      </c>
      <c r="J20" s="1584">
        <f aca="true" t="shared" si="3" ref="J20:O20">SUM(J18:J19)</f>
        <v>6</v>
      </c>
      <c r="K20" s="1603">
        <f t="shared" si="3"/>
        <v>50</v>
      </c>
      <c r="L20" s="1603">
        <f t="shared" si="3"/>
        <v>87</v>
      </c>
      <c r="M20" s="1603">
        <f t="shared" si="3"/>
        <v>51</v>
      </c>
      <c r="N20" s="1603">
        <f t="shared" si="3"/>
        <v>0</v>
      </c>
      <c r="O20" s="1604">
        <f t="shared" si="3"/>
        <v>194</v>
      </c>
      <c r="P20" s="180">
        <f>L20/D20*100</f>
        <v>9.385113268608414</v>
      </c>
      <c r="Q20" s="181">
        <f>(M20+N20)/D20*100</f>
        <v>5.501618122977346</v>
      </c>
    </row>
    <row r="21" spans="1:17" s="556" customFormat="1" ht="12.75" customHeight="1">
      <c r="A21" s="2187" t="s">
        <v>94</v>
      </c>
      <c r="B21" s="554" t="s">
        <v>50</v>
      </c>
      <c r="C21" s="1635">
        <v>128</v>
      </c>
      <c r="D21" s="1636">
        <v>122</v>
      </c>
      <c r="E21" s="1651">
        <v>95.3125</v>
      </c>
      <c r="F21" s="1636">
        <v>5</v>
      </c>
      <c r="G21" s="1637">
        <v>4.098360655737705</v>
      </c>
      <c r="H21" s="1636">
        <v>16</v>
      </c>
      <c r="I21" s="1651">
        <v>13.114754098360656</v>
      </c>
      <c r="J21" s="1636">
        <v>7</v>
      </c>
      <c r="K21" s="1638">
        <v>9</v>
      </c>
      <c r="L21" s="1638">
        <v>3</v>
      </c>
      <c r="M21" s="1638">
        <v>11</v>
      </c>
      <c r="N21" s="1638">
        <v>0</v>
      </c>
      <c r="O21" s="1599">
        <v>30</v>
      </c>
      <c r="P21" s="1560">
        <v>2.459016393442623</v>
      </c>
      <c r="Q21" s="1561">
        <v>9.01639344262295</v>
      </c>
    </row>
    <row r="22" spans="1:17" s="556" customFormat="1" ht="12.75" customHeight="1">
      <c r="A22" s="2187"/>
      <c r="B22" s="561" t="s">
        <v>95</v>
      </c>
      <c r="C22" s="1628">
        <v>464</v>
      </c>
      <c r="D22" s="1629">
        <v>433</v>
      </c>
      <c r="E22" s="1652">
        <v>93.31896551724138</v>
      </c>
      <c r="F22" s="1629">
        <v>18</v>
      </c>
      <c r="G22" s="1639">
        <v>4.157043879907621</v>
      </c>
      <c r="H22" s="1629">
        <v>34</v>
      </c>
      <c r="I22" s="1652">
        <v>7.852193995381063</v>
      </c>
      <c r="J22" s="1629">
        <v>12</v>
      </c>
      <c r="K22" s="1630">
        <v>14</v>
      </c>
      <c r="L22" s="1630">
        <v>6</v>
      </c>
      <c r="M22" s="1630">
        <v>13</v>
      </c>
      <c r="N22" s="1630">
        <v>6</v>
      </c>
      <c r="O22" s="1600">
        <v>51</v>
      </c>
      <c r="P22" s="1562">
        <v>1.3856812933025404</v>
      </c>
      <c r="Q22" s="1563">
        <v>4.387990762124711</v>
      </c>
    </row>
    <row r="23" spans="1:17" s="556" customFormat="1" ht="12.75" customHeight="1">
      <c r="A23" s="2187"/>
      <c r="B23" s="561" t="s">
        <v>51</v>
      </c>
      <c r="C23" s="1628">
        <v>99</v>
      </c>
      <c r="D23" s="1629">
        <v>92</v>
      </c>
      <c r="E23" s="1652">
        <v>92.92929292929293</v>
      </c>
      <c r="F23" s="1629">
        <v>1</v>
      </c>
      <c r="G23" s="1639">
        <v>1.0869565217391304</v>
      </c>
      <c r="H23" s="1629">
        <v>9</v>
      </c>
      <c r="I23" s="1652">
        <v>9.782608695652174</v>
      </c>
      <c r="J23" s="1629">
        <v>1</v>
      </c>
      <c r="K23" s="1630">
        <v>13</v>
      </c>
      <c r="L23" s="1630">
        <v>8</v>
      </c>
      <c r="M23" s="1630">
        <v>15</v>
      </c>
      <c r="N23" s="1630">
        <v>1</v>
      </c>
      <c r="O23" s="1600">
        <v>38</v>
      </c>
      <c r="P23" s="1562">
        <v>8.695652173913043</v>
      </c>
      <c r="Q23" s="1563">
        <v>17.391304347826086</v>
      </c>
    </row>
    <row r="24" spans="1:17" s="44" customFormat="1" ht="12.75" customHeight="1" thickBot="1">
      <c r="A24" s="2188"/>
      <c r="B24" s="116" t="s">
        <v>48</v>
      </c>
      <c r="C24" s="1564">
        <f>SUM(C21:C23)</f>
        <v>691</v>
      </c>
      <c r="D24" s="1573">
        <f>SUM(D21:D23)</f>
        <v>647</v>
      </c>
      <c r="E24" s="1574">
        <f>D24/C24*100</f>
        <v>93.63241678726484</v>
      </c>
      <c r="F24" s="1610">
        <f>SUM(F21:F23)</f>
        <v>24</v>
      </c>
      <c r="G24" s="1574">
        <f>F24/D24*100</f>
        <v>3.7094281298299845</v>
      </c>
      <c r="H24" s="1610">
        <f>SUM(H21:H23)</f>
        <v>59</v>
      </c>
      <c r="I24" s="1574">
        <f>H24/D24*100</f>
        <v>9.119010819165378</v>
      </c>
      <c r="J24" s="1610">
        <f aca="true" t="shared" si="4" ref="J24:O24">SUM(J21:J23)</f>
        <v>20</v>
      </c>
      <c r="K24" s="1611">
        <f t="shared" si="4"/>
        <v>36</v>
      </c>
      <c r="L24" s="1611">
        <f t="shared" si="4"/>
        <v>17</v>
      </c>
      <c r="M24" s="1611">
        <f t="shared" si="4"/>
        <v>39</v>
      </c>
      <c r="N24" s="1611">
        <f t="shared" si="4"/>
        <v>7</v>
      </c>
      <c r="O24" s="1612">
        <f t="shared" si="4"/>
        <v>119</v>
      </c>
      <c r="P24" s="577">
        <f>L24/D24*100</f>
        <v>2.627511591962906</v>
      </c>
      <c r="Q24" s="578">
        <f>(M24+N24)/D24*100</f>
        <v>7.109737248840804</v>
      </c>
    </row>
    <row r="25" spans="1:17" s="556" customFormat="1" ht="12.75" customHeight="1">
      <c r="A25" s="2190" t="s">
        <v>155</v>
      </c>
      <c r="B25" s="554" t="s">
        <v>210</v>
      </c>
      <c r="C25" s="39">
        <v>182</v>
      </c>
      <c r="D25" s="1568">
        <v>178</v>
      </c>
      <c r="E25" s="1575">
        <v>97.8021978021978</v>
      </c>
      <c r="F25" s="1579">
        <v>2</v>
      </c>
      <c r="G25" s="1575">
        <v>1.1235955056179776</v>
      </c>
      <c r="H25" s="1579">
        <v>9</v>
      </c>
      <c r="I25" s="1575">
        <v>5.056179775280898</v>
      </c>
      <c r="J25" s="1579">
        <v>0</v>
      </c>
      <c r="K25" s="1592">
        <v>12</v>
      </c>
      <c r="L25" s="1592">
        <v>28</v>
      </c>
      <c r="M25" s="1593">
        <v>14</v>
      </c>
      <c r="N25" s="1592">
        <v>7</v>
      </c>
      <c r="O25" s="1594">
        <v>61</v>
      </c>
      <c r="P25" s="1552">
        <v>15.730337078651685</v>
      </c>
      <c r="Q25" s="1553">
        <v>11.797752808988763</v>
      </c>
    </row>
    <row r="26" spans="1:17" s="44" customFormat="1" ht="12.75" customHeight="1" thickBot="1">
      <c r="A26" s="2193"/>
      <c r="B26" s="116" t="s">
        <v>48</v>
      </c>
      <c r="C26" s="204">
        <f>SUM(C25)</f>
        <v>182</v>
      </c>
      <c r="D26" s="1417">
        <f>SUM(D25)</f>
        <v>178</v>
      </c>
      <c r="E26" s="1574">
        <f>D26/C26*100</f>
        <v>97.8021978021978</v>
      </c>
      <c r="F26" s="1578">
        <f>SUM(F25)</f>
        <v>2</v>
      </c>
      <c r="G26" s="1574">
        <f>F26/D26*100</f>
        <v>1.1235955056179776</v>
      </c>
      <c r="H26" s="1578">
        <f>SUM(H25)</f>
        <v>9</v>
      </c>
      <c r="I26" s="1574">
        <f>H26/D26*100</f>
        <v>5.056179775280898</v>
      </c>
      <c r="J26" s="1578">
        <f aca="true" t="shared" si="5" ref="J26:O26">SUM(J25)</f>
        <v>0</v>
      </c>
      <c r="K26" s="1590">
        <f t="shared" si="5"/>
        <v>12</v>
      </c>
      <c r="L26" s="1590">
        <f t="shared" si="5"/>
        <v>28</v>
      </c>
      <c r="M26" s="1590">
        <f t="shared" si="5"/>
        <v>14</v>
      </c>
      <c r="N26" s="1590">
        <f t="shared" si="5"/>
        <v>7</v>
      </c>
      <c r="O26" s="1591">
        <f t="shared" si="5"/>
        <v>61</v>
      </c>
      <c r="P26" s="577">
        <f>L26/D26*100</f>
        <v>15.730337078651685</v>
      </c>
      <c r="Q26" s="578">
        <f>(M26+N26)/D26*100</f>
        <v>11.797752808988763</v>
      </c>
    </row>
    <row r="27" spans="1:17" s="556" customFormat="1" ht="12.75" customHeight="1">
      <c r="A27" s="2187" t="s">
        <v>96</v>
      </c>
      <c r="B27" s="554" t="s">
        <v>97</v>
      </c>
      <c r="C27" s="1640">
        <v>1042</v>
      </c>
      <c r="D27" s="1641">
        <v>993</v>
      </c>
      <c r="E27" s="1653">
        <v>95.29750479846449</v>
      </c>
      <c r="F27" s="1641">
        <v>24</v>
      </c>
      <c r="G27" s="1642">
        <v>2.416918429003021</v>
      </c>
      <c r="H27" s="1641">
        <v>30</v>
      </c>
      <c r="I27" s="1653">
        <v>3.0211480362537766</v>
      </c>
      <c r="J27" s="1641">
        <v>5</v>
      </c>
      <c r="K27" s="1643">
        <v>69</v>
      </c>
      <c r="L27" s="1643">
        <v>48</v>
      </c>
      <c r="M27" s="1643">
        <v>176</v>
      </c>
      <c r="N27" s="1643">
        <v>4</v>
      </c>
      <c r="O27" s="1594">
        <v>302</v>
      </c>
      <c r="P27" s="1552">
        <v>4.833836858006042</v>
      </c>
      <c r="Q27" s="1553">
        <v>18.12688821752266</v>
      </c>
    </row>
    <row r="28" spans="1:17" s="556" customFormat="1" ht="12.75" customHeight="1">
      <c r="A28" s="2187"/>
      <c r="B28" s="561" t="s">
        <v>242</v>
      </c>
      <c r="C28" s="1644">
        <v>640</v>
      </c>
      <c r="D28" s="1645">
        <v>605</v>
      </c>
      <c r="E28" s="1654">
        <v>93.94409937888199</v>
      </c>
      <c r="F28" s="1645">
        <v>17</v>
      </c>
      <c r="G28" s="1646">
        <v>2.809917355371901</v>
      </c>
      <c r="H28" s="1645">
        <v>44</v>
      </c>
      <c r="I28" s="1654">
        <v>7.2727272727272725</v>
      </c>
      <c r="J28" s="1645">
        <v>24</v>
      </c>
      <c r="K28" s="1647">
        <v>38</v>
      </c>
      <c r="L28" s="1647">
        <v>25</v>
      </c>
      <c r="M28" s="1647">
        <v>19</v>
      </c>
      <c r="N28" s="1647">
        <v>2</v>
      </c>
      <c r="O28" s="1613">
        <v>108</v>
      </c>
      <c r="P28" s="1614">
        <v>4.132231404958678</v>
      </c>
      <c r="Q28" s="1615">
        <v>3.4710743801652892</v>
      </c>
    </row>
    <row r="29" spans="1:17" s="556" customFormat="1" ht="12.75" customHeight="1">
      <c r="A29" s="2187"/>
      <c r="B29" s="561" t="s">
        <v>100</v>
      </c>
      <c r="C29" s="1644">
        <v>61</v>
      </c>
      <c r="D29" s="1645">
        <v>59</v>
      </c>
      <c r="E29" s="1654">
        <v>96.72131147540983</v>
      </c>
      <c r="F29" s="1645">
        <v>0</v>
      </c>
      <c r="G29" s="1646">
        <v>0</v>
      </c>
      <c r="H29" s="1645">
        <v>1</v>
      </c>
      <c r="I29" s="1654">
        <v>1.694915254237288</v>
      </c>
      <c r="J29" s="1645">
        <v>0</v>
      </c>
      <c r="K29" s="1647">
        <v>4</v>
      </c>
      <c r="L29" s="1647">
        <v>6</v>
      </c>
      <c r="M29" s="1647">
        <v>2</v>
      </c>
      <c r="N29" s="1647">
        <v>0</v>
      </c>
      <c r="O29" s="1613">
        <v>12</v>
      </c>
      <c r="P29" s="1614">
        <v>10.16949152542373</v>
      </c>
      <c r="Q29" s="1615">
        <v>3.389830508474576</v>
      </c>
    </row>
    <row r="30" spans="1:17" s="44" customFormat="1" ht="12.75" customHeight="1" thickBot="1">
      <c r="A30" s="2188"/>
      <c r="B30" s="596" t="s">
        <v>48</v>
      </c>
      <c r="C30" s="598">
        <f>SUM(C27:C29)</f>
        <v>1743</v>
      </c>
      <c r="D30" s="1417">
        <f>SUM(D27:D29)</f>
        <v>1657</v>
      </c>
      <c r="E30" s="1567">
        <f>D30/C30*100</f>
        <v>95.06597819850832</v>
      </c>
      <c r="F30" s="1578">
        <f>SUM(F27:F29)</f>
        <v>41</v>
      </c>
      <c r="G30" s="1567">
        <f>F30/D30*100</f>
        <v>2.4743512371756187</v>
      </c>
      <c r="H30" s="1578">
        <f>SUM(H27:H29)</f>
        <v>75</v>
      </c>
      <c r="I30" s="1567">
        <f>H30/D30*100</f>
        <v>4.526252263126131</v>
      </c>
      <c r="J30" s="1578">
        <f aca="true" t="shared" si="6" ref="J30:O30">SUM(J27:J29)</f>
        <v>29</v>
      </c>
      <c r="K30" s="1590">
        <f t="shared" si="6"/>
        <v>111</v>
      </c>
      <c r="L30" s="1590">
        <f t="shared" si="6"/>
        <v>79</v>
      </c>
      <c r="M30" s="1590">
        <f t="shared" si="6"/>
        <v>197</v>
      </c>
      <c r="N30" s="1590">
        <f t="shared" si="6"/>
        <v>6</v>
      </c>
      <c r="O30" s="1591">
        <f t="shared" si="6"/>
        <v>422</v>
      </c>
      <c r="P30" s="180">
        <f>L30/D30*100</f>
        <v>4.767652383826191</v>
      </c>
      <c r="Q30" s="181">
        <f>(M30+N30)/D30*100</f>
        <v>12.251056125528063</v>
      </c>
    </row>
    <row r="31" spans="1:17" s="556" customFormat="1" ht="12.75" customHeight="1">
      <c r="A31" s="2187" t="s">
        <v>101</v>
      </c>
      <c r="B31" s="554" t="s">
        <v>102</v>
      </c>
      <c r="C31" s="1635">
        <v>200</v>
      </c>
      <c r="D31" s="1636">
        <v>192</v>
      </c>
      <c r="E31" s="1651">
        <v>96</v>
      </c>
      <c r="F31" s="1636">
        <v>5</v>
      </c>
      <c r="G31" s="1637">
        <v>2.604166666666667</v>
      </c>
      <c r="H31" s="1636">
        <v>14</v>
      </c>
      <c r="I31" s="1651">
        <v>7.291666666666667</v>
      </c>
      <c r="J31" s="1636">
        <v>6</v>
      </c>
      <c r="K31" s="1638">
        <v>8</v>
      </c>
      <c r="L31" s="1638">
        <v>9</v>
      </c>
      <c r="M31" s="1638">
        <v>1</v>
      </c>
      <c r="N31" s="1638">
        <v>1</v>
      </c>
      <c r="O31" s="1648">
        <v>25</v>
      </c>
      <c r="P31" s="1560">
        <v>4.6875</v>
      </c>
      <c r="Q31" s="1561">
        <v>1.0416666666666665</v>
      </c>
    </row>
    <row r="32" spans="1:17" s="556" customFormat="1" ht="12.75" customHeight="1">
      <c r="A32" s="2187"/>
      <c r="B32" s="561" t="s">
        <v>103</v>
      </c>
      <c r="C32" s="1628">
        <v>240</v>
      </c>
      <c r="D32" s="1629">
        <v>216</v>
      </c>
      <c r="E32" s="1652">
        <v>90</v>
      </c>
      <c r="F32" s="1629">
        <v>6</v>
      </c>
      <c r="G32" s="1639">
        <v>2.7777777777777777</v>
      </c>
      <c r="H32" s="1629">
        <v>14</v>
      </c>
      <c r="I32" s="1652">
        <v>6.481481481481481</v>
      </c>
      <c r="J32" s="1629">
        <v>0</v>
      </c>
      <c r="K32" s="1630">
        <v>5</v>
      </c>
      <c r="L32" s="1630">
        <v>12</v>
      </c>
      <c r="M32" s="1630">
        <v>11</v>
      </c>
      <c r="N32" s="1630">
        <v>0</v>
      </c>
      <c r="O32" s="1649">
        <v>28</v>
      </c>
      <c r="P32" s="1562">
        <v>5.555555555555555</v>
      </c>
      <c r="Q32" s="1563">
        <v>5.092592592592593</v>
      </c>
    </row>
    <row r="33" spans="1:17" s="556" customFormat="1" ht="12.75" customHeight="1">
      <c r="A33" s="2187"/>
      <c r="B33" s="561" t="s">
        <v>104</v>
      </c>
      <c r="C33" s="1628">
        <v>101</v>
      </c>
      <c r="D33" s="1629">
        <v>97</v>
      </c>
      <c r="E33" s="1652">
        <v>96.03960396039604</v>
      </c>
      <c r="F33" s="1629">
        <v>4</v>
      </c>
      <c r="G33" s="1639">
        <v>4.123711340206185</v>
      </c>
      <c r="H33" s="1629">
        <v>7</v>
      </c>
      <c r="I33" s="1652">
        <v>7.216494845360824</v>
      </c>
      <c r="J33" s="1629">
        <v>1</v>
      </c>
      <c r="K33" s="1630">
        <v>4</v>
      </c>
      <c r="L33" s="1630">
        <v>8</v>
      </c>
      <c r="M33" s="1630">
        <v>6</v>
      </c>
      <c r="N33" s="1630">
        <v>0</v>
      </c>
      <c r="O33" s="1649">
        <v>19</v>
      </c>
      <c r="P33" s="1562">
        <v>8.24742268041237</v>
      </c>
      <c r="Q33" s="1563">
        <v>6.185567010309279</v>
      </c>
    </row>
    <row r="34" spans="1:17" s="44" customFormat="1" ht="12.75" customHeight="1" thickBot="1">
      <c r="A34" s="2188"/>
      <c r="B34" s="116" t="s">
        <v>105</v>
      </c>
      <c r="C34" s="1564">
        <f>SUM(C31:C33)</f>
        <v>541</v>
      </c>
      <c r="D34" s="1573">
        <f>SUM(D31:D33)</f>
        <v>505</v>
      </c>
      <c r="E34" s="1574">
        <f>D34/C34*100</f>
        <v>93.3456561922366</v>
      </c>
      <c r="F34" s="1583">
        <f>SUM(F31:F33)</f>
        <v>15</v>
      </c>
      <c r="G34" s="1574">
        <f>F34/D34*100</f>
        <v>2.9702970297029703</v>
      </c>
      <c r="H34" s="1583">
        <f>SUM(H31:H33)</f>
        <v>35</v>
      </c>
      <c r="I34" s="1574">
        <f>H34/D34*100</f>
        <v>6.9306930693069315</v>
      </c>
      <c r="J34" s="1583">
        <f aca="true" t="shared" si="7" ref="J34:O34">SUM(J31:J33)</f>
        <v>7</v>
      </c>
      <c r="K34" s="1601">
        <f t="shared" si="7"/>
        <v>17</v>
      </c>
      <c r="L34" s="1601">
        <f t="shared" si="7"/>
        <v>29</v>
      </c>
      <c r="M34" s="1601">
        <f t="shared" si="7"/>
        <v>18</v>
      </c>
      <c r="N34" s="1601">
        <f t="shared" si="7"/>
        <v>1</v>
      </c>
      <c r="O34" s="1602">
        <f t="shared" si="7"/>
        <v>72</v>
      </c>
      <c r="P34" s="577">
        <f>L34/D34*100</f>
        <v>5.742574257425743</v>
      </c>
      <c r="Q34" s="578">
        <f>(M34+N34)/D34*100</f>
        <v>3.762376237623762</v>
      </c>
    </row>
    <row r="35" spans="1:17" s="556" customFormat="1" ht="12.75" customHeight="1">
      <c r="A35" s="2208" t="s">
        <v>106</v>
      </c>
      <c r="B35" s="557" t="s">
        <v>52</v>
      </c>
      <c r="C35" s="1640">
        <v>1017</v>
      </c>
      <c r="D35" s="1641">
        <v>908</v>
      </c>
      <c r="E35" s="1653">
        <v>89.28220255653883</v>
      </c>
      <c r="F35" s="1641">
        <v>35</v>
      </c>
      <c r="G35" s="1642">
        <v>3.854625550660793</v>
      </c>
      <c r="H35" s="1641">
        <v>96</v>
      </c>
      <c r="I35" s="1653">
        <v>10.572687224669604</v>
      </c>
      <c r="J35" s="1641">
        <v>10</v>
      </c>
      <c r="K35" s="1643">
        <v>67</v>
      </c>
      <c r="L35" s="1643">
        <v>104</v>
      </c>
      <c r="M35" s="1643">
        <v>100</v>
      </c>
      <c r="N35" s="1643">
        <v>2</v>
      </c>
      <c r="O35" s="1594">
        <v>283</v>
      </c>
      <c r="P35" s="1552">
        <v>11.45374449339207</v>
      </c>
      <c r="Q35" s="1553">
        <v>11.233480176211454</v>
      </c>
    </row>
    <row r="36" spans="1:17" s="556" customFormat="1" ht="12.75" customHeight="1">
      <c r="A36" s="2209"/>
      <c r="B36" s="561" t="s">
        <v>53</v>
      </c>
      <c r="C36" s="1644">
        <v>85</v>
      </c>
      <c r="D36" s="1645">
        <v>83</v>
      </c>
      <c r="E36" s="1654">
        <v>97.6470588235294</v>
      </c>
      <c r="F36" s="1645">
        <v>2</v>
      </c>
      <c r="G36" s="1646">
        <v>2.4096385542168677</v>
      </c>
      <c r="H36" s="1645">
        <v>1</v>
      </c>
      <c r="I36" s="1654">
        <v>1.2048192771084338</v>
      </c>
      <c r="J36" s="1645">
        <v>0</v>
      </c>
      <c r="K36" s="1647">
        <v>0</v>
      </c>
      <c r="L36" s="1647">
        <v>3</v>
      </c>
      <c r="M36" s="1647">
        <v>0</v>
      </c>
      <c r="N36" s="1647">
        <v>0</v>
      </c>
      <c r="O36" s="1613">
        <v>3</v>
      </c>
      <c r="P36" s="1614">
        <v>3.614457831325301</v>
      </c>
      <c r="Q36" s="1615">
        <v>0</v>
      </c>
    </row>
    <row r="37" spans="1:17" s="556" customFormat="1" ht="12.75" customHeight="1">
      <c r="A37" s="2209"/>
      <c r="B37" s="561" t="s">
        <v>54</v>
      </c>
      <c r="C37" s="1644">
        <v>54</v>
      </c>
      <c r="D37" s="1645">
        <v>52</v>
      </c>
      <c r="E37" s="1654">
        <v>96.29629629629629</v>
      </c>
      <c r="F37" s="1645">
        <v>0</v>
      </c>
      <c r="G37" s="1646">
        <v>0</v>
      </c>
      <c r="H37" s="1645">
        <v>3</v>
      </c>
      <c r="I37" s="1654">
        <v>5.769230769230769</v>
      </c>
      <c r="J37" s="1645">
        <v>0</v>
      </c>
      <c r="K37" s="1647">
        <v>1</v>
      </c>
      <c r="L37" s="1647">
        <v>1</v>
      </c>
      <c r="M37" s="1647">
        <v>0</v>
      </c>
      <c r="N37" s="1647">
        <v>0</v>
      </c>
      <c r="O37" s="1613">
        <v>2</v>
      </c>
      <c r="P37" s="1614">
        <v>1.9230769230769231</v>
      </c>
      <c r="Q37" s="1615">
        <v>0</v>
      </c>
    </row>
    <row r="38" spans="1:17" s="556" customFormat="1" ht="12.75" customHeight="1">
      <c r="A38" s="2209"/>
      <c r="B38" s="561" t="s">
        <v>107</v>
      </c>
      <c r="C38" s="1644">
        <v>43</v>
      </c>
      <c r="D38" s="1645">
        <v>43</v>
      </c>
      <c r="E38" s="1654">
        <v>100</v>
      </c>
      <c r="F38" s="1645">
        <v>3</v>
      </c>
      <c r="G38" s="1646">
        <v>6.976744186046512</v>
      </c>
      <c r="H38" s="1645">
        <v>2</v>
      </c>
      <c r="I38" s="1654">
        <v>4.651162790697675</v>
      </c>
      <c r="J38" s="1645">
        <v>1</v>
      </c>
      <c r="K38" s="1647">
        <v>3</v>
      </c>
      <c r="L38" s="1647">
        <v>4</v>
      </c>
      <c r="M38" s="1647">
        <v>2</v>
      </c>
      <c r="N38" s="1647">
        <v>0</v>
      </c>
      <c r="O38" s="1613">
        <v>10</v>
      </c>
      <c r="P38" s="1614">
        <v>9.30232558139535</v>
      </c>
      <c r="Q38" s="1615">
        <v>4.651162790697675</v>
      </c>
    </row>
    <row r="39" spans="1:17" s="556" customFormat="1" ht="12">
      <c r="A39" s="2209"/>
      <c r="B39" s="561" t="s">
        <v>108</v>
      </c>
      <c r="C39" s="1644">
        <v>33</v>
      </c>
      <c r="D39" s="1645">
        <v>33</v>
      </c>
      <c r="E39" s="1654">
        <v>100</v>
      </c>
      <c r="F39" s="1645">
        <v>0</v>
      </c>
      <c r="G39" s="1646">
        <v>0</v>
      </c>
      <c r="H39" s="1645">
        <v>1</v>
      </c>
      <c r="I39" s="1654">
        <v>3.0303030303030303</v>
      </c>
      <c r="J39" s="1645">
        <v>4</v>
      </c>
      <c r="K39" s="1647">
        <v>0</v>
      </c>
      <c r="L39" s="1647">
        <v>6</v>
      </c>
      <c r="M39" s="1647">
        <v>5</v>
      </c>
      <c r="N39" s="1647">
        <v>0</v>
      </c>
      <c r="O39" s="1613">
        <v>15</v>
      </c>
      <c r="P39" s="1614">
        <v>18.181818181818183</v>
      </c>
      <c r="Q39" s="1615">
        <v>15.151515151515152</v>
      </c>
    </row>
    <row r="40" spans="1:17" s="556" customFormat="1" ht="12.75" customHeight="1">
      <c r="A40" s="2209"/>
      <c r="B40" s="561" t="s">
        <v>109</v>
      </c>
      <c r="C40" s="1644">
        <v>95</v>
      </c>
      <c r="D40" s="1645">
        <v>89</v>
      </c>
      <c r="E40" s="1654">
        <v>93.6842105263158</v>
      </c>
      <c r="F40" s="1645">
        <v>2</v>
      </c>
      <c r="G40" s="1646">
        <v>2.247191011235955</v>
      </c>
      <c r="H40" s="1645">
        <v>9</v>
      </c>
      <c r="I40" s="1654">
        <v>10.112359550561797</v>
      </c>
      <c r="J40" s="1645">
        <v>2</v>
      </c>
      <c r="K40" s="1647">
        <v>1</v>
      </c>
      <c r="L40" s="1647">
        <v>0</v>
      </c>
      <c r="M40" s="1647">
        <v>0</v>
      </c>
      <c r="N40" s="1647">
        <v>0</v>
      </c>
      <c r="O40" s="1613">
        <v>3</v>
      </c>
      <c r="P40" s="1614">
        <v>0</v>
      </c>
      <c r="Q40" s="1615">
        <v>0</v>
      </c>
    </row>
    <row r="41" spans="1:17" s="44" customFormat="1" ht="12.75" customHeight="1" thickBot="1">
      <c r="A41" s="2210"/>
      <c r="B41" s="596" t="s">
        <v>48</v>
      </c>
      <c r="C41" s="598">
        <f>SUM(C35:C40)</f>
        <v>1327</v>
      </c>
      <c r="D41" s="1417">
        <f>SUM(D35:D40)</f>
        <v>1208</v>
      </c>
      <c r="E41" s="1567">
        <f>D41/C41*100</f>
        <v>91.03240391861341</v>
      </c>
      <c r="F41" s="1581">
        <f>SUM(F35:F40)</f>
        <v>42</v>
      </c>
      <c r="G41" s="1567">
        <f>F41/D41*100</f>
        <v>3.47682119205298</v>
      </c>
      <c r="H41" s="1581">
        <f>SUM(H35:H40)</f>
        <v>112</v>
      </c>
      <c r="I41" s="1567">
        <f>H41/D41*100</f>
        <v>9.271523178807946</v>
      </c>
      <c r="J41" s="1581">
        <f aca="true" t="shared" si="8" ref="J41:O41">SUM(J35:J40)</f>
        <v>17</v>
      </c>
      <c r="K41" s="1596">
        <f t="shared" si="8"/>
        <v>72</v>
      </c>
      <c r="L41" s="1596">
        <f t="shared" si="8"/>
        <v>118</v>
      </c>
      <c r="M41" s="1596">
        <f t="shared" si="8"/>
        <v>107</v>
      </c>
      <c r="N41" s="1596">
        <f t="shared" si="8"/>
        <v>2</v>
      </c>
      <c r="O41" s="1597">
        <f t="shared" si="8"/>
        <v>316</v>
      </c>
      <c r="P41" s="180">
        <f>L41/D41*100</f>
        <v>9.7682119205298</v>
      </c>
      <c r="Q41" s="181">
        <f>(M41+N41)/D41*100</f>
        <v>9.023178807947021</v>
      </c>
    </row>
    <row r="42" spans="1:17" s="556" customFormat="1" ht="12.75" customHeight="1">
      <c r="A42" s="2208" t="s">
        <v>110</v>
      </c>
      <c r="B42" s="557" t="s">
        <v>55</v>
      </c>
      <c r="C42" s="1635">
        <v>96</v>
      </c>
      <c r="D42" s="1636">
        <v>89</v>
      </c>
      <c r="E42" s="1651">
        <v>92.70833333333334</v>
      </c>
      <c r="F42" s="1636">
        <v>2</v>
      </c>
      <c r="G42" s="1637">
        <v>2.247191011235955</v>
      </c>
      <c r="H42" s="1636">
        <v>10</v>
      </c>
      <c r="I42" s="1651">
        <v>11.235955056179774</v>
      </c>
      <c r="J42" s="1636">
        <v>10</v>
      </c>
      <c r="K42" s="1638">
        <v>7</v>
      </c>
      <c r="L42" s="1638">
        <v>9</v>
      </c>
      <c r="M42" s="1638">
        <v>14</v>
      </c>
      <c r="N42" s="1638">
        <v>1</v>
      </c>
      <c r="O42" s="1648">
        <v>41</v>
      </c>
      <c r="P42" s="1560">
        <v>10.112359550561797</v>
      </c>
      <c r="Q42" s="1561">
        <v>16.853932584269664</v>
      </c>
    </row>
    <row r="43" spans="1:17" s="556" customFormat="1" ht="12.75" customHeight="1">
      <c r="A43" s="2209"/>
      <c r="B43" s="561" t="s">
        <v>56</v>
      </c>
      <c r="C43" s="1628">
        <v>61</v>
      </c>
      <c r="D43" s="1629">
        <v>55</v>
      </c>
      <c r="E43" s="1652">
        <v>90.1639344262295</v>
      </c>
      <c r="F43" s="1629">
        <v>1</v>
      </c>
      <c r="G43" s="1639">
        <v>1.8181818181818181</v>
      </c>
      <c r="H43" s="1629">
        <v>2</v>
      </c>
      <c r="I43" s="1652">
        <v>3.6363636363636362</v>
      </c>
      <c r="J43" s="1629">
        <v>2</v>
      </c>
      <c r="K43" s="1630">
        <v>4</v>
      </c>
      <c r="L43" s="1630">
        <v>0</v>
      </c>
      <c r="M43" s="1630">
        <v>5</v>
      </c>
      <c r="N43" s="1630">
        <v>1</v>
      </c>
      <c r="O43" s="1649">
        <v>12</v>
      </c>
      <c r="P43" s="1562">
        <v>0</v>
      </c>
      <c r="Q43" s="1563">
        <v>10.909090909090908</v>
      </c>
    </row>
    <row r="44" spans="1:17" s="556" customFormat="1" ht="12.75" customHeight="1">
      <c r="A44" s="2209"/>
      <c r="B44" s="561" t="s">
        <v>57</v>
      </c>
      <c r="C44" s="1628">
        <v>31</v>
      </c>
      <c r="D44" s="1629">
        <v>31</v>
      </c>
      <c r="E44" s="1652">
        <v>100</v>
      </c>
      <c r="F44" s="1629">
        <v>2</v>
      </c>
      <c r="G44" s="1639">
        <v>6.451612903225806</v>
      </c>
      <c r="H44" s="1629">
        <v>5</v>
      </c>
      <c r="I44" s="1652">
        <v>16.129032258064516</v>
      </c>
      <c r="J44" s="1629">
        <v>0</v>
      </c>
      <c r="K44" s="1630">
        <v>1</v>
      </c>
      <c r="L44" s="1630">
        <v>6</v>
      </c>
      <c r="M44" s="1630">
        <v>5</v>
      </c>
      <c r="N44" s="1630">
        <v>1</v>
      </c>
      <c r="O44" s="1649">
        <v>13</v>
      </c>
      <c r="P44" s="1562">
        <v>19.35483870967742</v>
      </c>
      <c r="Q44" s="1563">
        <v>19.35483870967742</v>
      </c>
    </row>
    <row r="45" spans="1:17" s="44" customFormat="1" ht="12.75" customHeight="1" thickBot="1">
      <c r="A45" s="2210"/>
      <c r="B45" s="116" t="s">
        <v>48</v>
      </c>
      <c r="C45" s="1564">
        <f>SUM(C42:C44)</f>
        <v>188</v>
      </c>
      <c r="D45" s="1573">
        <f>SUM(D42:D44)</f>
        <v>175</v>
      </c>
      <c r="E45" s="1574">
        <f>D45/C45*100</f>
        <v>93.08510638297872</v>
      </c>
      <c r="F45" s="1610">
        <f>SUM(F42:F44)</f>
        <v>5</v>
      </c>
      <c r="G45" s="1574">
        <f>F45/D45*100</f>
        <v>2.857142857142857</v>
      </c>
      <c r="H45" s="1610">
        <f>SUM(H42:H44)</f>
        <v>17</v>
      </c>
      <c r="I45" s="1574">
        <f>H45/D45*100</f>
        <v>9.714285714285714</v>
      </c>
      <c r="J45" s="1610">
        <f aca="true" t="shared" si="9" ref="J45:O45">SUM(J42:J44)</f>
        <v>12</v>
      </c>
      <c r="K45" s="1611">
        <f t="shared" si="9"/>
        <v>12</v>
      </c>
      <c r="L45" s="1611">
        <f t="shared" si="9"/>
        <v>15</v>
      </c>
      <c r="M45" s="1611">
        <f t="shared" si="9"/>
        <v>24</v>
      </c>
      <c r="N45" s="1611">
        <f t="shared" si="9"/>
        <v>3</v>
      </c>
      <c r="O45" s="1612">
        <f t="shared" si="9"/>
        <v>66</v>
      </c>
      <c r="P45" s="577">
        <f>L45/D45*100</f>
        <v>8.571428571428571</v>
      </c>
      <c r="Q45" s="578">
        <f>(M45+N45)/D45*100</f>
        <v>15.428571428571427</v>
      </c>
    </row>
    <row r="46" spans="1:17" s="556" customFormat="1" ht="12.75" customHeight="1">
      <c r="A46" s="2220" t="s">
        <v>111</v>
      </c>
      <c r="B46" s="557" t="s">
        <v>187</v>
      </c>
      <c r="C46" s="39">
        <v>109</v>
      </c>
      <c r="D46" s="1631">
        <v>106</v>
      </c>
      <c r="E46" s="1650">
        <v>97.24770642201835</v>
      </c>
      <c r="F46" s="1631">
        <v>2</v>
      </c>
      <c r="G46" s="1632">
        <v>1.8867924528301887</v>
      </c>
      <c r="H46" s="1631">
        <v>7</v>
      </c>
      <c r="I46" s="1650">
        <v>6.60377358490566</v>
      </c>
      <c r="J46" s="1631">
        <v>7</v>
      </c>
      <c r="K46" s="1633">
        <v>11</v>
      </c>
      <c r="L46" s="1633">
        <v>10</v>
      </c>
      <c r="M46" s="1633">
        <v>10</v>
      </c>
      <c r="N46" s="1633">
        <v>1</v>
      </c>
      <c r="O46" s="1634">
        <v>39</v>
      </c>
      <c r="P46" s="1551">
        <v>9.433962264150944</v>
      </c>
      <c r="Q46" s="1554">
        <v>10.377358490566039</v>
      </c>
    </row>
    <row r="47" spans="1:17" s="44" customFormat="1" ht="12.75" customHeight="1" thickBot="1">
      <c r="A47" s="2221"/>
      <c r="B47" s="116" t="s">
        <v>48</v>
      </c>
      <c r="C47" s="1422">
        <f>SUM(C46)</f>
        <v>109</v>
      </c>
      <c r="D47" s="1494">
        <f>SUM(D46)</f>
        <v>106</v>
      </c>
      <c r="E47" s="1424">
        <f>D47/C47*100</f>
        <v>97.24770642201835</v>
      </c>
      <c r="F47" s="1585">
        <f>SUM(F46)</f>
        <v>2</v>
      </c>
      <c r="G47" s="1424">
        <f>F47/D47*100</f>
        <v>1.8867924528301887</v>
      </c>
      <c r="H47" s="1585">
        <f>SUM(H46)</f>
        <v>7</v>
      </c>
      <c r="I47" s="1424">
        <f>H47/D47*100</f>
        <v>6.60377358490566</v>
      </c>
      <c r="J47" s="1585">
        <f aca="true" t="shared" si="10" ref="J47:O47">SUM(J46)</f>
        <v>7</v>
      </c>
      <c r="K47" s="1605">
        <f t="shared" si="10"/>
        <v>11</v>
      </c>
      <c r="L47" s="1605">
        <f t="shared" si="10"/>
        <v>10</v>
      </c>
      <c r="M47" s="1605">
        <f t="shared" si="10"/>
        <v>10</v>
      </c>
      <c r="N47" s="1605">
        <f t="shared" si="10"/>
        <v>1</v>
      </c>
      <c r="O47" s="1606">
        <f t="shared" si="10"/>
        <v>39</v>
      </c>
      <c r="P47" s="573">
        <f>L47/D47*100</f>
        <v>9.433962264150944</v>
      </c>
      <c r="Q47" s="574">
        <f>(M47+N47)/D47*100</f>
        <v>10.377358490566039</v>
      </c>
    </row>
    <row r="48" spans="1:17" s="556" customFormat="1" ht="12.75" customHeight="1">
      <c r="A48" s="2208" t="s">
        <v>112</v>
      </c>
      <c r="B48" s="557" t="s">
        <v>113</v>
      </c>
      <c r="C48" s="1616">
        <v>384</v>
      </c>
      <c r="D48" s="1617">
        <v>362</v>
      </c>
      <c r="E48" s="1618">
        <v>94.27083333333334</v>
      </c>
      <c r="F48" s="1619">
        <v>8</v>
      </c>
      <c r="G48" s="1618">
        <v>2.209944751381215</v>
      </c>
      <c r="H48" s="1619">
        <v>14</v>
      </c>
      <c r="I48" s="1618">
        <v>3.867403314917127</v>
      </c>
      <c r="J48" s="1619">
        <v>10</v>
      </c>
      <c r="K48" s="1620">
        <v>5</v>
      </c>
      <c r="L48" s="1620">
        <v>6</v>
      </c>
      <c r="M48" s="1620">
        <v>31</v>
      </c>
      <c r="N48" s="1620">
        <v>0</v>
      </c>
      <c r="O48" s="1621">
        <v>52</v>
      </c>
      <c r="P48" s="1622">
        <v>1.6574585635359116</v>
      </c>
      <c r="Q48" s="1623">
        <v>8.56353591160221</v>
      </c>
    </row>
    <row r="49" spans="1:17" s="556" customFormat="1" ht="12.75" customHeight="1">
      <c r="A49" s="2209"/>
      <c r="B49" s="561" t="s">
        <v>58</v>
      </c>
      <c r="C49" s="1624">
        <v>6</v>
      </c>
      <c r="D49" s="1629">
        <v>6</v>
      </c>
      <c r="E49" s="1652">
        <v>100</v>
      </c>
      <c r="F49" s="1625">
        <v>0</v>
      </c>
      <c r="G49" s="1639">
        <v>0</v>
      </c>
      <c r="H49" s="1625">
        <v>0</v>
      </c>
      <c r="I49" s="1652">
        <v>0</v>
      </c>
      <c r="J49" s="1625">
        <v>0</v>
      </c>
      <c r="K49" s="1626">
        <v>1</v>
      </c>
      <c r="L49" s="1626">
        <v>1</v>
      </c>
      <c r="M49" s="1627">
        <v>0</v>
      </c>
      <c r="N49" s="1626">
        <v>0</v>
      </c>
      <c r="O49" s="1600">
        <v>2</v>
      </c>
      <c r="P49" s="1562">
        <v>16.666666666666664</v>
      </c>
      <c r="Q49" s="1563">
        <v>0</v>
      </c>
    </row>
    <row r="50" spans="1:17" s="556" customFormat="1" ht="12.75" customHeight="1">
      <c r="A50" s="2209"/>
      <c r="B50" s="561" t="s">
        <v>59</v>
      </c>
      <c r="C50" s="1624">
        <v>12</v>
      </c>
      <c r="D50" s="1629">
        <v>12</v>
      </c>
      <c r="E50" s="1652">
        <v>100</v>
      </c>
      <c r="F50" s="1625">
        <v>1</v>
      </c>
      <c r="G50" s="1639">
        <v>8.333333333333332</v>
      </c>
      <c r="H50" s="1625">
        <v>1</v>
      </c>
      <c r="I50" s="1652">
        <v>8.333333333333332</v>
      </c>
      <c r="J50" s="1625">
        <v>0</v>
      </c>
      <c r="K50" s="1626">
        <v>0</v>
      </c>
      <c r="L50" s="1626">
        <v>0</v>
      </c>
      <c r="M50" s="1627">
        <v>1</v>
      </c>
      <c r="N50" s="1626">
        <v>0</v>
      </c>
      <c r="O50" s="1600">
        <v>1</v>
      </c>
      <c r="P50" s="1562">
        <v>0</v>
      </c>
      <c r="Q50" s="1563">
        <v>8.333333333333332</v>
      </c>
    </row>
    <row r="51" spans="1:17" s="556" customFormat="1" ht="12.75" customHeight="1">
      <c r="A51" s="2209"/>
      <c r="B51" s="561" t="s">
        <v>60</v>
      </c>
      <c r="C51" s="1624">
        <v>68</v>
      </c>
      <c r="D51" s="1629">
        <v>65</v>
      </c>
      <c r="E51" s="1652">
        <v>95.58823529411765</v>
      </c>
      <c r="F51" s="1625">
        <v>1</v>
      </c>
      <c r="G51" s="1639">
        <v>1.5384615384615385</v>
      </c>
      <c r="H51" s="1625">
        <v>4</v>
      </c>
      <c r="I51" s="1652">
        <v>6.153846153846154</v>
      </c>
      <c r="J51" s="1625">
        <v>0</v>
      </c>
      <c r="K51" s="1626">
        <v>2</v>
      </c>
      <c r="L51" s="1626">
        <v>13</v>
      </c>
      <c r="M51" s="1627">
        <v>5</v>
      </c>
      <c r="N51" s="1626">
        <v>0</v>
      </c>
      <c r="O51" s="1600">
        <v>20</v>
      </c>
      <c r="P51" s="1562">
        <v>20</v>
      </c>
      <c r="Q51" s="1563">
        <v>7.6923076923076925</v>
      </c>
    </row>
    <row r="52" spans="1:17" s="556" customFormat="1" ht="12.75" customHeight="1">
      <c r="A52" s="2209"/>
      <c r="B52" s="561" t="s">
        <v>61</v>
      </c>
      <c r="C52" s="1624">
        <v>57</v>
      </c>
      <c r="D52" s="1629">
        <v>56</v>
      </c>
      <c r="E52" s="1652">
        <v>98.24561403508771</v>
      </c>
      <c r="F52" s="1625">
        <v>2</v>
      </c>
      <c r="G52" s="1639">
        <v>3.571428571428571</v>
      </c>
      <c r="H52" s="1625">
        <v>4</v>
      </c>
      <c r="I52" s="1652">
        <v>7.142857142857142</v>
      </c>
      <c r="J52" s="1625">
        <v>0</v>
      </c>
      <c r="K52" s="1626">
        <v>2</v>
      </c>
      <c r="L52" s="1626">
        <v>7</v>
      </c>
      <c r="M52" s="1627">
        <v>1</v>
      </c>
      <c r="N52" s="1626">
        <v>0</v>
      </c>
      <c r="O52" s="1600">
        <v>10</v>
      </c>
      <c r="P52" s="1562">
        <v>12.5</v>
      </c>
      <c r="Q52" s="1563">
        <v>1.7857142857142856</v>
      </c>
    </row>
    <row r="53" spans="1:17" s="556" customFormat="1" ht="12.75" customHeight="1">
      <c r="A53" s="2209"/>
      <c r="B53" s="561" t="s">
        <v>62</v>
      </c>
      <c r="C53" s="1624">
        <v>44</v>
      </c>
      <c r="D53" s="1629">
        <v>44</v>
      </c>
      <c r="E53" s="1652">
        <v>100</v>
      </c>
      <c r="F53" s="1625">
        <v>1</v>
      </c>
      <c r="G53" s="1639">
        <v>2.272727272727273</v>
      </c>
      <c r="H53" s="1625">
        <v>3</v>
      </c>
      <c r="I53" s="1652">
        <v>6.8181818181818175</v>
      </c>
      <c r="J53" s="1625">
        <v>2</v>
      </c>
      <c r="K53" s="1626">
        <v>6</v>
      </c>
      <c r="L53" s="1626">
        <v>5</v>
      </c>
      <c r="M53" s="1627">
        <v>4</v>
      </c>
      <c r="N53" s="1626">
        <v>0</v>
      </c>
      <c r="O53" s="1600">
        <v>17</v>
      </c>
      <c r="P53" s="1562">
        <v>11.363636363636363</v>
      </c>
      <c r="Q53" s="1563">
        <v>9.090909090909092</v>
      </c>
    </row>
    <row r="54" spans="1:17" s="44" customFormat="1" ht="12.75" customHeight="1" thickBot="1">
      <c r="A54" s="2210"/>
      <c r="B54" s="116" t="s">
        <v>48</v>
      </c>
      <c r="C54" s="1564">
        <f>SUM(C48:C53)</f>
        <v>571</v>
      </c>
      <c r="D54" s="1573">
        <f>SUM(D48:D53)</f>
        <v>545</v>
      </c>
      <c r="E54" s="1574">
        <f>D54/C54*100</f>
        <v>95.44658493870402</v>
      </c>
      <c r="F54" s="1610">
        <f>SUM(F48:F53)</f>
        <v>13</v>
      </c>
      <c r="G54" s="1574">
        <f>F54/D54*100</f>
        <v>2.385321100917431</v>
      </c>
      <c r="H54" s="1610">
        <f>SUM(H48:H53)</f>
        <v>26</v>
      </c>
      <c r="I54" s="1574">
        <f>H54/D54*100</f>
        <v>4.770642201834862</v>
      </c>
      <c r="J54" s="1610">
        <f aca="true" t="shared" si="11" ref="J54:O54">SUM(J48:J53)</f>
        <v>12</v>
      </c>
      <c r="K54" s="1611">
        <f t="shared" si="11"/>
        <v>16</v>
      </c>
      <c r="L54" s="1611">
        <f t="shared" si="11"/>
        <v>32</v>
      </c>
      <c r="M54" s="1611">
        <f t="shared" si="11"/>
        <v>42</v>
      </c>
      <c r="N54" s="1611">
        <f t="shared" si="11"/>
        <v>0</v>
      </c>
      <c r="O54" s="1612">
        <f t="shared" si="11"/>
        <v>102</v>
      </c>
      <c r="P54" s="577">
        <f>L54/D54*100</f>
        <v>5.871559633027523</v>
      </c>
      <c r="Q54" s="578">
        <f>(M54+N54)/D54*100</f>
        <v>7.706422018348624</v>
      </c>
    </row>
    <row r="55" spans="1:17" s="556" customFormat="1" ht="12.75" customHeight="1">
      <c r="A55" s="2208" t="s">
        <v>114</v>
      </c>
      <c r="B55" s="557" t="s">
        <v>63</v>
      </c>
      <c r="C55" s="1559">
        <v>80</v>
      </c>
      <c r="D55" s="1570">
        <v>79</v>
      </c>
      <c r="E55" s="1651">
        <v>98.75</v>
      </c>
      <c r="F55" s="1655">
        <v>1</v>
      </c>
      <c r="G55" s="1637">
        <v>1.2658227848101267</v>
      </c>
      <c r="H55" s="1655">
        <v>6</v>
      </c>
      <c r="I55" s="1651">
        <v>7.59493670886076</v>
      </c>
      <c r="J55" s="1655">
        <v>7</v>
      </c>
      <c r="K55" s="1656">
        <v>2</v>
      </c>
      <c r="L55" s="1656">
        <v>9</v>
      </c>
      <c r="M55" s="1598">
        <v>1</v>
      </c>
      <c r="N55" s="1656">
        <v>1</v>
      </c>
      <c r="O55" s="1599">
        <v>20</v>
      </c>
      <c r="P55" s="1560">
        <v>11.39240506329114</v>
      </c>
      <c r="Q55" s="1561">
        <v>2.5316455696202533</v>
      </c>
    </row>
    <row r="56" spans="1:17" s="556" customFormat="1" ht="12.75" customHeight="1">
      <c r="A56" s="2209"/>
      <c r="B56" s="561" t="s">
        <v>64</v>
      </c>
      <c r="C56" s="1624">
        <v>46</v>
      </c>
      <c r="D56" s="1629">
        <v>46</v>
      </c>
      <c r="E56" s="1652">
        <v>100</v>
      </c>
      <c r="F56" s="1625">
        <v>2</v>
      </c>
      <c r="G56" s="1639">
        <v>4.3478260869565215</v>
      </c>
      <c r="H56" s="1625">
        <v>6</v>
      </c>
      <c r="I56" s="1652">
        <v>13.043478260869565</v>
      </c>
      <c r="J56" s="1625">
        <v>0</v>
      </c>
      <c r="K56" s="1626">
        <v>4</v>
      </c>
      <c r="L56" s="1626">
        <v>7</v>
      </c>
      <c r="M56" s="1627">
        <v>1</v>
      </c>
      <c r="N56" s="1626">
        <v>1</v>
      </c>
      <c r="O56" s="1600">
        <v>13</v>
      </c>
      <c r="P56" s="1562">
        <v>15.217391304347828</v>
      </c>
      <c r="Q56" s="1563">
        <v>4.3478260869565215</v>
      </c>
    </row>
    <row r="57" spans="1:17" s="556" customFormat="1" ht="12.75" customHeight="1">
      <c r="A57" s="2209"/>
      <c r="B57" s="561" t="s">
        <v>65</v>
      </c>
      <c r="C57" s="1624">
        <v>58</v>
      </c>
      <c r="D57" s="1629">
        <v>57</v>
      </c>
      <c r="E57" s="1652">
        <v>98.27586206896551</v>
      </c>
      <c r="F57" s="1625">
        <v>0</v>
      </c>
      <c r="G57" s="1639">
        <v>0</v>
      </c>
      <c r="H57" s="1625">
        <v>3</v>
      </c>
      <c r="I57" s="1652">
        <v>5.263157894736842</v>
      </c>
      <c r="J57" s="1625">
        <v>2</v>
      </c>
      <c r="K57" s="1626">
        <v>2</v>
      </c>
      <c r="L57" s="1626">
        <v>6</v>
      </c>
      <c r="M57" s="1627">
        <v>3</v>
      </c>
      <c r="N57" s="1626">
        <v>0</v>
      </c>
      <c r="O57" s="1600">
        <v>13</v>
      </c>
      <c r="P57" s="1562">
        <v>10.526315789473683</v>
      </c>
      <c r="Q57" s="1563">
        <v>5.263157894736842</v>
      </c>
    </row>
    <row r="58" spans="1:17" s="556" customFormat="1" ht="12.75" customHeight="1">
      <c r="A58" s="2209"/>
      <c r="B58" s="561" t="s">
        <v>66</v>
      </c>
      <c r="C58" s="1624">
        <v>70</v>
      </c>
      <c r="D58" s="1629">
        <v>70</v>
      </c>
      <c r="E58" s="1652">
        <v>100</v>
      </c>
      <c r="F58" s="1625">
        <v>2</v>
      </c>
      <c r="G58" s="1639">
        <v>2.857142857142857</v>
      </c>
      <c r="H58" s="1625">
        <v>4</v>
      </c>
      <c r="I58" s="1652">
        <v>5.714285714285714</v>
      </c>
      <c r="J58" s="1625">
        <v>2</v>
      </c>
      <c r="K58" s="1626">
        <v>2</v>
      </c>
      <c r="L58" s="1626">
        <v>9</v>
      </c>
      <c r="M58" s="1627">
        <v>0</v>
      </c>
      <c r="N58" s="1626">
        <v>0</v>
      </c>
      <c r="O58" s="1600">
        <v>13</v>
      </c>
      <c r="P58" s="1562">
        <v>12.857142857142856</v>
      </c>
      <c r="Q58" s="1563">
        <v>0</v>
      </c>
    </row>
    <row r="59" spans="1:17" s="556" customFormat="1" ht="12.75" customHeight="1">
      <c r="A59" s="2209"/>
      <c r="B59" s="561" t="s">
        <v>67</v>
      </c>
      <c r="C59" s="1624">
        <v>57</v>
      </c>
      <c r="D59" s="1629">
        <v>56</v>
      </c>
      <c r="E59" s="1652">
        <v>98.24561403508771</v>
      </c>
      <c r="F59" s="1625">
        <v>0</v>
      </c>
      <c r="G59" s="1639">
        <v>0</v>
      </c>
      <c r="H59" s="1625">
        <v>2</v>
      </c>
      <c r="I59" s="1652">
        <v>3.571428571428571</v>
      </c>
      <c r="J59" s="1625">
        <v>3</v>
      </c>
      <c r="K59" s="1626">
        <v>1</v>
      </c>
      <c r="L59" s="1626">
        <v>2</v>
      </c>
      <c r="M59" s="1627">
        <v>4</v>
      </c>
      <c r="N59" s="1626">
        <v>0</v>
      </c>
      <c r="O59" s="1600">
        <v>10</v>
      </c>
      <c r="P59" s="1562">
        <v>3.571428571428571</v>
      </c>
      <c r="Q59" s="1563">
        <v>7.142857142857142</v>
      </c>
    </row>
    <row r="60" spans="1:17" s="556" customFormat="1" ht="12.75" customHeight="1">
      <c r="A60" s="2209"/>
      <c r="B60" s="561" t="s">
        <v>68</v>
      </c>
      <c r="C60" s="1657">
        <v>44</v>
      </c>
      <c r="D60" s="1658">
        <v>44</v>
      </c>
      <c r="E60" s="1659">
        <v>100</v>
      </c>
      <c r="F60" s="1660">
        <v>0</v>
      </c>
      <c r="G60" s="1661">
        <v>0</v>
      </c>
      <c r="H60" s="1660">
        <v>6</v>
      </c>
      <c r="I60" s="1659">
        <v>13.636363636363635</v>
      </c>
      <c r="J60" s="1660">
        <v>0</v>
      </c>
      <c r="K60" s="1662">
        <v>1</v>
      </c>
      <c r="L60" s="1662">
        <v>1</v>
      </c>
      <c r="M60" s="1663">
        <v>2</v>
      </c>
      <c r="N60" s="1662">
        <v>1</v>
      </c>
      <c r="O60" s="1664">
        <v>5</v>
      </c>
      <c r="P60" s="1665">
        <v>2.272727272727273</v>
      </c>
      <c r="Q60" s="1666">
        <v>6.8181818181818175</v>
      </c>
    </row>
    <row r="61" spans="1:17" s="44" customFormat="1" ht="12.75" customHeight="1" thickBot="1">
      <c r="A61" s="2210"/>
      <c r="B61" s="116" t="s">
        <v>48</v>
      </c>
      <c r="C61" s="204">
        <f>SUM(C55:C60)</f>
        <v>355</v>
      </c>
      <c r="D61" s="1417">
        <f>SUM(D55:D60)</f>
        <v>352</v>
      </c>
      <c r="E61" s="1574">
        <f>D61/C61*100</f>
        <v>99.15492957746478</v>
      </c>
      <c r="F61" s="1578">
        <f>SUM(F55:F60)</f>
        <v>5</v>
      </c>
      <c r="G61" s="1574">
        <f>F61/D61*100</f>
        <v>1.4204545454545454</v>
      </c>
      <c r="H61" s="1578">
        <f>SUM(H55:H60)</f>
        <v>27</v>
      </c>
      <c r="I61" s="1574">
        <f>H61/D61*100</f>
        <v>7.670454545454546</v>
      </c>
      <c r="J61" s="1578">
        <f aca="true" t="shared" si="12" ref="J61:O61">SUM(J55:J60)</f>
        <v>14</v>
      </c>
      <c r="K61" s="1590">
        <f t="shared" si="12"/>
        <v>12</v>
      </c>
      <c r="L61" s="1590">
        <f t="shared" si="12"/>
        <v>34</v>
      </c>
      <c r="M61" s="1590">
        <f t="shared" si="12"/>
        <v>11</v>
      </c>
      <c r="N61" s="1590">
        <f t="shared" si="12"/>
        <v>3</v>
      </c>
      <c r="O61" s="1591">
        <f t="shared" si="12"/>
        <v>74</v>
      </c>
      <c r="P61" s="577">
        <f>L61/D61*100</f>
        <v>9.659090909090908</v>
      </c>
      <c r="Q61" s="578">
        <f>(M61+N61)/D61*100</f>
        <v>3.977272727272727</v>
      </c>
    </row>
    <row r="62" spans="1:17" s="74" customFormat="1" ht="12.75" customHeight="1" thickBot="1">
      <c r="A62" s="2225" t="s">
        <v>115</v>
      </c>
      <c r="B62" s="2226"/>
      <c r="C62" s="199">
        <f>SUM(C61,C54,C47,C45,C41,C34,C30,C26,C24,C20,C17,C12,C8)</f>
        <v>8028</v>
      </c>
      <c r="D62" s="1418">
        <f>SUM(D61,D54,D47,D45,D41,D34,D30,D26,D24,D20,D17,D12,D8)</f>
        <v>7643</v>
      </c>
      <c r="E62" s="1576">
        <f>D62/C62*100</f>
        <v>95.20428500249129</v>
      </c>
      <c r="F62" s="1586">
        <f>SUM(F8,F12,F17,F20,F24,F26,F30,F34,F41,F45,F47,F54,F61,)</f>
        <v>225</v>
      </c>
      <c r="G62" s="1576">
        <f>F62/D62*100</f>
        <v>2.943870208033495</v>
      </c>
      <c r="H62" s="1586">
        <f>SUM(H61,H54,H47,H45,H41,H34,H30,H26,H24,H20,H17,H12,H8)</f>
        <v>528</v>
      </c>
      <c r="I62" s="1576">
        <f>H62/D62*100</f>
        <v>6.908282088185268</v>
      </c>
      <c r="J62" s="1586">
        <f>SUM(J61,J54,J47,J45,J41,J34,J30,J26,J24,J20,J17,J12,J8)</f>
        <v>143</v>
      </c>
      <c r="K62" s="1607">
        <f>SUM(K61,K54,K47,K45,K41,K34,K30,K26,K24,K20,K17,K12,K8)</f>
        <v>416</v>
      </c>
      <c r="L62" s="1608">
        <f>SUM(L61,L54,L47,L45,L41,L34,L30,L26,L24,L20,L17,L12,L8)</f>
        <v>607</v>
      </c>
      <c r="M62" s="1607">
        <f>SUM(M61,M54,M47,M45,M41,M34,M30,M26,M24,M20,M17,M12,M8)</f>
        <v>564</v>
      </c>
      <c r="N62" s="1607">
        <f>SUM(N61,N54,N47,N45,N41,N34,N30,N26,N24,N20,N17,N12,N8)</f>
        <v>37</v>
      </c>
      <c r="O62" s="1609">
        <f>SUM(J62:N62)</f>
        <v>1767</v>
      </c>
      <c r="P62" s="182">
        <f>L62/D62*100</f>
        <v>7.941907627894805</v>
      </c>
      <c r="Q62" s="207">
        <f>(M62+N62)/D62*100</f>
        <v>7.863404422347246</v>
      </c>
    </row>
    <row r="63" spans="1:27" ht="10.5" customHeight="1">
      <c r="A63" s="2350" t="s">
        <v>335</v>
      </c>
      <c r="B63" s="2410"/>
      <c r="C63" s="2410"/>
      <c r="D63" s="2410"/>
      <c r="E63" s="2410"/>
      <c r="F63" s="2410"/>
      <c r="G63" s="2410"/>
      <c r="H63" s="2410"/>
      <c r="I63" s="2410"/>
      <c r="J63" s="2410"/>
      <c r="K63" s="2410"/>
      <c r="L63" s="2410"/>
      <c r="M63" s="2410"/>
      <c r="N63" s="2410"/>
      <c r="O63" s="2410"/>
      <c r="P63" s="2410"/>
      <c r="Q63" s="2410"/>
      <c r="R63" s="208"/>
      <c r="S63" s="208"/>
      <c r="T63" s="208"/>
      <c r="U63" s="208"/>
      <c r="V63" s="208"/>
      <c r="W63" s="208"/>
      <c r="X63" s="208"/>
      <c r="Y63" s="208"/>
      <c r="Z63" s="208"/>
      <c r="AA63" s="208"/>
    </row>
    <row r="64" spans="1:17" ht="10.5" customHeight="1">
      <c r="A64" s="2411"/>
      <c r="B64" s="2411"/>
      <c r="C64" s="2411"/>
      <c r="D64" s="2411"/>
      <c r="E64" s="2411"/>
      <c r="F64" s="2411"/>
      <c r="G64" s="2411"/>
      <c r="H64" s="2411"/>
      <c r="I64" s="2411"/>
      <c r="J64" s="2411"/>
      <c r="K64" s="2411"/>
      <c r="L64" s="2411"/>
      <c r="M64" s="2411"/>
      <c r="N64" s="2411"/>
      <c r="O64" s="2411"/>
      <c r="P64" s="2411"/>
      <c r="Q64" s="2411"/>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4"/>
    <protectedRange sqref="J21:N23 J18:N19 J13:N16 J9:N11 C7:D7 F7 H7 J7:N7" name="範囲6_1"/>
    <protectedRange sqref="C46:D46 F46 H46 J46:O46 J48:O53 H48:H53 F48:F53 C48:D53 C55:D60 F55:F60 H55:H60 J55:O60" name="範囲4_2"/>
    <protectedRange sqref="C27:D29 F27:F29 H27:H29 J27:O29 J31:O33 H31:H33 F31:F33 C31:D33 C35:D40 F35:F40 H35:H40 J35:O40 J42:O44 H42:H44 F42:F44 C42:D44 C46:D46 F46 H46 J46:O46"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1"/>
  </protectedRanges>
  <mergeCells count="36">
    <mergeCell ref="D3:E3"/>
    <mergeCell ref="D4:D5"/>
    <mergeCell ref="A18:A20"/>
    <mergeCell ref="A3:A5"/>
    <mergeCell ref="B3:B5"/>
    <mergeCell ref="C3:C5"/>
    <mergeCell ref="A9:A12"/>
    <mergeCell ref="A13:A17"/>
    <mergeCell ref="A1:F1"/>
    <mergeCell ref="J3:O3"/>
    <mergeCell ref="F3:I3"/>
    <mergeCell ref="F4:G4"/>
    <mergeCell ref="E4:E5"/>
    <mergeCell ref="N4:N5"/>
    <mergeCell ref="O4:O5"/>
    <mergeCell ref="H4:I4"/>
    <mergeCell ref="M4:M5"/>
    <mergeCell ref="J4:J5"/>
    <mergeCell ref="K4:K5"/>
    <mergeCell ref="A62:B62"/>
    <mergeCell ref="A27:A30"/>
    <mergeCell ref="A31:A34"/>
    <mergeCell ref="A35:A41"/>
    <mergeCell ref="A42:A45"/>
    <mergeCell ref="A25:A26"/>
    <mergeCell ref="A21:A24"/>
    <mergeCell ref="A63:Q64"/>
    <mergeCell ref="M2:Q2"/>
    <mergeCell ref="A46:A47"/>
    <mergeCell ref="A48:A54"/>
    <mergeCell ref="A55:A61"/>
    <mergeCell ref="P3:Q3"/>
    <mergeCell ref="P4:P5"/>
    <mergeCell ref="Q4:Q5"/>
    <mergeCell ref="A7:A8"/>
    <mergeCell ref="L4:L5"/>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colBreaks count="1" manualBreakCount="1">
    <brk id="17" max="65535" man="1"/>
  </colBreaks>
</worksheet>
</file>

<file path=xl/worksheets/sheet22.xml><?xml version="1.0" encoding="utf-8"?>
<worksheet xmlns="http://schemas.openxmlformats.org/spreadsheetml/2006/main" xmlns:r="http://schemas.openxmlformats.org/officeDocument/2006/relationships">
  <sheetPr>
    <tabColor indexed="14"/>
  </sheetPr>
  <dimension ref="B1:H68"/>
  <sheetViews>
    <sheetView view="pageBreakPreview" zoomScaleSheetLayoutView="100" workbookViewId="0" topLeftCell="A1">
      <selection activeCell="K17" sqref="K17"/>
    </sheetView>
  </sheetViews>
  <sheetFormatPr defaultColWidth="8.625" defaultRowHeight="13.5"/>
  <cols>
    <col min="1" max="1" width="5.375" style="416" customWidth="1"/>
    <col min="2" max="2" width="8.375" style="416" customWidth="1"/>
    <col min="3" max="4" width="10.50390625" style="418" customWidth="1"/>
    <col min="5" max="6" width="10.50390625" style="419" customWidth="1"/>
    <col min="7" max="7" width="10.50390625" style="418" customWidth="1"/>
    <col min="8" max="8" width="10.50390625" style="416" customWidth="1"/>
    <col min="9" max="9" width="3.625" style="416" customWidth="1"/>
    <col min="10" max="16384" width="8.625" style="416" customWidth="1"/>
  </cols>
  <sheetData>
    <row r="1" spans="2:7" ht="21" customHeight="1">
      <c r="B1" s="2428" t="s">
        <v>278</v>
      </c>
      <c r="C1" s="2428"/>
      <c r="D1" s="2428"/>
      <c r="E1" s="2428"/>
      <c r="F1" s="2428"/>
      <c r="G1" s="2428"/>
    </row>
    <row r="2" ht="12.75" customHeight="1" thickBot="1"/>
    <row r="3" spans="2:8" ht="20.25" customHeight="1">
      <c r="B3" s="420" t="s">
        <v>124</v>
      </c>
      <c r="C3" s="2432" t="s">
        <v>207</v>
      </c>
      <c r="D3" s="2430"/>
      <c r="E3" s="2429" t="s">
        <v>208</v>
      </c>
      <c r="F3" s="2430"/>
      <c r="G3" s="2429" t="s">
        <v>206</v>
      </c>
      <c r="H3" s="2431"/>
    </row>
    <row r="4" spans="2:8" ht="20.25" customHeight="1" thickBot="1">
      <c r="B4" s="421" t="s">
        <v>128</v>
      </c>
      <c r="C4" s="422" t="s">
        <v>357</v>
      </c>
      <c r="D4" s="423" t="s">
        <v>358</v>
      </c>
      <c r="E4" s="424" t="s">
        <v>357</v>
      </c>
      <c r="F4" s="423" t="s">
        <v>358</v>
      </c>
      <c r="G4" s="425" t="s">
        <v>357</v>
      </c>
      <c r="H4" s="426" t="s">
        <v>358</v>
      </c>
    </row>
    <row r="5" spans="2:8" ht="13.5" hidden="1">
      <c r="B5" s="427"/>
      <c r="C5" s="428" t="s">
        <v>129</v>
      </c>
      <c r="D5" s="429" t="s">
        <v>46</v>
      </c>
      <c r="E5" s="428" t="s">
        <v>129</v>
      </c>
      <c r="F5" s="430" t="s">
        <v>46</v>
      </c>
      <c r="G5" s="428" t="s">
        <v>129</v>
      </c>
      <c r="H5" s="430" t="s">
        <v>46</v>
      </c>
    </row>
    <row r="6" spans="2:8" ht="22.5" customHeight="1">
      <c r="B6" s="431" t="s">
        <v>130</v>
      </c>
      <c r="C6" s="432">
        <v>15452</v>
      </c>
      <c r="D6" s="433">
        <v>95.6</v>
      </c>
      <c r="E6" s="434"/>
      <c r="F6" s="435"/>
      <c r="G6" s="432">
        <v>17062</v>
      </c>
      <c r="H6" s="436">
        <v>94.6</v>
      </c>
    </row>
    <row r="7" spans="2:8" ht="22.5" customHeight="1">
      <c r="B7" s="1048" t="s">
        <v>131</v>
      </c>
      <c r="C7" s="432">
        <v>15520</v>
      </c>
      <c r="D7" s="437">
        <v>96.7</v>
      </c>
      <c r="E7" s="438"/>
      <c r="F7" s="439"/>
      <c r="G7" s="432">
        <v>16153</v>
      </c>
      <c r="H7" s="440">
        <v>96.5</v>
      </c>
    </row>
    <row r="8" spans="2:8" ht="22.5" customHeight="1">
      <c r="B8" s="441" t="s">
        <v>132</v>
      </c>
      <c r="C8" s="442">
        <v>15763</v>
      </c>
      <c r="D8" s="443">
        <v>96.9</v>
      </c>
      <c r="E8" s="442">
        <v>13571</v>
      </c>
      <c r="F8" s="444">
        <v>87.8</v>
      </c>
      <c r="G8" s="442">
        <v>16235</v>
      </c>
      <c r="H8" s="440">
        <v>96.1</v>
      </c>
    </row>
    <row r="9" spans="2:8" ht="22.5" customHeight="1">
      <c r="B9" s="441" t="s">
        <v>133</v>
      </c>
      <c r="C9" s="442">
        <v>16567</v>
      </c>
      <c r="D9" s="443">
        <v>97</v>
      </c>
      <c r="E9" s="442">
        <v>15157</v>
      </c>
      <c r="F9" s="444">
        <v>91.9</v>
      </c>
      <c r="G9" s="442">
        <v>17044</v>
      </c>
      <c r="H9" s="440">
        <v>96.2</v>
      </c>
    </row>
    <row r="10" spans="2:8" ht="13.5" customHeight="1">
      <c r="B10" s="2414" t="s">
        <v>340</v>
      </c>
      <c r="C10" s="2419">
        <v>12550</v>
      </c>
      <c r="D10" s="2421">
        <v>97.5</v>
      </c>
      <c r="E10" s="445">
        <v>18910</v>
      </c>
      <c r="F10" s="446">
        <v>94.5</v>
      </c>
      <c r="G10" s="445">
        <v>20265</v>
      </c>
      <c r="H10" s="446">
        <v>94.5</v>
      </c>
    </row>
    <row r="11" spans="2:8" ht="13.5" customHeight="1">
      <c r="B11" s="2415"/>
      <c r="C11" s="2426"/>
      <c r="D11" s="2425"/>
      <c r="E11" s="447">
        <v>12927</v>
      </c>
      <c r="F11" s="448">
        <v>94.5</v>
      </c>
      <c r="G11" s="447">
        <v>14755</v>
      </c>
      <c r="H11" s="448">
        <v>95.4</v>
      </c>
    </row>
    <row r="12" spans="2:8" ht="13.5" customHeight="1">
      <c r="B12" s="2414" t="s">
        <v>134</v>
      </c>
      <c r="C12" s="2419">
        <v>11484</v>
      </c>
      <c r="D12" s="2421">
        <v>98.2</v>
      </c>
      <c r="E12" s="445">
        <v>16673</v>
      </c>
      <c r="F12" s="446">
        <v>92.7</v>
      </c>
      <c r="G12" s="445">
        <v>17370</v>
      </c>
      <c r="H12" s="446">
        <v>93.9</v>
      </c>
    </row>
    <row r="13" spans="2:8" ht="13.5" customHeight="1">
      <c r="B13" s="2415"/>
      <c r="C13" s="2426"/>
      <c r="D13" s="2425"/>
      <c r="E13" s="447">
        <v>11421</v>
      </c>
      <c r="F13" s="448">
        <v>92.6</v>
      </c>
      <c r="G13" s="447">
        <v>12180</v>
      </c>
      <c r="H13" s="448">
        <v>95.6</v>
      </c>
    </row>
    <row r="14" spans="2:8" ht="13.5" customHeight="1">
      <c r="B14" s="2414" t="s">
        <v>135</v>
      </c>
      <c r="C14" s="2419">
        <v>11210</v>
      </c>
      <c r="D14" s="2421">
        <v>98.3</v>
      </c>
      <c r="E14" s="445">
        <v>16432</v>
      </c>
      <c r="F14" s="446">
        <v>94.3</v>
      </c>
      <c r="G14" s="445">
        <v>16927</v>
      </c>
      <c r="H14" s="446">
        <v>93.5</v>
      </c>
    </row>
    <row r="15" spans="2:8" ht="13.5" customHeight="1">
      <c r="B15" s="2415"/>
      <c r="C15" s="2426"/>
      <c r="D15" s="2425"/>
      <c r="E15" s="447">
        <v>11233</v>
      </c>
      <c r="F15" s="448">
        <v>93.6</v>
      </c>
      <c r="G15" s="447">
        <v>11829</v>
      </c>
      <c r="H15" s="448">
        <v>94</v>
      </c>
    </row>
    <row r="16" spans="2:8" ht="13.5" customHeight="1">
      <c r="B16" s="2414" t="s">
        <v>136</v>
      </c>
      <c r="C16" s="2419">
        <v>10972</v>
      </c>
      <c r="D16" s="2421">
        <v>97.9</v>
      </c>
      <c r="E16" s="445">
        <v>15973</v>
      </c>
      <c r="F16" s="446">
        <v>95.7</v>
      </c>
      <c r="G16" s="445">
        <v>16507</v>
      </c>
      <c r="H16" s="446">
        <v>92.5</v>
      </c>
    </row>
    <row r="17" spans="2:8" ht="13.5" customHeight="1">
      <c r="B17" s="2415"/>
      <c r="C17" s="2426"/>
      <c r="D17" s="2425"/>
      <c r="E17" s="447">
        <v>10774</v>
      </c>
      <c r="F17" s="448">
        <v>96.5</v>
      </c>
      <c r="G17" s="447">
        <v>11516</v>
      </c>
      <c r="H17" s="448">
        <v>92.8</v>
      </c>
    </row>
    <row r="18" spans="2:8" ht="13.5" customHeight="1">
      <c r="B18" s="2414" t="s">
        <v>137</v>
      </c>
      <c r="C18" s="2419">
        <v>10201</v>
      </c>
      <c r="D18" s="2421">
        <v>94.2</v>
      </c>
      <c r="E18" s="445">
        <v>15363</v>
      </c>
      <c r="F18" s="446">
        <v>92.1</v>
      </c>
      <c r="G18" s="445">
        <v>15512</v>
      </c>
      <c r="H18" s="446">
        <v>87.9</v>
      </c>
    </row>
    <row r="19" spans="2:8" ht="13.5" customHeight="1">
      <c r="B19" s="2415"/>
      <c r="C19" s="2426"/>
      <c r="D19" s="2422"/>
      <c r="E19" s="447">
        <v>10478</v>
      </c>
      <c r="F19" s="448">
        <v>92.5</v>
      </c>
      <c r="G19" s="447">
        <v>10607</v>
      </c>
      <c r="H19" s="448">
        <v>88.3</v>
      </c>
    </row>
    <row r="20" spans="2:8" ht="13.5" customHeight="1">
      <c r="B20" s="2414" t="s">
        <v>138</v>
      </c>
      <c r="C20" s="2419">
        <v>10171</v>
      </c>
      <c r="D20" s="2421">
        <v>94.7</v>
      </c>
      <c r="E20" s="445">
        <v>15419</v>
      </c>
      <c r="F20" s="446">
        <v>92</v>
      </c>
      <c r="G20" s="445">
        <v>15249</v>
      </c>
      <c r="H20" s="446">
        <v>88.6</v>
      </c>
    </row>
    <row r="21" spans="2:8" ht="13.5" customHeight="1">
      <c r="B21" s="2415"/>
      <c r="C21" s="2426"/>
      <c r="D21" s="2425"/>
      <c r="E21" s="447">
        <v>10404</v>
      </c>
      <c r="F21" s="448">
        <v>92.1</v>
      </c>
      <c r="G21" s="447">
        <v>10457</v>
      </c>
      <c r="H21" s="448">
        <v>88</v>
      </c>
    </row>
    <row r="22" spans="2:8" ht="13.5" customHeight="1">
      <c r="B22" s="2414" t="s">
        <v>139</v>
      </c>
      <c r="C22" s="2419">
        <v>9939</v>
      </c>
      <c r="D22" s="2421">
        <v>95.7</v>
      </c>
      <c r="E22" s="445">
        <v>15244</v>
      </c>
      <c r="F22" s="446">
        <v>91.9</v>
      </c>
      <c r="G22" s="445">
        <v>14947</v>
      </c>
      <c r="H22" s="446">
        <v>87.3</v>
      </c>
    </row>
    <row r="23" spans="2:8" ht="13.5" customHeight="1">
      <c r="B23" s="2415"/>
      <c r="C23" s="2426"/>
      <c r="D23" s="2425"/>
      <c r="E23" s="447">
        <v>10242</v>
      </c>
      <c r="F23" s="448">
        <v>92.3</v>
      </c>
      <c r="G23" s="447">
        <v>10192</v>
      </c>
      <c r="H23" s="448">
        <v>88.3</v>
      </c>
    </row>
    <row r="24" spans="2:8" ht="13.5" customHeight="1">
      <c r="B24" s="2414" t="s">
        <v>140</v>
      </c>
      <c r="C24" s="2419">
        <v>10339</v>
      </c>
      <c r="D24" s="2421">
        <v>95.4</v>
      </c>
      <c r="E24" s="445">
        <v>14788</v>
      </c>
      <c r="F24" s="446">
        <v>92.8</v>
      </c>
      <c r="G24" s="445">
        <v>14748</v>
      </c>
      <c r="H24" s="446">
        <v>88.2</v>
      </c>
    </row>
    <row r="25" spans="2:8" ht="13.5" customHeight="1">
      <c r="B25" s="2415"/>
      <c r="C25" s="2426"/>
      <c r="D25" s="2425"/>
      <c r="E25" s="447">
        <v>10006</v>
      </c>
      <c r="F25" s="448">
        <v>92.9</v>
      </c>
      <c r="G25" s="447">
        <v>10010</v>
      </c>
      <c r="H25" s="448">
        <v>87.6</v>
      </c>
    </row>
    <row r="26" spans="2:8" ht="13.5" customHeight="1">
      <c r="B26" s="2414" t="s">
        <v>192</v>
      </c>
      <c r="C26" s="2419">
        <v>10160</v>
      </c>
      <c r="D26" s="2421">
        <v>95.9</v>
      </c>
      <c r="E26" s="445">
        <v>14987</v>
      </c>
      <c r="F26" s="446">
        <v>92.8</v>
      </c>
      <c r="G26" s="445">
        <v>14602</v>
      </c>
      <c r="H26" s="446">
        <v>88.5</v>
      </c>
    </row>
    <row r="27" spans="2:8" ht="13.5" customHeight="1">
      <c r="B27" s="2415"/>
      <c r="C27" s="2426"/>
      <c r="D27" s="2425"/>
      <c r="E27" s="447">
        <v>10069</v>
      </c>
      <c r="F27" s="448">
        <v>92.6</v>
      </c>
      <c r="G27" s="447">
        <v>9789</v>
      </c>
      <c r="H27" s="448">
        <v>87.4</v>
      </c>
    </row>
    <row r="28" spans="2:8" ht="13.5" customHeight="1">
      <c r="B28" s="2414" t="s">
        <v>181</v>
      </c>
      <c r="C28" s="2419">
        <v>9946</v>
      </c>
      <c r="D28" s="2421">
        <v>95.6</v>
      </c>
      <c r="E28" s="445">
        <v>15037</v>
      </c>
      <c r="F28" s="446">
        <v>93</v>
      </c>
      <c r="G28" s="445">
        <v>14200</v>
      </c>
      <c r="H28" s="446">
        <v>88.6</v>
      </c>
    </row>
    <row r="29" spans="2:8" ht="13.5" customHeight="1">
      <c r="B29" s="2415"/>
      <c r="C29" s="2426"/>
      <c r="D29" s="2427"/>
      <c r="E29" s="447">
        <v>10031</v>
      </c>
      <c r="F29" s="448">
        <v>92.8</v>
      </c>
      <c r="G29" s="447">
        <v>9628</v>
      </c>
      <c r="H29" s="448">
        <v>88.3</v>
      </c>
    </row>
    <row r="30" spans="2:8" ht="13.5" customHeight="1">
      <c r="B30" s="2414" t="s">
        <v>182</v>
      </c>
      <c r="C30" s="2419">
        <v>9719</v>
      </c>
      <c r="D30" s="2421">
        <v>95.5</v>
      </c>
      <c r="E30" s="445">
        <v>14872</v>
      </c>
      <c r="F30" s="446">
        <v>92.9</v>
      </c>
      <c r="G30" s="445">
        <v>14357</v>
      </c>
      <c r="H30" s="446">
        <v>88.8</v>
      </c>
    </row>
    <row r="31" spans="2:8" ht="13.5" customHeight="1">
      <c r="B31" s="2415"/>
      <c r="C31" s="2426"/>
      <c r="D31" s="2425"/>
      <c r="E31" s="447">
        <v>9932</v>
      </c>
      <c r="F31" s="448">
        <v>93.2</v>
      </c>
      <c r="G31" s="447">
        <v>9578</v>
      </c>
      <c r="H31" s="448">
        <v>87.8</v>
      </c>
    </row>
    <row r="32" spans="2:8" ht="13.5" customHeight="1">
      <c r="B32" s="2414" t="s">
        <v>183</v>
      </c>
      <c r="C32" s="2419">
        <v>9293</v>
      </c>
      <c r="D32" s="2421">
        <v>95.6</v>
      </c>
      <c r="E32" s="445">
        <v>14509</v>
      </c>
      <c r="F32" s="446">
        <v>92.4</v>
      </c>
      <c r="G32" s="445">
        <v>14461</v>
      </c>
      <c r="H32" s="446">
        <v>89.2</v>
      </c>
    </row>
    <row r="33" spans="2:8" ht="13.5" customHeight="1">
      <c r="B33" s="2415"/>
      <c r="C33" s="2426"/>
      <c r="D33" s="2425"/>
      <c r="E33" s="447">
        <v>9419</v>
      </c>
      <c r="F33" s="448">
        <v>92.8</v>
      </c>
      <c r="G33" s="447">
        <v>9524</v>
      </c>
      <c r="H33" s="448">
        <v>88.3</v>
      </c>
    </row>
    <row r="34" spans="2:8" ht="13.5" customHeight="1">
      <c r="B34" s="2414" t="s">
        <v>184</v>
      </c>
      <c r="C34" s="2419">
        <v>9112</v>
      </c>
      <c r="D34" s="2421">
        <v>95.8</v>
      </c>
      <c r="E34" s="445">
        <v>14190</v>
      </c>
      <c r="F34" s="446">
        <v>93.9</v>
      </c>
      <c r="G34" s="445">
        <v>14067</v>
      </c>
      <c r="H34" s="446">
        <v>88.9</v>
      </c>
    </row>
    <row r="35" spans="2:8" ht="13.5" customHeight="1">
      <c r="B35" s="2415"/>
      <c r="C35" s="2426"/>
      <c r="D35" s="2425"/>
      <c r="E35" s="447">
        <v>9105</v>
      </c>
      <c r="F35" s="448">
        <v>93.1</v>
      </c>
      <c r="G35" s="447">
        <v>9029</v>
      </c>
      <c r="H35" s="448">
        <v>87.7</v>
      </c>
    </row>
    <row r="36" spans="2:8" ht="13.5" customHeight="1">
      <c r="B36" s="2414" t="s">
        <v>185</v>
      </c>
      <c r="C36" s="2419">
        <v>9142</v>
      </c>
      <c r="D36" s="2421">
        <v>96.4</v>
      </c>
      <c r="E36" s="445">
        <v>14110</v>
      </c>
      <c r="F36" s="446">
        <v>92</v>
      </c>
      <c r="G36" s="445">
        <v>14044</v>
      </c>
      <c r="H36" s="446">
        <v>90</v>
      </c>
    </row>
    <row r="37" spans="2:8" ht="13.5" customHeight="1">
      <c r="B37" s="2415"/>
      <c r="C37" s="2426"/>
      <c r="D37" s="2425"/>
      <c r="E37" s="447">
        <v>8908</v>
      </c>
      <c r="F37" s="448">
        <v>92.9</v>
      </c>
      <c r="G37" s="447">
        <v>8878</v>
      </c>
      <c r="H37" s="448">
        <v>88.9</v>
      </c>
    </row>
    <row r="38" spans="2:8" ht="13.5" customHeight="1">
      <c r="B38" s="2414" t="s">
        <v>188</v>
      </c>
      <c r="C38" s="2419">
        <v>8996</v>
      </c>
      <c r="D38" s="2421">
        <v>96.7</v>
      </c>
      <c r="E38" s="445">
        <v>14078</v>
      </c>
      <c r="F38" s="446">
        <v>94.4</v>
      </c>
      <c r="G38" s="445">
        <v>13628</v>
      </c>
      <c r="H38" s="446">
        <v>90.5</v>
      </c>
    </row>
    <row r="39" spans="2:8" ht="13.5" customHeight="1">
      <c r="B39" s="2418"/>
      <c r="C39" s="2420"/>
      <c r="D39" s="2422"/>
      <c r="E39" s="447">
        <v>8953</v>
      </c>
      <c r="F39" s="448">
        <v>93.6</v>
      </c>
      <c r="G39" s="447">
        <v>8463</v>
      </c>
      <c r="H39" s="448">
        <v>88.9</v>
      </c>
    </row>
    <row r="40" spans="2:8" ht="13.5" customHeight="1">
      <c r="B40" s="2416" t="s">
        <v>295</v>
      </c>
      <c r="C40" s="2419">
        <v>9195</v>
      </c>
      <c r="D40" s="2421">
        <v>96.8</v>
      </c>
      <c r="E40" s="445">
        <v>14243</v>
      </c>
      <c r="F40" s="446">
        <v>94.5</v>
      </c>
      <c r="G40" s="445">
        <v>13696</v>
      </c>
      <c r="H40" s="446">
        <v>89.8</v>
      </c>
    </row>
    <row r="41" spans="2:8" ht="13.5" customHeight="1">
      <c r="B41" s="2417"/>
      <c r="C41" s="2420"/>
      <c r="D41" s="2422"/>
      <c r="E41" s="447">
        <v>8779</v>
      </c>
      <c r="F41" s="448">
        <v>94.1</v>
      </c>
      <c r="G41" s="447">
        <v>8484</v>
      </c>
      <c r="H41" s="448">
        <v>88.7</v>
      </c>
    </row>
    <row r="42" spans="2:8" ht="13.5" customHeight="1">
      <c r="B42" s="2414" t="s">
        <v>450</v>
      </c>
      <c r="C42" s="445">
        <v>14500</v>
      </c>
      <c r="D42" s="449">
        <v>97.7</v>
      </c>
      <c r="E42" s="445">
        <v>14476</v>
      </c>
      <c r="F42" s="446">
        <v>94.3</v>
      </c>
      <c r="G42" s="445">
        <v>13788</v>
      </c>
      <c r="H42" s="446">
        <v>91.2</v>
      </c>
    </row>
    <row r="43" spans="2:8" ht="13.5" customHeight="1">
      <c r="B43" s="2418"/>
      <c r="C43" s="450">
        <v>8878</v>
      </c>
      <c r="D43" s="451">
        <v>97</v>
      </c>
      <c r="E43" s="452">
        <v>9040</v>
      </c>
      <c r="F43" s="453">
        <v>94.5</v>
      </c>
      <c r="G43" s="452">
        <v>8568</v>
      </c>
      <c r="H43" s="453">
        <v>89.9</v>
      </c>
    </row>
    <row r="44" spans="2:8" ht="13.5" customHeight="1">
      <c r="B44" s="2416" t="s">
        <v>451</v>
      </c>
      <c r="C44" s="445">
        <v>14709</v>
      </c>
      <c r="D44" s="449">
        <v>97.3</v>
      </c>
      <c r="E44" s="445">
        <v>14415</v>
      </c>
      <c r="F44" s="446">
        <v>94.8</v>
      </c>
      <c r="G44" s="445">
        <v>13963</v>
      </c>
      <c r="H44" s="446">
        <v>92</v>
      </c>
    </row>
    <row r="45" spans="2:8" ht="13.5" customHeight="1">
      <c r="B45" s="2417"/>
      <c r="C45" s="450">
        <v>9092</v>
      </c>
      <c r="D45" s="451">
        <v>97.3</v>
      </c>
      <c r="E45" s="452">
        <v>8821</v>
      </c>
      <c r="F45" s="453">
        <v>94.3</v>
      </c>
      <c r="G45" s="452">
        <v>8598</v>
      </c>
      <c r="H45" s="453">
        <v>90.9</v>
      </c>
    </row>
    <row r="46" spans="2:8" ht="13.5" customHeight="1">
      <c r="B46" s="2414" t="s">
        <v>452</v>
      </c>
      <c r="C46" s="454">
        <v>14877</v>
      </c>
      <c r="D46" s="455">
        <v>98.1</v>
      </c>
      <c r="E46" s="454">
        <v>14485</v>
      </c>
      <c r="F46" s="456">
        <v>94.9</v>
      </c>
      <c r="G46" s="454">
        <v>14319</v>
      </c>
      <c r="H46" s="456">
        <v>92</v>
      </c>
    </row>
    <row r="47" spans="2:8" ht="13.5" customHeight="1">
      <c r="B47" s="2418"/>
      <c r="C47" s="450">
        <v>9177</v>
      </c>
      <c r="D47" s="451">
        <v>97.4</v>
      </c>
      <c r="E47" s="452">
        <v>8939</v>
      </c>
      <c r="F47" s="453">
        <v>94.1</v>
      </c>
      <c r="G47" s="452">
        <v>8746</v>
      </c>
      <c r="H47" s="453">
        <v>90.8</v>
      </c>
    </row>
    <row r="48" spans="2:8" ht="13.5" customHeight="1">
      <c r="B48" s="2416" t="s">
        <v>453</v>
      </c>
      <c r="C48" s="445">
        <v>14864</v>
      </c>
      <c r="D48" s="449">
        <v>98.1</v>
      </c>
      <c r="E48" s="445">
        <v>15342</v>
      </c>
      <c r="F48" s="446">
        <v>95.5</v>
      </c>
      <c r="G48" s="445">
        <v>15348</v>
      </c>
      <c r="H48" s="446">
        <v>91.9</v>
      </c>
    </row>
    <row r="49" spans="2:8" ht="13.5" customHeight="1">
      <c r="B49" s="2417"/>
      <c r="C49" s="457">
        <v>8938</v>
      </c>
      <c r="D49" s="458">
        <v>97.6</v>
      </c>
      <c r="E49" s="459">
        <v>8900</v>
      </c>
      <c r="F49" s="460">
        <v>94.6</v>
      </c>
      <c r="G49" s="459">
        <v>8615</v>
      </c>
      <c r="H49" s="460">
        <v>91.5</v>
      </c>
    </row>
    <row r="50" spans="2:8" ht="13.5" customHeight="1">
      <c r="B50" s="2414" t="s">
        <v>454</v>
      </c>
      <c r="C50" s="445">
        <v>14245</v>
      </c>
      <c r="D50" s="449">
        <v>97.9</v>
      </c>
      <c r="E50" s="445">
        <v>14601</v>
      </c>
      <c r="F50" s="446">
        <v>96.2</v>
      </c>
      <c r="G50" s="445">
        <v>14299</v>
      </c>
      <c r="H50" s="446">
        <v>93.3</v>
      </c>
    </row>
    <row r="51" spans="2:8" ht="13.5" customHeight="1">
      <c r="B51" s="2418"/>
      <c r="C51" s="457">
        <v>8766</v>
      </c>
      <c r="D51" s="458">
        <v>97.4</v>
      </c>
      <c r="E51" s="459">
        <v>8959</v>
      </c>
      <c r="F51" s="460">
        <v>95.6</v>
      </c>
      <c r="G51" s="459">
        <v>9729</v>
      </c>
      <c r="H51" s="460">
        <v>92.6</v>
      </c>
    </row>
    <row r="52" spans="2:8" ht="13.5" customHeight="1">
      <c r="B52" s="2416" t="s">
        <v>455</v>
      </c>
      <c r="C52" s="461">
        <v>13830</v>
      </c>
      <c r="D52" s="462">
        <v>97.5</v>
      </c>
      <c r="E52" s="463">
        <v>14293</v>
      </c>
      <c r="F52" s="464">
        <v>95.8</v>
      </c>
      <c r="G52" s="463">
        <v>14553</v>
      </c>
      <c r="H52" s="464">
        <v>94.6</v>
      </c>
    </row>
    <row r="53" spans="2:8" ht="13.5" customHeight="1">
      <c r="B53" s="2417"/>
      <c r="C53" s="457">
        <v>8506</v>
      </c>
      <c r="D53" s="458">
        <v>96.76905574516496</v>
      </c>
      <c r="E53" s="459">
        <v>8749</v>
      </c>
      <c r="F53" s="460">
        <v>95.56526488257782</v>
      </c>
      <c r="G53" s="459">
        <v>8900</v>
      </c>
      <c r="H53" s="460">
        <v>92.80500521376433</v>
      </c>
    </row>
    <row r="54" spans="2:8" ht="13.5" customHeight="1">
      <c r="B54" s="2414" t="s">
        <v>456</v>
      </c>
      <c r="C54" s="461">
        <v>13751</v>
      </c>
      <c r="D54" s="462">
        <v>97.9</v>
      </c>
      <c r="E54" s="463">
        <v>13726</v>
      </c>
      <c r="F54" s="464">
        <v>96.6</v>
      </c>
      <c r="G54" s="463">
        <v>14356</v>
      </c>
      <c r="H54" s="464">
        <v>94.7</v>
      </c>
    </row>
    <row r="55" spans="2:8" ht="13.5" customHeight="1">
      <c r="B55" s="2418"/>
      <c r="C55" s="457">
        <v>8408</v>
      </c>
      <c r="D55" s="458">
        <v>97.5</v>
      </c>
      <c r="E55" s="459">
        <v>8445</v>
      </c>
      <c r="F55" s="460">
        <v>95.9</v>
      </c>
      <c r="G55" s="459">
        <v>8737</v>
      </c>
      <c r="H55" s="460">
        <v>93.7</v>
      </c>
    </row>
    <row r="56" spans="2:8" ht="13.5" customHeight="1">
      <c r="B56" s="2414" t="s">
        <v>457</v>
      </c>
      <c r="C56" s="461">
        <v>13483</v>
      </c>
      <c r="D56" s="462">
        <v>98.5</v>
      </c>
      <c r="E56" s="463">
        <v>14008</v>
      </c>
      <c r="F56" s="464">
        <v>97.2</v>
      </c>
      <c r="G56" s="463">
        <v>13969</v>
      </c>
      <c r="H56" s="464">
        <v>95.8</v>
      </c>
    </row>
    <row r="57" spans="2:8" ht="13.5" customHeight="1">
      <c r="B57" s="2418"/>
      <c r="C57" s="457">
        <v>8142</v>
      </c>
      <c r="D57" s="458">
        <v>98.2</v>
      </c>
      <c r="E57" s="459">
        <v>8568</v>
      </c>
      <c r="F57" s="460">
        <v>96.5</v>
      </c>
      <c r="G57" s="459">
        <v>8633</v>
      </c>
      <c r="H57" s="460">
        <v>94.8</v>
      </c>
    </row>
    <row r="58" spans="2:8" ht="13.5" customHeight="1">
      <c r="B58" s="2414" t="s">
        <v>463</v>
      </c>
      <c r="C58" s="461">
        <v>12864</v>
      </c>
      <c r="D58" s="462">
        <v>98.1</v>
      </c>
      <c r="E58" s="463">
        <v>13397</v>
      </c>
      <c r="F58" s="464">
        <v>96.5</v>
      </c>
      <c r="G58" s="463">
        <v>13877</v>
      </c>
      <c r="H58" s="464">
        <v>95.2</v>
      </c>
    </row>
    <row r="59" spans="2:8" ht="13.5" customHeight="1">
      <c r="B59" s="2418"/>
      <c r="C59" s="457">
        <v>7745</v>
      </c>
      <c r="D59" s="458">
        <v>97.4</v>
      </c>
      <c r="E59" s="459">
        <v>8174</v>
      </c>
      <c r="F59" s="460">
        <v>96.6</v>
      </c>
      <c r="G59" s="459">
        <v>8528</v>
      </c>
      <c r="H59" s="460">
        <v>94.9</v>
      </c>
    </row>
    <row r="60" spans="2:8" ht="13.5" customHeight="1">
      <c r="B60" s="2434">
        <v>30</v>
      </c>
      <c r="C60" s="454">
        <v>12711</v>
      </c>
      <c r="D60" s="455">
        <v>98.2</v>
      </c>
      <c r="E60" s="454">
        <v>13083</v>
      </c>
      <c r="F60" s="456">
        <v>97.4</v>
      </c>
      <c r="G60" s="454">
        <v>13809</v>
      </c>
      <c r="H60" s="456">
        <v>96.3</v>
      </c>
    </row>
    <row r="61" spans="2:8" ht="13.5" customHeight="1" thickBot="1">
      <c r="B61" s="2435"/>
      <c r="C61" s="1555">
        <v>7530</v>
      </c>
      <c r="D61" s="1556">
        <v>97.6</v>
      </c>
      <c r="E61" s="1557">
        <v>7785</v>
      </c>
      <c r="F61" s="1558">
        <v>96.6</v>
      </c>
      <c r="G61" s="1557">
        <v>8456</v>
      </c>
      <c r="H61" s="1558">
        <v>95.2</v>
      </c>
    </row>
    <row r="62" spans="2:8" ht="13.5" customHeight="1">
      <c r="B62" s="2423" t="s">
        <v>466</v>
      </c>
      <c r="C62" s="465">
        <f>'-51-'!C23</f>
        <v>11696</v>
      </c>
      <c r="D62" s="466">
        <f>'-51-'!D23</f>
        <v>98.5756426464391</v>
      </c>
      <c r="E62" s="465">
        <f>'-55-'!C23</f>
        <v>12213</v>
      </c>
      <c r="F62" s="467">
        <f>'-55-'!D23</f>
        <v>96.55308720056921</v>
      </c>
      <c r="G62" s="465">
        <f>'-59-'!C23</f>
        <v>12768</v>
      </c>
      <c r="H62" s="467">
        <f>'-59-'!D23</f>
        <v>95.59032716927453</v>
      </c>
    </row>
    <row r="63" spans="2:8" ht="13.5" customHeight="1" thickBot="1">
      <c r="B63" s="2424"/>
      <c r="C63" s="468">
        <f>'-51-'!C21</f>
        <v>6941</v>
      </c>
      <c r="D63" s="469">
        <f>'-51-'!D21</f>
        <v>97.03620858381099</v>
      </c>
      <c r="E63" s="470">
        <f>'-55-'!C21</f>
        <v>7436</v>
      </c>
      <c r="F63" s="471">
        <f>'-55-'!D21</f>
        <v>96.63417803768681</v>
      </c>
      <c r="G63" s="470">
        <f>'-59-'!C21</f>
        <v>7643</v>
      </c>
      <c r="H63" s="471">
        <f>'-59-'!D21</f>
        <v>95.20428500249129</v>
      </c>
    </row>
    <row r="64" spans="2:7" s="417" customFormat="1" ht="10.5">
      <c r="B64" s="2433" t="s">
        <v>179</v>
      </c>
      <c r="C64" s="2433"/>
      <c r="D64" s="2433"/>
      <c r="E64" s="472"/>
      <c r="F64" s="472"/>
      <c r="G64" s="473"/>
    </row>
    <row r="66" spans="5:6" ht="13.5">
      <c r="E66" s="474"/>
      <c r="F66" s="474"/>
    </row>
    <row r="67" spans="5:6" ht="13.5">
      <c r="E67" s="474"/>
      <c r="F67" s="474"/>
    </row>
    <row r="68" ht="13.5">
      <c r="E68" s="474"/>
    </row>
  </sheetData>
  <sheetProtection/>
  <mergeCells count="64">
    <mergeCell ref="B60:B61"/>
    <mergeCell ref="B24:B25"/>
    <mergeCell ref="B26:B27"/>
    <mergeCell ref="D10:D11"/>
    <mergeCell ref="B44:B45"/>
    <mergeCell ref="D14:D15"/>
    <mergeCell ref="C22:C23"/>
    <mergeCell ref="D22:D23"/>
    <mergeCell ref="C12:C13"/>
    <mergeCell ref="D36:D37"/>
    <mergeCell ref="B64:D64"/>
    <mergeCell ref="B16:B17"/>
    <mergeCell ref="B18:B19"/>
    <mergeCell ref="B20:B21"/>
    <mergeCell ref="B22:B23"/>
    <mergeCell ref="B50:B51"/>
    <mergeCell ref="D20:D21"/>
    <mergeCell ref="B28:B29"/>
    <mergeCell ref="B30:B31"/>
    <mergeCell ref="B58:B59"/>
    <mergeCell ref="B1:G1"/>
    <mergeCell ref="B10:B11"/>
    <mergeCell ref="E3:F3"/>
    <mergeCell ref="G3:H3"/>
    <mergeCell ref="B12:B13"/>
    <mergeCell ref="B14:B15"/>
    <mergeCell ref="C10:C11"/>
    <mergeCell ref="C3:D3"/>
    <mergeCell ref="D12:D13"/>
    <mergeCell ref="C24:C25"/>
    <mergeCell ref="C26:C27"/>
    <mergeCell ref="C14:C15"/>
    <mergeCell ref="C16:C17"/>
    <mergeCell ref="C18:C19"/>
    <mergeCell ref="D16:D17"/>
    <mergeCell ref="D18:D19"/>
    <mergeCell ref="C20:C21"/>
    <mergeCell ref="D24:D25"/>
    <mergeCell ref="C34:C35"/>
    <mergeCell ref="D26:D27"/>
    <mergeCell ref="C28:C29"/>
    <mergeCell ref="D28:D29"/>
    <mergeCell ref="C30:C31"/>
    <mergeCell ref="D30:D31"/>
    <mergeCell ref="B62:B63"/>
    <mergeCell ref="B32:B33"/>
    <mergeCell ref="B34:B35"/>
    <mergeCell ref="B56:B57"/>
    <mergeCell ref="B54:B55"/>
    <mergeCell ref="D34:D35"/>
    <mergeCell ref="C36:C37"/>
    <mergeCell ref="B38:B39"/>
    <mergeCell ref="C32:C33"/>
    <mergeCell ref="D32:D33"/>
    <mergeCell ref="B36:B37"/>
    <mergeCell ref="B52:B53"/>
    <mergeCell ref="B48:B49"/>
    <mergeCell ref="B46:B47"/>
    <mergeCell ref="C38:C39"/>
    <mergeCell ref="D38:D39"/>
    <mergeCell ref="C40:C41"/>
    <mergeCell ref="D40:D41"/>
    <mergeCell ref="B40:B41"/>
    <mergeCell ref="B42:B43"/>
  </mergeCells>
  <printOptions horizontalCentered="1"/>
  <pageMargins left="0.5905511811023623" right="0.5905511811023623" top="0.5905511811023623" bottom="0.5905511811023623" header="0.3937007874015748" footer="0.3937007874015748"/>
  <pageSetup horizontalDpi="600" verticalDpi="600" orientation="portrait" paperSize="9" scale="88" r:id="rId2"/>
  <drawing r:id="rId1"/>
</worksheet>
</file>

<file path=xl/worksheets/sheet23.xml><?xml version="1.0" encoding="utf-8"?>
<worksheet xmlns="http://schemas.openxmlformats.org/spreadsheetml/2006/main" xmlns:r="http://schemas.openxmlformats.org/officeDocument/2006/relationships">
  <sheetPr>
    <tabColor theme="4" tint="0.7999799847602844"/>
  </sheetPr>
  <dimension ref="A1:P60"/>
  <sheetViews>
    <sheetView view="pageBreakPreview" zoomScaleSheetLayoutView="100" workbookViewId="0" topLeftCell="A1">
      <selection activeCell="L58" sqref="L58"/>
    </sheetView>
  </sheetViews>
  <sheetFormatPr defaultColWidth="9.00390625" defaultRowHeight="13.5"/>
  <cols>
    <col min="1" max="1" width="17.00390625" style="1289" customWidth="1"/>
    <col min="2" max="2" width="7.50390625" style="1677" hidden="1" customWidth="1"/>
    <col min="3" max="12" width="7.50390625" style="1677" customWidth="1"/>
    <col min="13" max="16384" width="9.00390625" style="1289" customWidth="1"/>
  </cols>
  <sheetData>
    <row r="1" spans="1:3" ht="19.5" customHeight="1">
      <c r="A1" s="2447" t="s">
        <v>399</v>
      </c>
      <c r="B1" s="2447"/>
      <c r="C1" s="2447"/>
    </row>
    <row r="2" ht="12.75" customHeight="1">
      <c r="A2" s="1676"/>
    </row>
    <row r="3" spans="1:4" ht="16.5" customHeight="1">
      <c r="A3" s="2448" t="s">
        <v>416</v>
      </c>
      <c r="B3" s="2448"/>
      <c r="C3" s="2448"/>
      <c r="D3" s="2448"/>
    </row>
    <row r="4" spans="1:12" ht="12.75" customHeight="1">
      <c r="A4" s="2443" t="s">
        <v>400</v>
      </c>
      <c r="B4" s="2443"/>
      <c r="C4" s="2443"/>
      <c r="D4" s="2443"/>
      <c r="E4" s="2443"/>
      <c r="F4" s="2443"/>
      <c r="G4" s="2443"/>
      <c r="H4" s="2443"/>
      <c r="I4" s="2443"/>
      <c r="J4" s="2443"/>
      <c r="K4" s="2443"/>
      <c r="L4" s="2443"/>
    </row>
    <row r="5" spans="1:12" ht="13.5">
      <c r="A5" s="1212"/>
      <c r="B5" s="1678"/>
      <c r="C5" s="1679"/>
      <c r="D5" s="1678"/>
      <c r="E5" s="1678"/>
      <c r="F5" s="1678"/>
      <c r="G5" s="1678"/>
      <c r="H5" s="1678"/>
      <c r="I5" s="1678"/>
      <c r="J5" s="1680"/>
      <c r="K5" s="1680"/>
      <c r="L5" s="1674" t="s">
        <v>467</v>
      </c>
    </row>
    <row r="6" spans="1:12" ht="15" customHeight="1">
      <c r="A6" s="1681" t="s">
        <v>468</v>
      </c>
      <c r="B6" s="1682" t="s">
        <v>401</v>
      </c>
      <c r="C6" s="1683" t="s">
        <v>401</v>
      </c>
      <c r="D6" s="1684"/>
      <c r="E6" s="1685"/>
      <c r="F6" s="1685"/>
      <c r="G6" s="1685"/>
      <c r="H6" s="1685"/>
      <c r="I6" s="1685"/>
      <c r="J6" s="1685"/>
      <c r="K6" s="1685"/>
      <c r="L6" s="1685" t="s">
        <v>474</v>
      </c>
    </row>
    <row r="7" spans="1:12" ht="15" customHeight="1">
      <c r="A7" s="1686"/>
      <c r="B7" s="1687">
        <v>13</v>
      </c>
      <c r="C7" s="1687">
        <v>22</v>
      </c>
      <c r="D7" s="1687">
        <v>23</v>
      </c>
      <c r="E7" s="1687">
        <v>24</v>
      </c>
      <c r="F7" s="1687">
        <v>25</v>
      </c>
      <c r="G7" s="1687">
        <v>26</v>
      </c>
      <c r="H7" s="1687">
        <v>27</v>
      </c>
      <c r="I7" s="1687">
        <v>28</v>
      </c>
      <c r="J7" s="1687">
        <v>29</v>
      </c>
      <c r="K7" s="1687">
        <v>30</v>
      </c>
      <c r="L7" s="1687" t="s">
        <v>475</v>
      </c>
    </row>
    <row r="8" spans="1:12" ht="15" customHeight="1">
      <c r="A8" s="1688" t="s">
        <v>402</v>
      </c>
      <c r="B8" s="1689"/>
      <c r="C8" s="1689"/>
      <c r="D8" s="1689"/>
      <c r="E8" s="1689"/>
      <c r="F8" s="1689"/>
      <c r="G8" s="1689"/>
      <c r="H8" s="1689"/>
      <c r="I8" s="1689"/>
      <c r="J8" s="1689"/>
      <c r="K8" s="1689"/>
      <c r="L8" s="1689"/>
    </row>
    <row r="9" spans="1:12" ht="15" customHeight="1">
      <c r="A9" s="2444" t="s">
        <v>418</v>
      </c>
      <c r="B9" s="1690">
        <v>36</v>
      </c>
      <c r="C9" s="1690">
        <v>43</v>
      </c>
      <c r="D9" s="1690">
        <v>57</v>
      </c>
      <c r="E9" s="1690">
        <v>55</v>
      </c>
      <c r="F9" s="1690">
        <v>48</v>
      </c>
      <c r="G9" s="1690">
        <v>42</v>
      </c>
      <c r="H9" s="1690">
        <v>28</v>
      </c>
      <c r="I9" s="1690">
        <v>19</v>
      </c>
      <c r="J9" s="1690">
        <v>31</v>
      </c>
      <c r="K9" s="1690">
        <v>27</v>
      </c>
      <c r="L9" s="1690">
        <v>29</v>
      </c>
    </row>
    <row r="10" spans="1:12" ht="15" customHeight="1">
      <c r="A10" s="2445"/>
      <c r="B10" s="1691">
        <v>52</v>
      </c>
      <c r="C10" s="1691">
        <v>67</v>
      </c>
      <c r="D10" s="1691">
        <v>87</v>
      </c>
      <c r="E10" s="1691">
        <v>83</v>
      </c>
      <c r="F10" s="1691">
        <v>75</v>
      </c>
      <c r="G10" s="1691">
        <v>69</v>
      </c>
      <c r="H10" s="1691">
        <v>58</v>
      </c>
      <c r="I10" s="1691">
        <v>41</v>
      </c>
      <c r="J10" s="1691">
        <v>56</v>
      </c>
      <c r="K10" s="1691">
        <v>53</v>
      </c>
      <c r="L10" s="1691">
        <v>54</v>
      </c>
    </row>
    <row r="11" spans="1:12" ht="15" customHeight="1">
      <c r="A11" s="2444" t="s">
        <v>419</v>
      </c>
      <c r="B11" s="1690">
        <v>58</v>
      </c>
      <c r="C11" s="1690">
        <v>65</v>
      </c>
      <c r="D11" s="1690">
        <v>68</v>
      </c>
      <c r="E11" s="1690">
        <v>56</v>
      </c>
      <c r="F11" s="1690">
        <v>47</v>
      </c>
      <c r="G11" s="1690">
        <v>42</v>
      </c>
      <c r="H11" s="1690">
        <v>50</v>
      </c>
      <c r="I11" s="1690">
        <v>38</v>
      </c>
      <c r="J11" s="1690">
        <v>42</v>
      </c>
      <c r="K11" s="1690">
        <v>35</v>
      </c>
      <c r="L11" s="1690">
        <v>39</v>
      </c>
    </row>
    <row r="12" spans="1:12" ht="15" customHeight="1">
      <c r="A12" s="2445"/>
      <c r="B12" s="1691">
        <v>91</v>
      </c>
      <c r="C12" s="1691">
        <v>107</v>
      </c>
      <c r="D12" s="1691">
        <v>104</v>
      </c>
      <c r="E12" s="1691">
        <v>94</v>
      </c>
      <c r="F12" s="1691">
        <v>77</v>
      </c>
      <c r="G12" s="1691">
        <v>76</v>
      </c>
      <c r="H12" s="1691">
        <v>80</v>
      </c>
      <c r="I12" s="1691">
        <v>71</v>
      </c>
      <c r="J12" s="1691">
        <v>72</v>
      </c>
      <c r="K12" s="1691">
        <v>65</v>
      </c>
      <c r="L12" s="1691">
        <v>71</v>
      </c>
    </row>
    <row r="13" spans="1:12" ht="15" customHeight="1">
      <c r="A13" s="2444" t="s">
        <v>469</v>
      </c>
      <c r="B13" s="1690">
        <v>48</v>
      </c>
      <c r="C13" s="1690">
        <v>55</v>
      </c>
      <c r="D13" s="1690">
        <v>48</v>
      </c>
      <c r="E13" s="1690">
        <v>50</v>
      </c>
      <c r="F13" s="1690">
        <v>62</v>
      </c>
      <c r="G13" s="1690">
        <v>43</v>
      </c>
      <c r="H13" s="1690">
        <v>34</v>
      </c>
      <c r="I13" s="1690">
        <v>47</v>
      </c>
      <c r="J13" s="1690">
        <v>51</v>
      </c>
      <c r="K13" s="1690">
        <v>41</v>
      </c>
      <c r="L13" s="1690">
        <v>37</v>
      </c>
    </row>
    <row r="14" spans="1:12" ht="15" customHeight="1">
      <c r="A14" s="2445"/>
      <c r="B14" s="1691">
        <v>80</v>
      </c>
      <c r="C14" s="1691">
        <v>92</v>
      </c>
      <c r="D14" s="1691">
        <v>86</v>
      </c>
      <c r="E14" s="1691">
        <v>96</v>
      </c>
      <c r="F14" s="1691">
        <v>106</v>
      </c>
      <c r="G14" s="1691">
        <v>92</v>
      </c>
      <c r="H14" s="1691">
        <v>82</v>
      </c>
      <c r="I14" s="1691">
        <v>86</v>
      </c>
      <c r="J14" s="1691">
        <v>89</v>
      </c>
      <c r="K14" s="1691">
        <v>81</v>
      </c>
      <c r="L14" s="1691">
        <v>62</v>
      </c>
    </row>
    <row r="15" spans="1:12" ht="15" customHeight="1">
      <c r="A15" s="2444" t="s">
        <v>470</v>
      </c>
      <c r="B15" s="1690">
        <v>69</v>
      </c>
      <c r="C15" s="1690">
        <v>67</v>
      </c>
      <c r="D15" s="1690">
        <v>58</v>
      </c>
      <c r="E15" s="1690">
        <v>55</v>
      </c>
      <c r="F15" s="1690">
        <v>59</v>
      </c>
      <c r="G15" s="1690">
        <v>65</v>
      </c>
      <c r="H15" s="1690">
        <v>44</v>
      </c>
      <c r="I15" s="1690">
        <v>56</v>
      </c>
      <c r="J15" s="1690">
        <v>47</v>
      </c>
      <c r="K15" s="1690">
        <v>38</v>
      </c>
      <c r="L15" s="1690">
        <v>43</v>
      </c>
    </row>
    <row r="16" spans="1:12" ht="15" customHeight="1">
      <c r="A16" s="2445"/>
      <c r="B16" s="1691">
        <v>98</v>
      </c>
      <c r="C16" s="1691">
        <v>100</v>
      </c>
      <c r="D16" s="1691">
        <v>105</v>
      </c>
      <c r="E16" s="1691">
        <v>101</v>
      </c>
      <c r="F16" s="1691">
        <v>101</v>
      </c>
      <c r="G16" s="1691">
        <v>108</v>
      </c>
      <c r="H16" s="1691">
        <v>80</v>
      </c>
      <c r="I16" s="1691">
        <v>104</v>
      </c>
      <c r="J16" s="1691">
        <v>88</v>
      </c>
      <c r="K16" s="1691">
        <v>85</v>
      </c>
      <c r="L16" s="1691">
        <v>82</v>
      </c>
    </row>
    <row r="17" spans="1:12" ht="15" customHeight="1">
      <c r="A17" s="2444" t="s">
        <v>420</v>
      </c>
      <c r="B17" s="1690">
        <v>57</v>
      </c>
      <c r="C17" s="1690">
        <v>39</v>
      </c>
      <c r="D17" s="1690">
        <v>70</v>
      </c>
      <c r="E17" s="1690">
        <v>50</v>
      </c>
      <c r="F17" s="1690">
        <v>72</v>
      </c>
      <c r="G17" s="1690">
        <v>45</v>
      </c>
      <c r="H17" s="1690">
        <v>53</v>
      </c>
      <c r="I17" s="1690">
        <v>61</v>
      </c>
      <c r="J17" s="1690">
        <v>70</v>
      </c>
      <c r="K17" s="1690">
        <v>60</v>
      </c>
      <c r="L17" s="1690">
        <v>55</v>
      </c>
    </row>
    <row r="18" spans="1:12" ht="15" customHeight="1">
      <c r="A18" s="2445"/>
      <c r="B18" s="1691">
        <v>96</v>
      </c>
      <c r="C18" s="1691">
        <v>90</v>
      </c>
      <c r="D18" s="1691">
        <v>123</v>
      </c>
      <c r="E18" s="1691">
        <v>101</v>
      </c>
      <c r="F18" s="1691">
        <v>104</v>
      </c>
      <c r="G18" s="1691">
        <v>81</v>
      </c>
      <c r="H18" s="1691">
        <v>96</v>
      </c>
      <c r="I18" s="1691">
        <v>126</v>
      </c>
      <c r="J18" s="1691">
        <v>140</v>
      </c>
      <c r="K18" s="1691">
        <v>106</v>
      </c>
      <c r="L18" s="1691">
        <v>121</v>
      </c>
    </row>
    <row r="19" spans="1:12" ht="15" customHeight="1">
      <c r="A19" s="2444" t="s">
        <v>421</v>
      </c>
      <c r="B19" s="1690">
        <v>19</v>
      </c>
      <c r="C19" s="1690">
        <v>22</v>
      </c>
      <c r="D19" s="1690">
        <v>29</v>
      </c>
      <c r="E19" s="1690">
        <v>18</v>
      </c>
      <c r="F19" s="1690">
        <v>39</v>
      </c>
      <c r="G19" s="1690">
        <v>20</v>
      </c>
      <c r="H19" s="1690">
        <v>21</v>
      </c>
      <c r="I19" s="1690">
        <v>33</v>
      </c>
      <c r="J19" s="1690">
        <v>37</v>
      </c>
      <c r="K19" s="1690">
        <v>27</v>
      </c>
      <c r="L19" s="1690">
        <v>44</v>
      </c>
    </row>
    <row r="20" spans="1:12" ht="15" customHeight="1">
      <c r="A20" s="2445"/>
      <c r="B20" s="1691">
        <v>31</v>
      </c>
      <c r="C20" s="1691">
        <v>45</v>
      </c>
      <c r="D20" s="1691">
        <v>52</v>
      </c>
      <c r="E20" s="1691">
        <v>41</v>
      </c>
      <c r="F20" s="1691">
        <v>58</v>
      </c>
      <c r="G20" s="1691">
        <v>36</v>
      </c>
      <c r="H20" s="1691">
        <v>42</v>
      </c>
      <c r="I20" s="1691">
        <v>79</v>
      </c>
      <c r="J20" s="1691">
        <v>85</v>
      </c>
      <c r="K20" s="1691">
        <v>66</v>
      </c>
      <c r="L20" s="1691">
        <v>80</v>
      </c>
    </row>
    <row r="21" spans="1:12" ht="15" customHeight="1">
      <c r="A21" s="2444" t="s">
        <v>471</v>
      </c>
      <c r="B21" s="1690">
        <v>65</v>
      </c>
      <c r="C21" s="1690">
        <v>33</v>
      </c>
      <c r="D21" s="1690">
        <v>32</v>
      </c>
      <c r="E21" s="1690">
        <v>40</v>
      </c>
      <c r="F21" s="1690">
        <v>34</v>
      </c>
      <c r="G21" s="1690">
        <v>27</v>
      </c>
      <c r="H21" s="1690">
        <v>29</v>
      </c>
      <c r="I21" s="1690">
        <v>44</v>
      </c>
      <c r="J21" s="1690">
        <v>52</v>
      </c>
      <c r="K21" s="1690">
        <v>43</v>
      </c>
      <c r="L21" s="1690">
        <v>63</v>
      </c>
    </row>
    <row r="22" spans="1:12" ht="15" customHeight="1">
      <c r="A22" s="2445"/>
      <c r="B22" s="1691">
        <v>97</v>
      </c>
      <c r="C22" s="1691">
        <v>62</v>
      </c>
      <c r="D22" s="1691">
        <v>63</v>
      </c>
      <c r="E22" s="1691">
        <v>62</v>
      </c>
      <c r="F22" s="1691">
        <v>56</v>
      </c>
      <c r="G22" s="1691">
        <v>44</v>
      </c>
      <c r="H22" s="1691">
        <v>46</v>
      </c>
      <c r="I22" s="1691">
        <v>81</v>
      </c>
      <c r="J22" s="1691">
        <v>83</v>
      </c>
      <c r="K22" s="1691">
        <v>84</v>
      </c>
      <c r="L22" s="1691">
        <v>110</v>
      </c>
    </row>
    <row r="23" spans="1:12" ht="15" customHeight="1">
      <c r="A23" s="2444" t="s">
        <v>472</v>
      </c>
      <c r="B23" s="1690">
        <f>B9+B11+B13+B15+B17+B19+B21</f>
        <v>352</v>
      </c>
      <c r="C23" s="1690">
        <f aca="true" t="shared" si="0" ref="C23:J24">C9+C11+C13+C15+C17+C19+C21</f>
        <v>324</v>
      </c>
      <c r="D23" s="1690">
        <f t="shared" si="0"/>
        <v>362</v>
      </c>
      <c r="E23" s="1690">
        <f t="shared" si="0"/>
        <v>324</v>
      </c>
      <c r="F23" s="1690">
        <f t="shared" si="0"/>
        <v>361</v>
      </c>
      <c r="G23" s="1690">
        <f t="shared" si="0"/>
        <v>284</v>
      </c>
      <c r="H23" s="1690">
        <f t="shared" si="0"/>
        <v>259</v>
      </c>
      <c r="I23" s="1690">
        <f t="shared" si="0"/>
        <v>298</v>
      </c>
      <c r="J23" s="1690">
        <f t="shared" si="0"/>
        <v>330</v>
      </c>
      <c r="K23" s="1690">
        <f>K9+K11+K13+K15+K17+K19+K21</f>
        <v>271</v>
      </c>
      <c r="L23" s="1690">
        <f>L9+L11+L13+L15+L17+L19+L21</f>
        <v>310</v>
      </c>
    </row>
    <row r="24" spans="1:12" ht="15" customHeight="1">
      <c r="A24" s="2445"/>
      <c r="B24" s="1691">
        <f>B10+B12+B14+B16+B18+B20+B22</f>
        <v>545</v>
      </c>
      <c r="C24" s="1691">
        <f t="shared" si="0"/>
        <v>563</v>
      </c>
      <c r="D24" s="1691">
        <f t="shared" si="0"/>
        <v>620</v>
      </c>
      <c r="E24" s="1691">
        <f t="shared" si="0"/>
        <v>578</v>
      </c>
      <c r="F24" s="1691">
        <f t="shared" si="0"/>
        <v>577</v>
      </c>
      <c r="G24" s="1691">
        <f t="shared" si="0"/>
        <v>506</v>
      </c>
      <c r="H24" s="1691">
        <f t="shared" si="0"/>
        <v>484</v>
      </c>
      <c r="I24" s="1691">
        <f t="shared" si="0"/>
        <v>588</v>
      </c>
      <c r="J24" s="1691">
        <f t="shared" si="0"/>
        <v>613</v>
      </c>
      <c r="K24" s="1691">
        <f>K10+K12+K14+K16+K18+K20+K22</f>
        <v>540</v>
      </c>
      <c r="L24" s="1691">
        <f>L10+L12+L14+L16+L18+L20+L22</f>
        <v>580</v>
      </c>
    </row>
    <row r="25" spans="1:12" s="1693" customFormat="1" ht="10.5">
      <c r="A25" s="2446" t="s">
        <v>403</v>
      </c>
      <c r="B25" s="2446"/>
      <c r="C25" s="2446"/>
      <c r="D25" s="2446"/>
      <c r="E25" s="1692"/>
      <c r="F25" s="1692"/>
      <c r="G25" s="1692"/>
      <c r="H25" s="1692"/>
      <c r="I25" s="1692"/>
      <c r="J25" s="1692"/>
      <c r="K25" s="1692"/>
      <c r="L25" s="1692"/>
    </row>
    <row r="26" spans="1:12" ht="15.75" customHeight="1">
      <c r="A26" s="1675"/>
      <c r="B26" s="1678"/>
      <c r="C26" s="1678"/>
      <c r="D26" s="1678"/>
      <c r="E26" s="1678"/>
      <c r="F26" s="1678"/>
      <c r="G26" s="1678"/>
      <c r="H26" s="1678"/>
      <c r="I26" s="1678"/>
      <c r="J26" s="1678"/>
      <c r="K26" s="1678"/>
      <c r="L26" s="1678"/>
    </row>
    <row r="27" spans="1:12" ht="15.75" customHeight="1">
      <c r="A27" s="1212"/>
      <c r="B27" s="1678"/>
      <c r="C27" s="1678"/>
      <c r="D27" s="1678"/>
      <c r="E27" s="1678"/>
      <c r="F27" s="1678"/>
      <c r="G27" s="1678"/>
      <c r="H27" s="1678"/>
      <c r="I27" s="1678"/>
      <c r="J27" s="1678"/>
      <c r="K27" s="1678"/>
      <c r="L27" s="1678"/>
    </row>
    <row r="28" spans="1:12" ht="16.5" customHeight="1">
      <c r="A28" s="2442" t="s">
        <v>404</v>
      </c>
      <c r="B28" s="2442"/>
      <c r="C28" s="2442"/>
      <c r="D28" s="2442"/>
      <c r="E28" s="2442"/>
      <c r="F28" s="2442"/>
      <c r="G28" s="1678"/>
      <c r="H28" s="1678"/>
      <c r="I28" s="1678"/>
      <c r="J28" s="1678"/>
      <c r="K28" s="1678"/>
      <c r="L28" s="1678"/>
    </row>
    <row r="29" spans="1:12" ht="16.5" customHeight="1">
      <c r="A29" s="2443" t="s">
        <v>405</v>
      </c>
      <c r="B29" s="2443"/>
      <c r="C29" s="2443"/>
      <c r="D29" s="2443"/>
      <c r="E29" s="2443"/>
      <c r="F29" s="2443"/>
      <c r="G29" s="2443"/>
      <c r="H29" s="2443"/>
      <c r="I29" s="2443"/>
      <c r="J29" s="2443"/>
      <c r="K29" s="2443"/>
      <c r="L29" s="2443"/>
    </row>
    <row r="30" spans="1:12" ht="16.5" customHeight="1">
      <c r="A30" s="2443"/>
      <c r="B30" s="2443"/>
      <c r="C30" s="2443"/>
      <c r="D30" s="2443"/>
      <c r="E30" s="2443"/>
      <c r="F30" s="2443"/>
      <c r="G30" s="2443"/>
      <c r="H30" s="2443"/>
      <c r="I30" s="2443"/>
      <c r="J30" s="2443"/>
      <c r="K30" s="2443"/>
      <c r="L30" s="2443"/>
    </row>
    <row r="31" spans="1:16" ht="12.75" customHeight="1">
      <c r="A31" s="1212"/>
      <c r="B31" s="1679"/>
      <c r="C31" s="1678"/>
      <c r="D31" s="1678"/>
      <c r="E31" s="1678"/>
      <c r="F31" s="1678"/>
      <c r="G31" s="1678"/>
      <c r="H31" s="1678"/>
      <c r="I31" s="1678"/>
      <c r="J31" s="1678"/>
      <c r="K31" s="1678"/>
      <c r="L31" s="1694" t="s">
        <v>458</v>
      </c>
      <c r="M31" s="1051"/>
      <c r="N31" s="1051"/>
      <c r="O31" s="1051"/>
      <c r="P31" s="1051"/>
    </row>
    <row r="32" spans="1:12" ht="15" customHeight="1">
      <c r="A32" s="1681" t="s">
        <v>417</v>
      </c>
      <c r="B32" s="1683" t="s">
        <v>401</v>
      </c>
      <c r="C32" s="1683" t="s">
        <v>401</v>
      </c>
      <c r="D32" s="1685"/>
      <c r="E32" s="1685"/>
      <c r="F32" s="1685"/>
      <c r="G32" s="1685"/>
      <c r="H32" s="1685"/>
      <c r="I32" s="1685"/>
      <c r="J32" s="1685"/>
      <c r="K32" s="1685"/>
      <c r="L32" s="1685" t="s">
        <v>474</v>
      </c>
    </row>
    <row r="33" spans="1:12" ht="15" customHeight="1">
      <c r="A33" s="1686"/>
      <c r="B33" s="1687">
        <v>13</v>
      </c>
      <c r="C33" s="1695">
        <v>22</v>
      </c>
      <c r="D33" s="1695">
        <v>23</v>
      </c>
      <c r="E33" s="1695">
        <v>24</v>
      </c>
      <c r="F33" s="1695">
        <v>25</v>
      </c>
      <c r="G33" s="1695">
        <v>26</v>
      </c>
      <c r="H33" s="1695">
        <v>27</v>
      </c>
      <c r="I33" s="1695">
        <v>28</v>
      </c>
      <c r="J33" s="1695">
        <v>29</v>
      </c>
      <c r="K33" s="1695">
        <v>30</v>
      </c>
      <c r="L33" s="1695" t="s">
        <v>475</v>
      </c>
    </row>
    <row r="34" spans="1:12" ht="15" customHeight="1">
      <c r="A34" s="1696" t="s">
        <v>406</v>
      </c>
      <c r="B34" s="1689"/>
      <c r="C34" s="1689"/>
      <c r="D34" s="1689"/>
      <c r="E34" s="1689"/>
      <c r="F34" s="1689"/>
      <c r="G34" s="1689"/>
      <c r="H34" s="1689"/>
      <c r="I34" s="1689"/>
      <c r="J34" s="1689"/>
      <c r="K34" s="1689"/>
      <c r="L34" s="1689"/>
    </row>
    <row r="35" spans="1:12" ht="15" customHeight="1">
      <c r="A35" s="2440" t="s">
        <v>407</v>
      </c>
      <c r="B35" s="1697">
        <v>174</v>
      </c>
      <c r="C35" s="1698">
        <v>175</v>
      </c>
      <c r="D35" s="1698">
        <v>175</v>
      </c>
      <c r="E35" s="1698">
        <v>189</v>
      </c>
      <c r="F35" s="1698">
        <v>195</v>
      </c>
      <c r="G35" s="1698">
        <v>182</v>
      </c>
      <c r="H35" s="1698">
        <v>218</v>
      </c>
      <c r="I35" s="1698">
        <v>249</v>
      </c>
      <c r="J35" s="1698">
        <v>191</v>
      </c>
      <c r="K35" s="1698">
        <v>163</v>
      </c>
      <c r="L35" s="1698">
        <v>144</v>
      </c>
    </row>
    <row r="36" spans="1:12" ht="15" customHeight="1">
      <c r="A36" s="2441"/>
      <c r="B36" s="1699">
        <v>266</v>
      </c>
      <c r="C36" s="1700">
        <v>280</v>
      </c>
      <c r="D36" s="1700">
        <v>287</v>
      </c>
      <c r="E36" s="1700">
        <v>297</v>
      </c>
      <c r="F36" s="1700">
        <v>338</v>
      </c>
      <c r="G36" s="1700">
        <v>296</v>
      </c>
      <c r="H36" s="1700">
        <v>330</v>
      </c>
      <c r="I36" s="1700">
        <v>373</v>
      </c>
      <c r="J36" s="1700">
        <v>333</v>
      </c>
      <c r="K36" s="1700">
        <v>282</v>
      </c>
      <c r="L36" s="1700">
        <v>281</v>
      </c>
    </row>
    <row r="37" spans="1:12" ht="15" customHeight="1">
      <c r="A37" s="2440" t="s">
        <v>408</v>
      </c>
      <c r="B37" s="1697">
        <v>71</v>
      </c>
      <c r="C37" s="1698">
        <v>71</v>
      </c>
      <c r="D37" s="1698">
        <v>63</v>
      </c>
      <c r="E37" s="1698">
        <v>69</v>
      </c>
      <c r="F37" s="1698">
        <v>51</v>
      </c>
      <c r="G37" s="1698">
        <v>61</v>
      </c>
      <c r="H37" s="1698">
        <v>83</v>
      </c>
      <c r="I37" s="1698">
        <v>95</v>
      </c>
      <c r="J37" s="1698">
        <v>111</v>
      </c>
      <c r="K37" s="1698">
        <v>147</v>
      </c>
      <c r="L37" s="1698">
        <v>113</v>
      </c>
    </row>
    <row r="38" spans="1:12" ht="15" customHeight="1">
      <c r="A38" s="2441"/>
      <c r="B38" s="1699">
        <v>93</v>
      </c>
      <c r="C38" s="1700">
        <v>108</v>
      </c>
      <c r="D38" s="1700">
        <v>93</v>
      </c>
      <c r="E38" s="1700">
        <v>98</v>
      </c>
      <c r="F38" s="1700">
        <v>108</v>
      </c>
      <c r="G38" s="1700">
        <v>90</v>
      </c>
      <c r="H38" s="1700">
        <v>126</v>
      </c>
      <c r="I38" s="1700">
        <v>186</v>
      </c>
      <c r="J38" s="1700">
        <v>188</v>
      </c>
      <c r="K38" s="1700">
        <v>247</v>
      </c>
      <c r="L38" s="1700">
        <v>217</v>
      </c>
    </row>
    <row r="39" spans="1:12" ht="15" customHeight="1">
      <c r="A39" s="2440" t="s">
        <v>409</v>
      </c>
      <c r="B39" s="1697">
        <v>15</v>
      </c>
      <c r="C39" s="1698">
        <v>16</v>
      </c>
      <c r="D39" s="1698">
        <v>25</v>
      </c>
      <c r="E39" s="1698">
        <v>36</v>
      </c>
      <c r="F39" s="1698">
        <v>28</v>
      </c>
      <c r="G39" s="1698">
        <v>23</v>
      </c>
      <c r="H39" s="1698">
        <v>15</v>
      </c>
      <c r="I39" s="1698">
        <v>25</v>
      </c>
      <c r="J39" s="1698">
        <v>40</v>
      </c>
      <c r="K39" s="1698">
        <v>33</v>
      </c>
      <c r="L39" s="1698">
        <v>23</v>
      </c>
    </row>
    <row r="40" spans="1:12" ht="15" customHeight="1">
      <c r="A40" s="2441"/>
      <c r="B40" s="1699">
        <v>23</v>
      </c>
      <c r="C40" s="1700">
        <v>24</v>
      </c>
      <c r="D40" s="1700">
        <v>35</v>
      </c>
      <c r="E40" s="1700">
        <v>53</v>
      </c>
      <c r="F40" s="1700">
        <v>56</v>
      </c>
      <c r="G40" s="1700">
        <v>40</v>
      </c>
      <c r="H40" s="1700">
        <v>32</v>
      </c>
      <c r="I40" s="1700">
        <v>40</v>
      </c>
      <c r="J40" s="1700">
        <v>56</v>
      </c>
      <c r="K40" s="1700">
        <v>48</v>
      </c>
      <c r="L40" s="1700">
        <v>35</v>
      </c>
    </row>
    <row r="41" spans="1:12" ht="15" customHeight="1">
      <c r="A41" s="2440" t="s">
        <v>410</v>
      </c>
      <c r="B41" s="1697">
        <v>199</v>
      </c>
      <c r="C41" s="1698">
        <v>284</v>
      </c>
      <c r="D41" s="1698">
        <v>222</v>
      </c>
      <c r="E41" s="1698">
        <v>256</v>
      </c>
      <c r="F41" s="1698">
        <v>295</v>
      </c>
      <c r="G41" s="1698">
        <v>334</v>
      </c>
      <c r="H41" s="1698">
        <v>279</v>
      </c>
      <c r="I41" s="1698">
        <v>285</v>
      </c>
      <c r="J41" s="1698">
        <v>266</v>
      </c>
      <c r="K41" s="1698">
        <v>300</v>
      </c>
      <c r="L41" s="1698">
        <v>312</v>
      </c>
    </row>
    <row r="42" spans="1:12" ht="15" customHeight="1">
      <c r="A42" s="2441"/>
      <c r="B42" s="1699">
        <v>270</v>
      </c>
      <c r="C42" s="1700">
        <v>471</v>
      </c>
      <c r="D42" s="1700">
        <v>429</v>
      </c>
      <c r="E42" s="1700">
        <v>475</v>
      </c>
      <c r="F42" s="1700">
        <v>512</v>
      </c>
      <c r="G42" s="1700">
        <v>519</v>
      </c>
      <c r="H42" s="1700">
        <v>493</v>
      </c>
      <c r="I42" s="1700">
        <v>547</v>
      </c>
      <c r="J42" s="1700">
        <v>527</v>
      </c>
      <c r="K42" s="1700">
        <v>507</v>
      </c>
      <c r="L42" s="1700">
        <v>518</v>
      </c>
    </row>
    <row r="43" spans="1:12" ht="15" customHeight="1">
      <c r="A43" s="2440" t="s">
        <v>411</v>
      </c>
      <c r="B43" s="1697">
        <v>85</v>
      </c>
      <c r="C43" s="1698">
        <v>121</v>
      </c>
      <c r="D43" s="1698">
        <v>115</v>
      </c>
      <c r="E43" s="1698">
        <v>100</v>
      </c>
      <c r="F43" s="1698">
        <v>107</v>
      </c>
      <c r="G43" s="1698">
        <v>90</v>
      </c>
      <c r="H43" s="1698">
        <v>59</v>
      </c>
      <c r="I43" s="1698">
        <v>41</v>
      </c>
      <c r="J43" s="1698">
        <v>23</v>
      </c>
      <c r="K43" s="1698">
        <v>24</v>
      </c>
      <c r="L43" s="1698">
        <v>24</v>
      </c>
    </row>
    <row r="44" spans="1:12" ht="15" customHeight="1">
      <c r="A44" s="2441"/>
      <c r="B44" s="1699">
        <v>125</v>
      </c>
      <c r="C44" s="1700">
        <v>157</v>
      </c>
      <c r="D44" s="1700">
        <v>168</v>
      </c>
      <c r="E44" s="1700">
        <v>161</v>
      </c>
      <c r="F44" s="1700">
        <v>188</v>
      </c>
      <c r="G44" s="1700">
        <v>157</v>
      </c>
      <c r="H44" s="1700">
        <v>97</v>
      </c>
      <c r="I44" s="1700">
        <v>53</v>
      </c>
      <c r="J44" s="1700">
        <v>37</v>
      </c>
      <c r="K44" s="1700">
        <v>34</v>
      </c>
      <c r="L44" s="1700">
        <v>41</v>
      </c>
    </row>
    <row r="45" spans="1:12" ht="15" customHeight="1">
      <c r="A45" s="2440" t="s">
        <v>412</v>
      </c>
      <c r="B45" s="1697">
        <v>45</v>
      </c>
      <c r="C45" s="1698">
        <v>8</v>
      </c>
      <c r="D45" s="1698">
        <v>3</v>
      </c>
      <c r="E45" s="1698">
        <v>3</v>
      </c>
      <c r="F45" s="1698">
        <v>0</v>
      </c>
      <c r="G45" s="1698">
        <v>1</v>
      </c>
      <c r="H45" s="1698">
        <v>1</v>
      </c>
      <c r="I45" s="1698">
        <v>0</v>
      </c>
      <c r="J45" s="1698">
        <v>1</v>
      </c>
      <c r="K45" s="1698">
        <v>2</v>
      </c>
      <c r="L45" s="1698">
        <v>4</v>
      </c>
    </row>
    <row r="46" spans="1:12" ht="15" customHeight="1">
      <c r="A46" s="2441"/>
      <c r="B46" s="1699">
        <v>55</v>
      </c>
      <c r="C46" s="1700">
        <v>11</v>
      </c>
      <c r="D46" s="1700">
        <v>3</v>
      </c>
      <c r="E46" s="1700">
        <v>4</v>
      </c>
      <c r="F46" s="1700">
        <v>0</v>
      </c>
      <c r="G46" s="1700">
        <v>2</v>
      </c>
      <c r="H46" s="1700">
        <v>1</v>
      </c>
      <c r="I46" s="1700">
        <v>0</v>
      </c>
      <c r="J46" s="1700">
        <v>2</v>
      </c>
      <c r="K46" s="1700">
        <v>4</v>
      </c>
      <c r="L46" s="1700">
        <v>9</v>
      </c>
    </row>
    <row r="47" spans="1:12" ht="15" customHeight="1">
      <c r="A47" s="2440" t="s">
        <v>413</v>
      </c>
      <c r="B47" s="1701"/>
      <c r="C47" s="1702">
        <v>0</v>
      </c>
      <c r="D47" s="1702">
        <v>25</v>
      </c>
      <c r="E47" s="1698">
        <v>4</v>
      </c>
      <c r="F47" s="1698">
        <v>2</v>
      </c>
      <c r="G47" s="1698">
        <v>4</v>
      </c>
      <c r="H47" s="1698">
        <v>3</v>
      </c>
      <c r="I47" s="1698">
        <v>5</v>
      </c>
      <c r="J47" s="1698">
        <v>11</v>
      </c>
      <c r="K47" s="1698">
        <v>7</v>
      </c>
      <c r="L47" s="1698">
        <v>2</v>
      </c>
    </row>
    <row r="48" spans="1:12" ht="15" customHeight="1">
      <c r="A48" s="2441"/>
      <c r="B48" s="1701"/>
      <c r="C48" s="1703">
        <v>157</v>
      </c>
      <c r="D48" s="1703">
        <v>25</v>
      </c>
      <c r="E48" s="1700">
        <v>7</v>
      </c>
      <c r="F48" s="1700">
        <v>3</v>
      </c>
      <c r="G48" s="1700">
        <v>10</v>
      </c>
      <c r="H48" s="1700">
        <v>6</v>
      </c>
      <c r="I48" s="1700">
        <v>5</v>
      </c>
      <c r="J48" s="1700">
        <v>13</v>
      </c>
      <c r="K48" s="1700">
        <v>8</v>
      </c>
      <c r="L48" s="1700">
        <v>2</v>
      </c>
    </row>
    <row r="49" spans="1:12" ht="15" customHeight="1">
      <c r="A49" s="2440" t="s">
        <v>414</v>
      </c>
      <c r="B49" s="1701"/>
      <c r="C49" s="1702">
        <v>15</v>
      </c>
      <c r="D49" s="1698">
        <v>36</v>
      </c>
      <c r="E49" s="1698">
        <v>15</v>
      </c>
      <c r="F49" s="1698">
        <v>10</v>
      </c>
      <c r="G49" s="1698">
        <v>6</v>
      </c>
      <c r="H49" s="1698">
        <v>8</v>
      </c>
      <c r="I49" s="1698">
        <v>3</v>
      </c>
      <c r="J49" s="1698">
        <v>4</v>
      </c>
      <c r="K49" s="1698">
        <v>1</v>
      </c>
      <c r="L49" s="1698">
        <v>1</v>
      </c>
    </row>
    <row r="50" spans="1:12" ht="15" customHeight="1">
      <c r="A50" s="2441"/>
      <c r="B50" s="1701"/>
      <c r="C50" s="1703">
        <v>11</v>
      </c>
      <c r="D50" s="1700">
        <v>42</v>
      </c>
      <c r="E50" s="1700">
        <v>17</v>
      </c>
      <c r="F50" s="1700">
        <v>14</v>
      </c>
      <c r="G50" s="1700">
        <v>8</v>
      </c>
      <c r="H50" s="1700">
        <v>11</v>
      </c>
      <c r="I50" s="1700">
        <v>5</v>
      </c>
      <c r="J50" s="1700">
        <v>5</v>
      </c>
      <c r="K50" s="1700">
        <v>3</v>
      </c>
      <c r="L50" s="1700">
        <v>1</v>
      </c>
    </row>
    <row r="51" spans="1:12" ht="15" customHeight="1">
      <c r="A51" s="2440" t="s">
        <v>415</v>
      </c>
      <c r="B51" s="1697">
        <v>134</v>
      </c>
      <c r="C51" s="1698">
        <v>139</v>
      </c>
      <c r="D51" s="1698">
        <v>103</v>
      </c>
      <c r="E51" s="1698">
        <v>133</v>
      </c>
      <c r="F51" s="1698">
        <v>157</v>
      </c>
      <c r="G51" s="1698">
        <v>186</v>
      </c>
      <c r="H51" s="1698">
        <v>154</v>
      </c>
      <c r="I51" s="1698">
        <v>135</v>
      </c>
      <c r="J51" s="1698">
        <v>127</v>
      </c>
      <c r="K51" s="1698">
        <v>134</v>
      </c>
      <c r="L51" s="1698">
        <v>89</v>
      </c>
    </row>
    <row r="52" spans="1:12" ht="15" customHeight="1">
      <c r="A52" s="2441"/>
      <c r="B52" s="1699">
        <v>159</v>
      </c>
      <c r="C52" s="1700">
        <v>215</v>
      </c>
      <c r="D52" s="1700">
        <v>160</v>
      </c>
      <c r="E52" s="1700">
        <v>197</v>
      </c>
      <c r="F52" s="1700">
        <v>256</v>
      </c>
      <c r="G52" s="1700">
        <v>256</v>
      </c>
      <c r="H52" s="1700">
        <v>234</v>
      </c>
      <c r="I52" s="1700">
        <v>239</v>
      </c>
      <c r="J52" s="1700">
        <v>232</v>
      </c>
      <c r="K52" s="1700">
        <v>228</v>
      </c>
      <c r="L52" s="1700">
        <v>155</v>
      </c>
    </row>
    <row r="53" spans="1:12" ht="15" customHeight="1">
      <c r="A53" s="2436" t="s">
        <v>422</v>
      </c>
      <c r="B53" s="1701"/>
      <c r="C53" s="1704">
        <v>0</v>
      </c>
      <c r="D53" s="1704">
        <v>0</v>
      </c>
      <c r="E53" s="1704">
        <v>0</v>
      </c>
      <c r="F53" s="1705">
        <v>0</v>
      </c>
      <c r="G53" s="1705">
        <v>2</v>
      </c>
      <c r="H53" s="1706">
        <v>1</v>
      </c>
      <c r="I53" s="1705">
        <v>2</v>
      </c>
      <c r="J53" s="1706">
        <v>0</v>
      </c>
      <c r="K53" s="1705">
        <v>0</v>
      </c>
      <c r="L53" s="1706">
        <v>0</v>
      </c>
    </row>
    <row r="54" spans="1:12" ht="15" customHeight="1">
      <c r="A54" s="2437"/>
      <c r="B54" s="1701"/>
      <c r="C54" s="1703">
        <v>0</v>
      </c>
      <c r="D54" s="1703">
        <v>0</v>
      </c>
      <c r="E54" s="1700">
        <v>0</v>
      </c>
      <c r="F54" s="1700">
        <v>0</v>
      </c>
      <c r="G54" s="1700">
        <v>2</v>
      </c>
      <c r="H54" s="1700">
        <v>1</v>
      </c>
      <c r="I54" s="1700">
        <v>2</v>
      </c>
      <c r="J54" s="1700">
        <v>0</v>
      </c>
      <c r="K54" s="1700">
        <v>0</v>
      </c>
      <c r="L54" s="1700">
        <v>0</v>
      </c>
    </row>
    <row r="55" spans="1:12" ht="15" customHeight="1">
      <c r="A55" s="2436" t="s">
        <v>423</v>
      </c>
      <c r="B55" s="1697">
        <v>134</v>
      </c>
      <c r="C55" s="1698">
        <v>0</v>
      </c>
      <c r="D55" s="1698">
        <v>0</v>
      </c>
      <c r="E55" s="1698">
        <v>0</v>
      </c>
      <c r="F55" s="1698">
        <v>1</v>
      </c>
      <c r="G55" s="1698">
        <v>5</v>
      </c>
      <c r="H55" s="1698">
        <v>2</v>
      </c>
      <c r="I55" s="1698">
        <v>0</v>
      </c>
      <c r="J55" s="1698">
        <v>1</v>
      </c>
      <c r="K55" s="1698">
        <v>0</v>
      </c>
      <c r="L55" s="1698">
        <v>0</v>
      </c>
    </row>
    <row r="56" spans="1:12" ht="15" customHeight="1">
      <c r="A56" s="2437"/>
      <c r="B56" s="1699">
        <v>159</v>
      </c>
      <c r="C56" s="1703">
        <v>0</v>
      </c>
      <c r="D56" s="1703">
        <v>0</v>
      </c>
      <c r="E56" s="1700">
        <v>0</v>
      </c>
      <c r="F56" s="1700">
        <v>0</v>
      </c>
      <c r="G56" s="1700">
        <v>5</v>
      </c>
      <c r="H56" s="1700">
        <v>2</v>
      </c>
      <c r="I56" s="1700">
        <v>0</v>
      </c>
      <c r="J56" s="1700">
        <v>1</v>
      </c>
      <c r="K56" s="1700">
        <v>0</v>
      </c>
      <c r="L56" s="1700">
        <v>0</v>
      </c>
    </row>
    <row r="57" spans="1:12" ht="15" customHeight="1">
      <c r="A57" s="2438" t="s">
        <v>11</v>
      </c>
      <c r="B57" s="1697">
        <f>B35+B37+B39+B41+B43+B45+B55</f>
        <v>723</v>
      </c>
      <c r="C57" s="1698">
        <f>SUM(C35,C37,C39,C41,C43,C45,C47,C49,C51,C53,C55)</f>
        <v>829</v>
      </c>
      <c r="D57" s="1698">
        <f aca="true" t="shared" si="1" ref="D57:L58">SUM(D35,D37,D39,D41,D43,D45,D47,D49,D51,D53,D55)</f>
        <v>767</v>
      </c>
      <c r="E57" s="1698">
        <f t="shared" si="1"/>
        <v>805</v>
      </c>
      <c r="F57" s="1698">
        <f t="shared" si="1"/>
        <v>846</v>
      </c>
      <c r="G57" s="1698">
        <f t="shared" si="1"/>
        <v>894</v>
      </c>
      <c r="H57" s="1698">
        <f t="shared" si="1"/>
        <v>823</v>
      </c>
      <c r="I57" s="1698">
        <f t="shared" si="1"/>
        <v>840</v>
      </c>
      <c r="J57" s="1698">
        <f t="shared" si="1"/>
        <v>775</v>
      </c>
      <c r="K57" s="1698">
        <f t="shared" si="1"/>
        <v>811</v>
      </c>
      <c r="L57" s="1698">
        <f t="shared" si="1"/>
        <v>712</v>
      </c>
    </row>
    <row r="58" spans="1:12" ht="15" customHeight="1">
      <c r="A58" s="2439"/>
      <c r="B58" s="1699">
        <f>B36+B38+B40+B42+B44+B46+B56</f>
        <v>991</v>
      </c>
      <c r="C58" s="1700">
        <f>SUM(C36,C38,C40,C42,C44,C46,C48,C50,C52,C54,C56)</f>
        <v>1434</v>
      </c>
      <c r="D58" s="1700">
        <f t="shared" si="1"/>
        <v>1242</v>
      </c>
      <c r="E58" s="1700">
        <f t="shared" si="1"/>
        <v>1309</v>
      </c>
      <c r="F58" s="1700">
        <f t="shared" si="1"/>
        <v>1475</v>
      </c>
      <c r="G58" s="1700">
        <f t="shared" si="1"/>
        <v>1385</v>
      </c>
      <c r="H58" s="1700">
        <f t="shared" si="1"/>
        <v>1333</v>
      </c>
      <c r="I58" s="1700">
        <f t="shared" si="1"/>
        <v>1450</v>
      </c>
      <c r="J58" s="1700">
        <f t="shared" si="1"/>
        <v>1394</v>
      </c>
      <c r="K58" s="1700">
        <f t="shared" si="1"/>
        <v>1361</v>
      </c>
      <c r="L58" s="1700">
        <f t="shared" si="1"/>
        <v>1259</v>
      </c>
    </row>
    <row r="59" spans="1:12" ht="13.5">
      <c r="A59" s="1707" t="s">
        <v>449</v>
      </c>
      <c r="B59" s="1678"/>
      <c r="C59" s="1678"/>
      <c r="D59" s="1678"/>
      <c r="E59" s="1678"/>
      <c r="F59" s="1678"/>
      <c r="G59" s="1678"/>
      <c r="H59" s="1678"/>
      <c r="I59" s="1678"/>
      <c r="J59" s="1678"/>
      <c r="K59" s="1678"/>
      <c r="L59" s="1708"/>
    </row>
    <row r="60" ht="13.5">
      <c r="A60" s="1709" t="s">
        <v>473</v>
      </c>
    </row>
  </sheetData>
  <sheetProtection/>
  <mergeCells count="26">
    <mergeCell ref="A1:C1"/>
    <mergeCell ref="A3:D3"/>
    <mergeCell ref="A4:L4"/>
    <mergeCell ref="A9:A10"/>
    <mergeCell ref="A11:A12"/>
    <mergeCell ref="A13:A14"/>
    <mergeCell ref="A15:A16"/>
    <mergeCell ref="A17:A18"/>
    <mergeCell ref="A19:A20"/>
    <mergeCell ref="A21:A22"/>
    <mergeCell ref="A23:A24"/>
    <mergeCell ref="A25:D25"/>
    <mergeCell ref="A28:F28"/>
    <mergeCell ref="A29:L30"/>
    <mergeCell ref="A35:A36"/>
    <mergeCell ref="A37:A38"/>
    <mergeCell ref="A39:A40"/>
    <mergeCell ref="A41:A42"/>
    <mergeCell ref="A55:A56"/>
    <mergeCell ref="A57:A58"/>
    <mergeCell ref="A43:A44"/>
    <mergeCell ref="A45:A46"/>
    <mergeCell ref="A47:A48"/>
    <mergeCell ref="A49:A50"/>
    <mergeCell ref="A51:A52"/>
    <mergeCell ref="A53:A54"/>
  </mergeCells>
  <printOptions horizontalCentered="1"/>
  <pageMargins left="0.5905511811023623" right="0.5905511811023623" top="0.5905511811023623" bottom="0.5905511811023623" header="0.3937007874015748" footer="0.3937007874015748"/>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53"/>
  </sheetPr>
  <dimension ref="A1:Q592"/>
  <sheetViews>
    <sheetView view="pageBreakPreview" zoomScaleSheetLayoutView="100" zoomScalePageLayoutView="0" workbookViewId="0" topLeftCell="A1">
      <pane xSplit="4" ySplit="7" topLeftCell="E50" activePane="bottomRight" state="frozen"/>
      <selection pane="topLeft" activeCell="E5" sqref="E5:O6"/>
      <selection pane="topRight" activeCell="E5" sqref="E5:O6"/>
      <selection pane="bottomLeft" activeCell="E5" sqref="E5:O6"/>
      <selection pane="bottomRight" activeCell="R1" sqref="R1:T16384"/>
    </sheetView>
  </sheetViews>
  <sheetFormatPr defaultColWidth="9.00390625" defaultRowHeight="13.5"/>
  <cols>
    <col min="1" max="1" width="5.375" style="1" customWidth="1"/>
    <col min="2" max="2" width="1.12109375" style="1" customWidth="1"/>
    <col min="3" max="3" width="2.625" style="1" bestFit="1" customWidth="1"/>
    <col min="4" max="4" width="12.50390625" style="30" bestFit="1" customWidth="1"/>
    <col min="5" max="6" width="7.75390625" style="61" bestFit="1" customWidth="1"/>
    <col min="7" max="7" width="7.375" style="52" bestFit="1" customWidth="1"/>
    <col min="8" max="8" width="6.75390625" style="1" bestFit="1" customWidth="1"/>
    <col min="9" max="9" width="5.75390625" style="52" bestFit="1" customWidth="1"/>
    <col min="10" max="10" width="5.125" style="1" bestFit="1" customWidth="1"/>
    <col min="11" max="11" width="5.125" style="52" bestFit="1" customWidth="1"/>
    <col min="12" max="12" width="5.125" style="1" bestFit="1" customWidth="1"/>
    <col min="13" max="13" width="5.125" style="52" customWidth="1"/>
    <col min="14" max="14" width="4.875" style="1" customWidth="1"/>
    <col min="15" max="15" width="4.00390625" style="1" customWidth="1"/>
    <col min="16" max="16" width="3.125" style="1" bestFit="1" customWidth="1"/>
    <col min="17" max="17" width="5.125" style="52" customWidth="1"/>
    <col min="18" max="16384" width="9.00390625" style="1" customWidth="1"/>
  </cols>
  <sheetData>
    <row r="1" spans="3:17" s="64" customFormat="1" ht="14.25">
      <c r="C1" s="1760" t="s">
        <v>440</v>
      </c>
      <c r="D1" s="1760"/>
      <c r="E1" s="1760"/>
      <c r="F1" s="1760"/>
      <c r="G1" s="1760"/>
      <c r="H1" s="1760"/>
      <c r="I1" s="68"/>
      <c r="K1" s="68"/>
      <c r="M1" s="68"/>
      <c r="Q1" s="68"/>
    </row>
    <row r="2" spans="3:17" ht="15" thickBot="1">
      <c r="C2" s="77"/>
      <c r="D2" s="35"/>
      <c r="E2" s="78"/>
      <c r="N2" s="1761" t="str">
        <f ca="1">INDIRECT("'-43-'!M4")</f>
        <v>（令和元年度）</v>
      </c>
      <c r="O2" s="1761"/>
      <c r="P2" s="1761"/>
      <c r="Q2" s="1761"/>
    </row>
    <row r="3" spans="1:17" s="43" customFormat="1" ht="12">
      <c r="A3" s="273"/>
      <c r="B3" s="273"/>
      <c r="C3" s="1765" t="s">
        <v>70</v>
      </c>
      <c r="D3" s="1755" t="s">
        <v>71</v>
      </c>
      <c r="E3" s="1762" t="s">
        <v>121</v>
      </c>
      <c r="F3" s="1768" t="s">
        <v>116</v>
      </c>
      <c r="G3" s="1768"/>
      <c r="H3" s="1768"/>
      <c r="I3" s="1768"/>
      <c r="J3" s="1768"/>
      <c r="K3" s="1768"/>
      <c r="L3" s="1768"/>
      <c r="M3" s="1768"/>
      <c r="N3" s="1768"/>
      <c r="O3" s="1768"/>
      <c r="P3" s="1768"/>
      <c r="Q3" s="1769"/>
    </row>
    <row r="4" spans="1:17" s="39" customFormat="1" ht="12">
      <c r="A4" s="40"/>
      <c r="B4" s="40"/>
      <c r="C4" s="1766"/>
      <c r="D4" s="1756"/>
      <c r="E4" s="1763"/>
      <c r="F4" s="1770"/>
      <c r="G4" s="1770"/>
      <c r="H4" s="1770"/>
      <c r="I4" s="1770"/>
      <c r="J4" s="1770"/>
      <c r="K4" s="1770"/>
      <c r="L4" s="1770"/>
      <c r="M4" s="1770"/>
      <c r="N4" s="1770"/>
      <c r="O4" s="1770"/>
      <c r="P4" s="1770"/>
      <c r="Q4" s="1771"/>
    </row>
    <row r="5" spans="1:17" s="39" customFormat="1" ht="13.5" customHeight="1">
      <c r="A5" s="40"/>
      <c r="B5" s="40"/>
      <c r="C5" s="1766"/>
      <c r="D5" s="1756"/>
      <c r="E5" s="1763"/>
      <c r="F5" s="1750" t="s">
        <v>198</v>
      </c>
      <c r="G5" s="1774"/>
      <c r="H5" s="1776" t="s">
        <v>199</v>
      </c>
      <c r="I5" s="1777"/>
      <c r="J5" s="1776" t="s">
        <v>200</v>
      </c>
      <c r="K5" s="1774"/>
      <c r="L5" s="1749" t="s">
        <v>201</v>
      </c>
      <c r="M5" s="1750"/>
      <c r="N5" s="1776" t="s">
        <v>447</v>
      </c>
      <c r="O5" s="1777"/>
      <c r="P5" s="1750" t="s">
        <v>122</v>
      </c>
      <c r="Q5" s="1772"/>
    </row>
    <row r="6" spans="1:17" s="39" customFormat="1" ht="25.5" customHeight="1">
      <c r="A6" s="40"/>
      <c r="B6" s="40"/>
      <c r="C6" s="1766"/>
      <c r="D6" s="1756"/>
      <c r="E6" s="1763"/>
      <c r="F6" s="1752"/>
      <c r="G6" s="1775"/>
      <c r="H6" s="1778"/>
      <c r="I6" s="1779"/>
      <c r="J6" s="1751"/>
      <c r="K6" s="1775"/>
      <c r="L6" s="1751"/>
      <c r="M6" s="1752"/>
      <c r="N6" s="1780"/>
      <c r="O6" s="1781"/>
      <c r="P6" s="1752"/>
      <c r="Q6" s="1773"/>
    </row>
    <row r="7" spans="1:17" s="39" customFormat="1" ht="12">
      <c r="A7" s="40"/>
      <c r="B7" s="40"/>
      <c r="C7" s="1767"/>
      <c r="D7" s="1757"/>
      <c r="E7" s="1764"/>
      <c r="F7" s="124" t="s">
        <v>441</v>
      </c>
      <c r="G7" s="125" t="s">
        <v>442</v>
      </c>
      <c r="H7" s="126" t="s">
        <v>441</v>
      </c>
      <c r="I7" s="125" t="s">
        <v>442</v>
      </c>
      <c r="J7" s="126" t="s">
        <v>441</v>
      </c>
      <c r="K7" s="125" t="s">
        <v>442</v>
      </c>
      <c r="L7" s="126" t="s">
        <v>441</v>
      </c>
      <c r="M7" s="584" t="s">
        <v>442</v>
      </c>
      <c r="N7" s="593" t="s">
        <v>209</v>
      </c>
      <c r="O7" s="584" t="s">
        <v>442</v>
      </c>
      <c r="P7" s="126" t="s">
        <v>443</v>
      </c>
      <c r="Q7" s="127" t="s">
        <v>444</v>
      </c>
    </row>
    <row r="8" spans="1:17" s="44" customFormat="1" ht="12">
      <c r="A8" s="281"/>
      <c r="B8" s="281"/>
      <c r="C8" s="1758" t="s">
        <v>151</v>
      </c>
      <c r="D8" s="282" t="s">
        <v>47</v>
      </c>
      <c r="E8" s="283">
        <v>222</v>
      </c>
      <c r="F8" s="284">
        <v>207</v>
      </c>
      <c r="G8" s="285">
        <v>93.24324324324324</v>
      </c>
      <c r="H8" s="286">
        <v>13</v>
      </c>
      <c r="I8" s="285">
        <v>5.8558558558558556</v>
      </c>
      <c r="J8" s="286">
        <v>2</v>
      </c>
      <c r="K8" s="285">
        <v>0.9009009009009009</v>
      </c>
      <c r="L8" s="286">
        <v>0</v>
      </c>
      <c r="M8" s="585">
        <v>0</v>
      </c>
      <c r="N8" s="286">
        <v>0</v>
      </c>
      <c r="O8" s="616">
        <v>0</v>
      </c>
      <c r="P8" s="286">
        <v>0</v>
      </c>
      <c r="Q8" s="287">
        <v>0</v>
      </c>
    </row>
    <row r="9" spans="1:17" s="44" customFormat="1" ht="12.75" thickBot="1">
      <c r="A9" s="306"/>
      <c r="B9" s="306"/>
      <c r="C9" s="1759"/>
      <c r="D9" s="475" t="s">
        <v>445</v>
      </c>
      <c r="E9" s="476">
        <v>222</v>
      </c>
      <c r="F9" s="477">
        <v>207</v>
      </c>
      <c r="G9" s="478">
        <v>93.24324324324324</v>
      </c>
      <c r="H9" s="479">
        <v>13</v>
      </c>
      <c r="I9" s="480">
        <v>5.8558558558558556</v>
      </c>
      <c r="J9" s="479">
        <v>2</v>
      </c>
      <c r="K9" s="480">
        <v>0.9009009009009009</v>
      </c>
      <c r="L9" s="479">
        <v>0</v>
      </c>
      <c r="M9" s="586">
        <v>0</v>
      </c>
      <c r="N9" s="479">
        <v>0</v>
      </c>
      <c r="O9" s="620">
        <v>0</v>
      </c>
      <c r="P9" s="479">
        <v>0</v>
      </c>
      <c r="Q9" s="481">
        <v>0</v>
      </c>
    </row>
    <row r="10" spans="1:17" s="44" customFormat="1" ht="12">
      <c r="A10" s="288"/>
      <c r="B10" s="288"/>
      <c r="C10" s="1742" t="s">
        <v>86</v>
      </c>
      <c r="D10" s="282" t="s">
        <v>49</v>
      </c>
      <c r="E10" s="617">
        <v>86</v>
      </c>
      <c r="F10" s="622">
        <v>75</v>
      </c>
      <c r="G10" s="296">
        <v>87.20930232558139</v>
      </c>
      <c r="H10" s="297">
        <v>10</v>
      </c>
      <c r="I10" s="296">
        <v>11.627906976744185</v>
      </c>
      <c r="J10" s="297">
        <v>1</v>
      </c>
      <c r="K10" s="296">
        <v>1.1627906976744187</v>
      </c>
      <c r="L10" s="297">
        <v>0</v>
      </c>
      <c r="M10" s="588">
        <v>0</v>
      </c>
      <c r="N10" s="297">
        <v>0</v>
      </c>
      <c r="O10" s="623">
        <v>0</v>
      </c>
      <c r="P10" s="297">
        <v>0</v>
      </c>
      <c r="Q10" s="298">
        <v>0</v>
      </c>
    </row>
    <row r="11" spans="1:17" s="44" customFormat="1" ht="12">
      <c r="A11" s="281"/>
      <c r="B11" s="281"/>
      <c r="C11" s="1743"/>
      <c r="D11" s="290" t="s">
        <v>87</v>
      </c>
      <c r="E11" s="618">
        <v>212</v>
      </c>
      <c r="F11" s="624">
        <v>189</v>
      </c>
      <c r="G11" s="285">
        <v>89.15094339622641</v>
      </c>
      <c r="H11" s="286">
        <v>22</v>
      </c>
      <c r="I11" s="285">
        <v>10.377358490566039</v>
      </c>
      <c r="J11" s="286">
        <v>0</v>
      </c>
      <c r="K11" s="285">
        <v>0</v>
      </c>
      <c r="L11" s="286">
        <v>1</v>
      </c>
      <c r="M11" s="585">
        <v>0.4716981132075472</v>
      </c>
      <c r="N11" s="286">
        <v>0</v>
      </c>
      <c r="O11" s="616">
        <v>0</v>
      </c>
      <c r="P11" s="286">
        <v>0</v>
      </c>
      <c r="Q11" s="287">
        <v>0</v>
      </c>
    </row>
    <row r="12" spans="1:17" s="44" customFormat="1" ht="12">
      <c r="A12" s="281"/>
      <c r="B12" s="281"/>
      <c r="C12" s="1743"/>
      <c r="D12" s="292" t="s">
        <v>186</v>
      </c>
      <c r="E12" s="618">
        <v>193</v>
      </c>
      <c r="F12" s="624">
        <v>173</v>
      </c>
      <c r="G12" s="285">
        <v>89.63730569948186</v>
      </c>
      <c r="H12" s="286">
        <v>16</v>
      </c>
      <c r="I12" s="285">
        <v>8.290155440414509</v>
      </c>
      <c r="J12" s="286">
        <v>2</v>
      </c>
      <c r="K12" s="285">
        <v>1.0362694300518136</v>
      </c>
      <c r="L12" s="286">
        <v>2</v>
      </c>
      <c r="M12" s="585">
        <v>1.0362694300518136</v>
      </c>
      <c r="N12" s="286">
        <v>0</v>
      </c>
      <c r="O12" s="616">
        <v>0</v>
      </c>
      <c r="P12" s="286">
        <v>0</v>
      </c>
      <c r="Q12" s="287">
        <v>0</v>
      </c>
    </row>
    <row r="13" spans="1:17" s="44" customFormat="1" ht="12.75" thickBot="1">
      <c r="A13" s="307"/>
      <c r="B13" s="307"/>
      <c r="C13" s="1744"/>
      <c r="D13" s="482" t="s">
        <v>48</v>
      </c>
      <c r="E13" s="619">
        <v>491</v>
      </c>
      <c r="F13" s="625">
        <v>437</v>
      </c>
      <c r="G13" s="493">
        <v>89.0020366598778</v>
      </c>
      <c r="H13" s="626">
        <v>48</v>
      </c>
      <c r="I13" s="493">
        <v>9.775967413441954</v>
      </c>
      <c r="J13" s="626">
        <v>3</v>
      </c>
      <c r="K13" s="493">
        <v>0.6109979633401221</v>
      </c>
      <c r="L13" s="626">
        <v>3</v>
      </c>
      <c r="M13" s="591">
        <v>0.6109979633401221</v>
      </c>
      <c r="N13" s="626">
        <v>0</v>
      </c>
      <c r="O13" s="627">
        <v>0</v>
      </c>
      <c r="P13" s="626">
        <v>0</v>
      </c>
      <c r="Q13" s="495">
        <v>0</v>
      </c>
    </row>
    <row r="14" spans="1:17" s="44" customFormat="1" ht="12">
      <c r="A14" s="281"/>
      <c r="B14" s="281"/>
      <c r="C14" s="1753" t="s">
        <v>88</v>
      </c>
      <c r="D14" s="293" t="s">
        <v>89</v>
      </c>
      <c r="E14" s="294">
        <v>314</v>
      </c>
      <c r="F14" s="302">
        <v>280</v>
      </c>
      <c r="G14" s="303">
        <v>89.171974522293</v>
      </c>
      <c r="H14" s="304">
        <v>28</v>
      </c>
      <c r="I14" s="303">
        <v>8.9171974522293</v>
      </c>
      <c r="J14" s="304">
        <v>3</v>
      </c>
      <c r="K14" s="303">
        <v>0.9554140127388535</v>
      </c>
      <c r="L14" s="304">
        <v>2</v>
      </c>
      <c r="M14" s="590">
        <v>0.6369426751592357</v>
      </c>
      <c r="N14" s="304">
        <v>1</v>
      </c>
      <c r="O14" s="621">
        <v>0.3184713375796179</v>
      </c>
      <c r="P14" s="304">
        <v>0</v>
      </c>
      <c r="Q14" s="305">
        <v>0</v>
      </c>
    </row>
    <row r="15" spans="1:17" s="44" customFormat="1" ht="12">
      <c r="A15" s="281"/>
      <c r="B15" s="281"/>
      <c r="C15" s="1743"/>
      <c r="D15" s="355" t="s">
        <v>90</v>
      </c>
      <c r="E15" s="291">
        <v>146</v>
      </c>
      <c r="F15" s="284">
        <v>126</v>
      </c>
      <c r="G15" s="285">
        <v>86.3013698630137</v>
      </c>
      <c r="H15" s="286">
        <v>20</v>
      </c>
      <c r="I15" s="285">
        <v>13.698630136986301</v>
      </c>
      <c r="J15" s="286">
        <v>0</v>
      </c>
      <c r="K15" s="285">
        <v>0</v>
      </c>
      <c r="L15" s="286">
        <v>0</v>
      </c>
      <c r="M15" s="585">
        <v>0</v>
      </c>
      <c r="N15" s="286">
        <v>0</v>
      </c>
      <c r="O15" s="616">
        <v>0</v>
      </c>
      <c r="P15" s="286">
        <v>0</v>
      </c>
      <c r="Q15" s="287">
        <v>0</v>
      </c>
    </row>
    <row r="16" spans="1:17" s="44" customFormat="1" ht="12">
      <c r="A16" s="288"/>
      <c r="B16" s="288"/>
      <c r="C16" s="1743"/>
      <c r="D16" s="290" t="s">
        <v>98</v>
      </c>
      <c r="E16" s="299">
        <v>5</v>
      </c>
      <c r="F16" s="340">
        <v>5</v>
      </c>
      <c r="G16" s="338">
        <v>100</v>
      </c>
      <c r="H16" s="337">
        <v>0</v>
      </c>
      <c r="I16" s="338">
        <v>0</v>
      </c>
      <c r="J16" s="337">
        <v>0</v>
      </c>
      <c r="K16" s="338">
        <v>0</v>
      </c>
      <c r="L16" s="337">
        <v>0</v>
      </c>
      <c r="M16" s="589">
        <v>0</v>
      </c>
      <c r="N16" s="337">
        <v>0</v>
      </c>
      <c r="O16" s="616">
        <v>0</v>
      </c>
      <c r="P16" s="337">
        <v>0</v>
      </c>
      <c r="Q16" s="339">
        <v>0</v>
      </c>
    </row>
    <row r="17" spans="1:17" s="44" customFormat="1" ht="12">
      <c r="A17" s="288"/>
      <c r="B17" s="288"/>
      <c r="C17" s="1743"/>
      <c r="D17" s="290" t="s">
        <v>99</v>
      </c>
      <c r="E17" s="299">
        <v>7</v>
      </c>
      <c r="F17" s="284">
        <v>7</v>
      </c>
      <c r="G17" s="285">
        <v>100</v>
      </c>
      <c r="H17" s="286">
        <v>0</v>
      </c>
      <c r="I17" s="285">
        <v>0</v>
      </c>
      <c r="J17" s="286">
        <v>0</v>
      </c>
      <c r="K17" s="285">
        <v>0</v>
      </c>
      <c r="L17" s="286">
        <v>0</v>
      </c>
      <c r="M17" s="585">
        <v>0</v>
      </c>
      <c r="N17" s="286">
        <v>0</v>
      </c>
      <c r="O17" s="616">
        <v>0</v>
      </c>
      <c r="P17" s="286">
        <v>0</v>
      </c>
      <c r="Q17" s="287">
        <v>0</v>
      </c>
    </row>
    <row r="18" spans="1:17" s="44" customFormat="1" ht="12.75" thickBot="1">
      <c r="A18" s="307"/>
      <c r="B18" s="307"/>
      <c r="C18" s="1746"/>
      <c r="D18" s="482" t="s">
        <v>48</v>
      </c>
      <c r="E18" s="483">
        <v>472</v>
      </c>
      <c r="F18" s="484">
        <v>418</v>
      </c>
      <c r="G18" s="478">
        <v>88.5593220338983</v>
      </c>
      <c r="H18" s="485">
        <v>48</v>
      </c>
      <c r="I18" s="478">
        <v>10.16949152542373</v>
      </c>
      <c r="J18" s="485">
        <v>3</v>
      </c>
      <c r="K18" s="478">
        <v>0.6355932203389831</v>
      </c>
      <c r="L18" s="485">
        <v>2</v>
      </c>
      <c r="M18" s="587">
        <v>0.423728813559322</v>
      </c>
      <c r="N18" s="485">
        <v>1</v>
      </c>
      <c r="O18" s="620">
        <v>0.211864406779661</v>
      </c>
      <c r="P18" s="485">
        <v>0</v>
      </c>
      <c r="Q18" s="486">
        <v>0</v>
      </c>
    </row>
    <row r="19" spans="1:17" s="44" customFormat="1" ht="12">
      <c r="A19" s="288"/>
      <c r="B19" s="288"/>
      <c r="C19" s="1745" t="s">
        <v>44</v>
      </c>
      <c r="D19" s="300" t="s">
        <v>92</v>
      </c>
      <c r="E19" s="628">
        <v>745</v>
      </c>
      <c r="F19" s="629">
        <v>590</v>
      </c>
      <c r="G19" s="296">
        <v>79.19463087248322</v>
      </c>
      <c r="H19" s="630">
        <v>147</v>
      </c>
      <c r="I19" s="296">
        <v>19.731543624161073</v>
      </c>
      <c r="J19" s="630">
        <v>4</v>
      </c>
      <c r="K19" s="296">
        <v>0.5369127516778524</v>
      </c>
      <c r="L19" s="630">
        <v>3</v>
      </c>
      <c r="M19" s="588">
        <v>0.4026845637583893</v>
      </c>
      <c r="N19" s="630">
        <v>1</v>
      </c>
      <c r="O19" s="623">
        <v>0.1342281879194631</v>
      </c>
      <c r="P19" s="630">
        <v>0</v>
      </c>
      <c r="Q19" s="298">
        <v>0</v>
      </c>
    </row>
    <row r="20" spans="1:17" s="44" customFormat="1" ht="12">
      <c r="A20" s="288"/>
      <c r="B20" s="288"/>
      <c r="C20" s="1743"/>
      <c r="D20" s="290" t="s">
        <v>93</v>
      </c>
      <c r="E20" s="631">
        <v>103</v>
      </c>
      <c r="F20" s="284">
        <v>82</v>
      </c>
      <c r="G20" s="285">
        <v>79.6116504854369</v>
      </c>
      <c r="H20" s="286">
        <v>17</v>
      </c>
      <c r="I20" s="285">
        <v>16.50485436893204</v>
      </c>
      <c r="J20" s="286">
        <v>2</v>
      </c>
      <c r="K20" s="285">
        <v>1.9417475728155338</v>
      </c>
      <c r="L20" s="286">
        <v>2</v>
      </c>
      <c r="M20" s="585">
        <v>1.9417475728155338</v>
      </c>
      <c r="N20" s="286">
        <v>0</v>
      </c>
      <c r="O20" s="616">
        <v>0</v>
      </c>
      <c r="P20" s="286">
        <v>0</v>
      </c>
      <c r="Q20" s="287">
        <v>0</v>
      </c>
    </row>
    <row r="21" spans="1:17" s="44" customFormat="1" ht="12.75" thickBot="1">
      <c r="A21" s="306"/>
      <c r="B21" s="306"/>
      <c r="C21" s="1746"/>
      <c r="D21" s="487" t="s">
        <v>48</v>
      </c>
      <c r="E21" s="632">
        <v>848</v>
      </c>
      <c r="F21" s="492">
        <v>672</v>
      </c>
      <c r="G21" s="493">
        <v>79.24528301886792</v>
      </c>
      <c r="H21" s="494">
        <v>164</v>
      </c>
      <c r="I21" s="493">
        <v>19.339622641509436</v>
      </c>
      <c r="J21" s="494">
        <v>6</v>
      </c>
      <c r="K21" s="493">
        <v>0.7075471698113208</v>
      </c>
      <c r="L21" s="494">
        <v>5</v>
      </c>
      <c r="M21" s="591">
        <v>0.589622641509434</v>
      </c>
      <c r="N21" s="494">
        <v>1</v>
      </c>
      <c r="O21" s="627">
        <v>0.1179245283018868</v>
      </c>
      <c r="P21" s="494">
        <v>0</v>
      </c>
      <c r="Q21" s="495">
        <v>0</v>
      </c>
    </row>
    <row r="22" spans="1:17" s="44" customFormat="1" ht="12">
      <c r="A22" s="288"/>
      <c r="B22" s="288"/>
      <c r="C22" s="1742" t="s">
        <v>258</v>
      </c>
      <c r="D22" s="282" t="s">
        <v>50</v>
      </c>
      <c r="E22" s="301">
        <v>92</v>
      </c>
      <c r="F22" s="302">
        <v>88</v>
      </c>
      <c r="G22" s="303">
        <v>95.65217391304348</v>
      </c>
      <c r="H22" s="304">
        <v>3</v>
      </c>
      <c r="I22" s="303">
        <v>3.260869565217391</v>
      </c>
      <c r="J22" s="304">
        <v>1</v>
      </c>
      <c r="K22" s="303">
        <v>1.0869565217391304</v>
      </c>
      <c r="L22" s="304">
        <v>0</v>
      </c>
      <c r="M22" s="590">
        <v>0</v>
      </c>
      <c r="N22" s="304">
        <v>0</v>
      </c>
      <c r="O22" s="621">
        <v>0</v>
      </c>
      <c r="P22" s="304">
        <v>0</v>
      </c>
      <c r="Q22" s="305">
        <v>0</v>
      </c>
    </row>
    <row r="23" spans="1:17" s="44" customFormat="1" ht="12">
      <c r="A23" s="281"/>
      <c r="B23" s="281"/>
      <c r="C23" s="1743"/>
      <c r="D23" s="290" t="s">
        <v>95</v>
      </c>
      <c r="E23" s="291">
        <v>377</v>
      </c>
      <c r="F23" s="284">
        <v>356</v>
      </c>
      <c r="G23" s="285">
        <v>94.42970822281167</v>
      </c>
      <c r="H23" s="286">
        <v>20</v>
      </c>
      <c r="I23" s="285">
        <v>5.305039787798409</v>
      </c>
      <c r="J23" s="286">
        <v>1</v>
      </c>
      <c r="K23" s="285">
        <v>0.2652519893899204</v>
      </c>
      <c r="L23" s="286">
        <v>0</v>
      </c>
      <c r="M23" s="585">
        <v>0</v>
      </c>
      <c r="N23" s="286">
        <v>0</v>
      </c>
      <c r="O23" s="616">
        <v>0</v>
      </c>
      <c r="P23" s="286">
        <v>0</v>
      </c>
      <c r="Q23" s="287">
        <v>0</v>
      </c>
    </row>
    <row r="24" spans="1:17" s="44" customFormat="1" ht="12">
      <c r="A24" s="281"/>
      <c r="B24" s="281"/>
      <c r="C24" s="1743"/>
      <c r="D24" s="290" t="s">
        <v>51</v>
      </c>
      <c r="E24" s="291">
        <v>80</v>
      </c>
      <c r="F24" s="284">
        <v>75</v>
      </c>
      <c r="G24" s="285">
        <v>93.75</v>
      </c>
      <c r="H24" s="286">
        <v>3</v>
      </c>
      <c r="I24" s="285">
        <v>3.75</v>
      </c>
      <c r="J24" s="286">
        <v>0</v>
      </c>
      <c r="K24" s="285">
        <v>0</v>
      </c>
      <c r="L24" s="286">
        <v>1</v>
      </c>
      <c r="M24" s="585">
        <v>1.25</v>
      </c>
      <c r="N24" s="286">
        <v>1</v>
      </c>
      <c r="O24" s="616">
        <v>1.25</v>
      </c>
      <c r="P24" s="286">
        <v>0</v>
      </c>
      <c r="Q24" s="287">
        <v>0</v>
      </c>
    </row>
    <row r="25" spans="1:17" s="44" customFormat="1" ht="12.75" thickBot="1">
      <c r="A25" s="306"/>
      <c r="B25" s="306"/>
      <c r="C25" s="1744"/>
      <c r="D25" s="482" t="s">
        <v>48</v>
      </c>
      <c r="E25" s="476">
        <v>549</v>
      </c>
      <c r="F25" s="477">
        <v>519</v>
      </c>
      <c r="G25" s="478">
        <v>94.53551912568307</v>
      </c>
      <c r="H25" s="489">
        <v>26</v>
      </c>
      <c r="I25" s="478">
        <v>4.735883424408015</v>
      </c>
      <c r="J25" s="489">
        <v>2</v>
      </c>
      <c r="K25" s="478">
        <v>0.36429872495446264</v>
      </c>
      <c r="L25" s="489">
        <v>1</v>
      </c>
      <c r="M25" s="587">
        <v>0.18214936247723132</v>
      </c>
      <c r="N25" s="489">
        <v>1</v>
      </c>
      <c r="O25" s="620">
        <v>0.18214936247723132</v>
      </c>
      <c r="P25" s="489">
        <v>0</v>
      </c>
      <c r="Q25" s="486">
        <v>0</v>
      </c>
    </row>
    <row r="26" spans="1:17" s="44" customFormat="1" ht="12">
      <c r="A26" s="288"/>
      <c r="B26" s="288"/>
      <c r="C26" s="1745" t="s">
        <v>211</v>
      </c>
      <c r="D26" s="300" t="s">
        <v>210</v>
      </c>
      <c r="E26" s="628">
        <v>170</v>
      </c>
      <c r="F26" s="295">
        <v>162</v>
      </c>
      <c r="G26" s="296">
        <v>95.29411764705881</v>
      </c>
      <c r="H26" s="297">
        <v>7</v>
      </c>
      <c r="I26" s="296">
        <v>4.117647058823529</v>
      </c>
      <c r="J26" s="297">
        <v>1</v>
      </c>
      <c r="K26" s="296">
        <v>0.5882352941176471</v>
      </c>
      <c r="L26" s="297">
        <v>0</v>
      </c>
      <c r="M26" s="588">
        <v>0</v>
      </c>
      <c r="N26" s="297">
        <v>0</v>
      </c>
      <c r="O26" s="623">
        <v>0</v>
      </c>
      <c r="P26" s="297">
        <v>0</v>
      </c>
      <c r="Q26" s="298">
        <v>0</v>
      </c>
    </row>
    <row r="27" spans="1:17" s="44" customFormat="1" ht="12.75" thickBot="1">
      <c r="A27" s="306"/>
      <c r="B27" s="306"/>
      <c r="C27" s="1746"/>
      <c r="D27" s="487" t="s">
        <v>48</v>
      </c>
      <c r="E27" s="632">
        <v>170</v>
      </c>
      <c r="F27" s="492">
        <v>162</v>
      </c>
      <c r="G27" s="493">
        <v>95.29411764705881</v>
      </c>
      <c r="H27" s="494">
        <v>7</v>
      </c>
      <c r="I27" s="493">
        <v>4.117647058823529</v>
      </c>
      <c r="J27" s="494">
        <v>1</v>
      </c>
      <c r="K27" s="493">
        <v>0.5882352941176471</v>
      </c>
      <c r="L27" s="494">
        <v>0</v>
      </c>
      <c r="M27" s="591">
        <v>0</v>
      </c>
      <c r="N27" s="494">
        <v>0</v>
      </c>
      <c r="O27" s="627">
        <v>0</v>
      </c>
      <c r="P27" s="494">
        <v>0</v>
      </c>
      <c r="Q27" s="495">
        <v>0</v>
      </c>
    </row>
    <row r="28" spans="1:17" s="44" customFormat="1" ht="12">
      <c r="A28" s="281"/>
      <c r="B28" s="281"/>
      <c r="C28" s="1742" t="s">
        <v>26</v>
      </c>
      <c r="D28" s="282" t="s">
        <v>97</v>
      </c>
      <c r="E28" s="283">
        <v>1018</v>
      </c>
      <c r="F28" s="302">
        <v>918</v>
      </c>
      <c r="G28" s="303">
        <v>90.17681728880157</v>
      </c>
      <c r="H28" s="304">
        <v>88</v>
      </c>
      <c r="I28" s="303">
        <v>8.644400785854616</v>
      </c>
      <c r="J28" s="304">
        <v>10</v>
      </c>
      <c r="K28" s="303">
        <v>0.9823182711198428</v>
      </c>
      <c r="L28" s="304">
        <v>1</v>
      </c>
      <c r="M28" s="590">
        <v>0.09823182711198428</v>
      </c>
      <c r="N28" s="304">
        <v>1</v>
      </c>
      <c r="O28" s="621">
        <v>0.09823182711198428</v>
      </c>
      <c r="P28" s="304">
        <v>0</v>
      </c>
      <c r="Q28" s="305">
        <v>0</v>
      </c>
    </row>
    <row r="29" spans="1:17" s="44" customFormat="1" ht="12">
      <c r="A29" s="288"/>
      <c r="B29" s="288"/>
      <c r="C29" s="1743"/>
      <c r="D29" s="290" t="s">
        <v>242</v>
      </c>
      <c r="E29" s="299">
        <v>566</v>
      </c>
      <c r="F29" s="284">
        <v>534</v>
      </c>
      <c r="G29" s="285">
        <v>94.34628975265018</v>
      </c>
      <c r="H29" s="286">
        <v>27</v>
      </c>
      <c r="I29" s="285">
        <v>4.770318021201414</v>
      </c>
      <c r="J29" s="286">
        <v>3</v>
      </c>
      <c r="K29" s="285">
        <v>0.5300353356890459</v>
      </c>
      <c r="L29" s="286">
        <v>2</v>
      </c>
      <c r="M29" s="585">
        <v>0.35335689045936397</v>
      </c>
      <c r="N29" s="286">
        <v>0</v>
      </c>
      <c r="O29" s="616">
        <v>0</v>
      </c>
      <c r="P29" s="286">
        <v>0</v>
      </c>
      <c r="Q29" s="287">
        <v>0</v>
      </c>
    </row>
    <row r="30" spans="1:17" s="44" customFormat="1" ht="12">
      <c r="A30" s="288"/>
      <c r="B30" s="288"/>
      <c r="C30" s="1743"/>
      <c r="D30" s="290" t="s">
        <v>100</v>
      </c>
      <c r="E30" s="299">
        <v>52</v>
      </c>
      <c r="F30" s="284">
        <v>48</v>
      </c>
      <c r="G30" s="285">
        <v>92.3076923076923</v>
      </c>
      <c r="H30" s="286">
        <v>3</v>
      </c>
      <c r="I30" s="285">
        <v>5.769230769230769</v>
      </c>
      <c r="J30" s="286">
        <v>1</v>
      </c>
      <c r="K30" s="285">
        <v>1.9230769230769231</v>
      </c>
      <c r="L30" s="286">
        <v>0</v>
      </c>
      <c r="M30" s="585">
        <v>0</v>
      </c>
      <c r="N30" s="286">
        <v>0</v>
      </c>
      <c r="O30" s="616">
        <v>0</v>
      </c>
      <c r="P30" s="286">
        <v>0</v>
      </c>
      <c r="Q30" s="287">
        <v>0</v>
      </c>
    </row>
    <row r="31" spans="1:17" s="44" customFormat="1" ht="12.75" thickBot="1">
      <c r="A31" s="306"/>
      <c r="B31" s="306"/>
      <c r="C31" s="1754"/>
      <c r="D31" s="490" t="s">
        <v>48</v>
      </c>
      <c r="E31" s="491">
        <v>1636</v>
      </c>
      <c r="F31" s="477">
        <v>1500</v>
      </c>
      <c r="G31" s="478">
        <v>91.68704156479217</v>
      </c>
      <c r="H31" s="489">
        <v>118</v>
      </c>
      <c r="I31" s="478">
        <v>7.212713936430318</v>
      </c>
      <c r="J31" s="489">
        <v>14</v>
      </c>
      <c r="K31" s="478">
        <v>0.8557457212713936</v>
      </c>
      <c r="L31" s="489">
        <v>3</v>
      </c>
      <c r="M31" s="587">
        <v>0.18337408312958436</v>
      </c>
      <c r="N31" s="489">
        <v>1</v>
      </c>
      <c r="O31" s="620">
        <v>0.061124694376528114</v>
      </c>
      <c r="P31" s="489">
        <v>0</v>
      </c>
      <c r="Q31" s="486">
        <v>0</v>
      </c>
    </row>
    <row r="32" spans="1:17" s="44" customFormat="1" ht="12">
      <c r="A32" s="288"/>
      <c r="B32" s="288"/>
      <c r="C32" s="1742" t="s">
        <v>101</v>
      </c>
      <c r="D32" s="282" t="s">
        <v>102</v>
      </c>
      <c r="E32" s="633">
        <v>168</v>
      </c>
      <c r="F32" s="622">
        <v>149</v>
      </c>
      <c r="G32" s="296">
        <v>88.69047619047619</v>
      </c>
      <c r="H32" s="297">
        <v>15</v>
      </c>
      <c r="I32" s="296">
        <v>8.928571428571429</v>
      </c>
      <c r="J32" s="297">
        <v>3</v>
      </c>
      <c r="K32" s="296">
        <v>1.7857142857142856</v>
      </c>
      <c r="L32" s="297">
        <v>0</v>
      </c>
      <c r="M32" s="588">
        <v>0</v>
      </c>
      <c r="N32" s="297">
        <v>1</v>
      </c>
      <c r="O32" s="623">
        <v>0.5952380952380952</v>
      </c>
      <c r="P32" s="297">
        <v>0</v>
      </c>
      <c r="Q32" s="298">
        <v>0</v>
      </c>
    </row>
    <row r="33" spans="1:17" s="44" customFormat="1" ht="12">
      <c r="A33" s="288"/>
      <c r="B33" s="288"/>
      <c r="C33" s="1743"/>
      <c r="D33" s="290" t="s">
        <v>103</v>
      </c>
      <c r="E33" s="634">
        <v>206</v>
      </c>
      <c r="F33" s="624">
        <v>193</v>
      </c>
      <c r="G33" s="285">
        <v>93.68932038834951</v>
      </c>
      <c r="H33" s="286">
        <v>11</v>
      </c>
      <c r="I33" s="285">
        <v>5.339805825242718</v>
      </c>
      <c r="J33" s="286">
        <v>2</v>
      </c>
      <c r="K33" s="285">
        <v>0.9708737864077669</v>
      </c>
      <c r="L33" s="286">
        <v>0</v>
      </c>
      <c r="M33" s="585">
        <v>0</v>
      </c>
      <c r="N33" s="286">
        <v>0</v>
      </c>
      <c r="O33" s="616">
        <v>0</v>
      </c>
      <c r="P33" s="286">
        <v>0</v>
      </c>
      <c r="Q33" s="287">
        <v>0</v>
      </c>
    </row>
    <row r="34" spans="1:17" s="44" customFormat="1" ht="12">
      <c r="A34" s="288"/>
      <c r="B34" s="288"/>
      <c r="C34" s="1743"/>
      <c r="D34" s="290" t="s">
        <v>104</v>
      </c>
      <c r="E34" s="634">
        <v>58</v>
      </c>
      <c r="F34" s="624">
        <v>57</v>
      </c>
      <c r="G34" s="285">
        <v>98.27586206896551</v>
      </c>
      <c r="H34" s="286">
        <v>1</v>
      </c>
      <c r="I34" s="285">
        <v>1.7241379310344827</v>
      </c>
      <c r="J34" s="286">
        <v>0</v>
      </c>
      <c r="K34" s="285">
        <v>0</v>
      </c>
      <c r="L34" s="286">
        <v>0</v>
      </c>
      <c r="M34" s="585">
        <v>0</v>
      </c>
      <c r="N34" s="286">
        <v>0</v>
      </c>
      <c r="O34" s="616">
        <v>0</v>
      </c>
      <c r="P34" s="286">
        <v>0</v>
      </c>
      <c r="Q34" s="287">
        <v>0</v>
      </c>
    </row>
    <row r="35" spans="1:17" s="44" customFormat="1" ht="12.75" thickBot="1">
      <c r="A35" s="307"/>
      <c r="B35" s="307"/>
      <c r="C35" s="1746"/>
      <c r="D35" s="487" t="s">
        <v>105</v>
      </c>
      <c r="E35" s="635">
        <v>432</v>
      </c>
      <c r="F35" s="625">
        <v>399</v>
      </c>
      <c r="G35" s="493">
        <v>92.36111111111111</v>
      </c>
      <c r="H35" s="626">
        <v>27</v>
      </c>
      <c r="I35" s="493">
        <v>6.25</v>
      </c>
      <c r="J35" s="626">
        <v>5</v>
      </c>
      <c r="K35" s="493">
        <v>1.1574074074074074</v>
      </c>
      <c r="L35" s="626">
        <v>0</v>
      </c>
      <c r="M35" s="591">
        <v>0</v>
      </c>
      <c r="N35" s="626">
        <v>1</v>
      </c>
      <c r="O35" s="627">
        <v>0.23148148148148145</v>
      </c>
      <c r="P35" s="626">
        <v>0</v>
      </c>
      <c r="Q35" s="495">
        <v>0</v>
      </c>
    </row>
    <row r="36" spans="1:17" s="44" customFormat="1" ht="12">
      <c r="A36" s="281"/>
      <c r="B36" s="281"/>
      <c r="C36" s="1745" t="s">
        <v>259</v>
      </c>
      <c r="D36" s="300" t="s">
        <v>52</v>
      </c>
      <c r="E36" s="308">
        <v>915</v>
      </c>
      <c r="F36" s="302">
        <v>873</v>
      </c>
      <c r="G36" s="303">
        <v>95.40983606557377</v>
      </c>
      <c r="H36" s="304">
        <v>30</v>
      </c>
      <c r="I36" s="303">
        <v>3.278688524590164</v>
      </c>
      <c r="J36" s="304">
        <v>8</v>
      </c>
      <c r="K36" s="303">
        <v>0.8743169398907104</v>
      </c>
      <c r="L36" s="304">
        <v>3</v>
      </c>
      <c r="M36" s="590">
        <v>0.32786885245901637</v>
      </c>
      <c r="N36" s="304">
        <v>1</v>
      </c>
      <c r="O36" s="621">
        <v>0.1092896174863388</v>
      </c>
      <c r="P36" s="304">
        <v>0</v>
      </c>
      <c r="Q36" s="305">
        <v>0</v>
      </c>
    </row>
    <row r="37" spans="1:17" s="44" customFormat="1" ht="12">
      <c r="A37" s="288"/>
      <c r="B37" s="288"/>
      <c r="C37" s="1743"/>
      <c r="D37" s="290" t="s">
        <v>53</v>
      </c>
      <c r="E37" s="299">
        <v>61</v>
      </c>
      <c r="F37" s="284">
        <v>59</v>
      </c>
      <c r="G37" s="285">
        <v>96.72131147540983</v>
      </c>
      <c r="H37" s="286">
        <v>2</v>
      </c>
      <c r="I37" s="285">
        <v>3.278688524590164</v>
      </c>
      <c r="J37" s="286">
        <v>0</v>
      </c>
      <c r="K37" s="285">
        <v>0</v>
      </c>
      <c r="L37" s="286">
        <v>0</v>
      </c>
      <c r="M37" s="585">
        <v>0</v>
      </c>
      <c r="N37" s="286">
        <v>0</v>
      </c>
      <c r="O37" s="616">
        <v>0</v>
      </c>
      <c r="P37" s="286">
        <v>0</v>
      </c>
      <c r="Q37" s="287">
        <v>0</v>
      </c>
    </row>
    <row r="38" spans="1:17" s="44" customFormat="1" ht="12">
      <c r="A38" s="288"/>
      <c r="B38" s="288"/>
      <c r="C38" s="1743"/>
      <c r="D38" s="292" t="s">
        <v>54</v>
      </c>
      <c r="E38" s="299">
        <v>40</v>
      </c>
      <c r="F38" s="284">
        <v>36</v>
      </c>
      <c r="G38" s="285">
        <v>90</v>
      </c>
      <c r="H38" s="286">
        <v>4</v>
      </c>
      <c r="I38" s="285">
        <v>10</v>
      </c>
      <c r="J38" s="286">
        <v>0</v>
      </c>
      <c r="K38" s="285">
        <v>0</v>
      </c>
      <c r="L38" s="286">
        <v>0</v>
      </c>
      <c r="M38" s="585">
        <v>0</v>
      </c>
      <c r="N38" s="286">
        <v>0</v>
      </c>
      <c r="O38" s="616">
        <v>0</v>
      </c>
      <c r="P38" s="286">
        <v>0</v>
      </c>
      <c r="Q38" s="287">
        <v>0</v>
      </c>
    </row>
    <row r="39" spans="1:17" s="44" customFormat="1" ht="12">
      <c r="A39" s="288"/>
      <c r="B39" s="288"/>
      <c r="C39" s="1743"/>
      <c r="D39" s="290" t="s">
        <v>107</v>
      </c>
      <c r="E39" s="299">
        <v>40</v>
      </c>
      <c r="F39" s="284">
        <v>39</v>
      </c>
      <c r="G39" s="285">
        <v>97.5</v>
      </c>
      <c r="H39" s="286">
        <v>1</v>
      </c>
      <c r="I39" s="285">
        <v>2.5</v>
      </c>
      <c r="J39" s="286">
        <v>0</v>
      </c>
      <c r="K39" s="285">
        <v>0</v>
      </c>
      <c r="L39" s="286">
        <v>0</v>
      </c>
      <c r="M39" s="585">
        <v>0</v>
      </c>
      <c r="N39" s="286">
        <v>0</v>
      </c>
      <c r="O39" s="616">
        <v>0</v>
      </c>
      <c r="P39" s="286">
        <v>0</v>
      </c>
      <c r="Q39" s="287">
        <v>0</v>
      </c>
    </row>
    <row r="40" spans="1:17" s="44" customFormat="1" ht="12">
      <c r="A40" s="288"/>
      <c r="B40" s="288"/>
      <c r="C40" s="1743"/>
      <c r="D40" s="290" t="s">
        <v>108</v>
      </c>
      <c r="E40" s="299">
        <v>33</v>
      </c>
      <c r="F40" s="284">
        <v>31</v>
      </c>
      <c r="G40" s="285">
        <v>93.93939393939394</v>
      </c>
      <c r="H40" s="286">
        <v>1</v>
      </c>
      <c r="I40" s="285">
        <v>3.0303030303030303</v>
      </c>
      <c r="J40" s="286">
        <v>1</v>
      </c>
      <c r="K40" s="285">
        <v>3.0303030303030303</v>
      </c>
      <c r="L40" s="286">
        <v>0</v>
      </c>
      <c r="M40" s="585">
        <v>0</v>
      </c>
      <c r="N40" s="286">
        <v>0</v>
      </c>
      <c r="O40" s="616">
        <v>0</v>
      </c>
      <c r="P40" s="286">
        <v>0</v>
      </c>
      <c r="Q40" s="287">
        <v>0</v>
      </c>
    </row>
    <row r="41" spans="1:17" s="44" customFormat="1" ht="12">
      <c r="A41" s="281"/>
      <c r="B41" s="281"/>
      <c r="C41" s="1743"/>
      <c r="D41" s="290" t="s">
        <v>109</v>
      </c>
      <c r="E41" s="291">
        <v>69</v>
      </c>
      <c r="F41" s="284">
        <v>63</v>
      </c>
      <c r="G41" s="285">
        <v>91.30434782608695</v>
      </c>
      <c r="H41" s="286">
        <v>4</v>
      </c>
      <c r="I41" s="285">
        <v>5.797101449275362</v>
      </c>
      <c r="J41" s="286">
        <v>1</v>
      </c>
      <c r="K41" s="285">
        <v>1.4492753623188406</v>
      </c>
      <c r="L41" s="286">
        <v>0</v>
      </c>
      <c r="M41" s="585">
        <v>0</v>
      </c>
      <c r="N41" s="286">
        <v>1</v>
      </c>
      <c r="O41" s="616">
        <v>1.4492753623188406</v>
      </c>
      <c r="P41" s="286">
        <v>0</v>
      </c>
      <c r="Q41" s="287">
        <v>0</v>
      </c>
    </row>
    <row r="42" spans="1:17" s="44" customFormat="1" ht="12.75" thickBot="1">
      <c r="A42" s="307"/>
      <c r="B42" s="307"/>
      <c r="C42" s="1744"/>
      <c r="D42" s="482" t="s">
        <v>48</v>
      </c>
      <c r="E42" s="483">
        <v>1158</v>
      </c>
      <c r="F42" s="484">
        <v>1101</v>
      </c>
      <c r="G42" s="478">
        <v>95.07772020725389</v>
      </c>
      <c r="H42" s="485">
        <v>42</v>
      </c>
      <c r="I42" s="478">
        <v>3.6269430051813467</v>
      </c>
      <c r="J42" s="485">
        <v>10</v>
      </c>
      <c r="K42" s="478">
        <v>0.8635578583765112</v>
      </c>
      <c r="L42" s="485">
        <v>3</v>
      </c>
      <c r="M42" s="587">
        <v>0.2590673575129534</v>
      </c>
      <c r="N42" s="485">
        <v>2</v>
      </c>
      <c r="O42" s="620">
        <v>0.17271157167530224</v>
      </c>
      <c r="P42" s="485">
        <v>0</v>
      </c>
      <c r="Q42" s="486">
        <v>0</v>
      </c>
    </row>
    <row r="43" spans="1:17" s="44" customFormat="1" ht="12">
      <c r="A43" s="288"/>
      <c r="B43" s="288"/>
      <c r="C43" s="1745" t="s">
        <v>110</v>
      </c>
      <c r="D43" s="300" t="s">
        <v>55</v>
      </c>
      <c r="E43" s="617">
        <v>84</v>
      </c>
      <c r="F43" s="622">
        <v>76</v>
      </c>
      <c r="G43" s="296">
        <v>90.47619047619048</v>
      </c>
      <c r="H43" s="297">
        <v>7</v>
      </c>
      <c r="I43" s="296">
        <v>8.333333333333332</v>
      </c>
      <c r="J43" s="297">
        <v>0</v>
      </c>
      <c r="K43" s="296">
        <v>0</v>
      </c>
      <c r="L43" s="297">
        <v>1</v>
      </c>
      <c r="M43" s="588">
        <v>1.1904761904761905</v>
      </c>
      <c r="N43" s="297">
        <v>0</v>
      </c>
      <c r="O43" s="623">
        <v>0</v>
      </c>
      <c r="P43" s="297">
        <v>0</v>
      </c>
      <c r="Q43" s="298">
        <v>0</v>
      </c>
    </row>
    <row r="44" spans="1:17" s="44" customFormat="1" ht="12">
      <c r="A44" s="288"/>
      <c r="B44" s="288"/>
      <c r="C44" s="1743"/>
      <c r="D44" s="290" t="s">
        <v>56</v>
      </c>
      <c r="E44" s="634">
        <v>47</v>
      </c>
      <c r="F44" s="624">
        <v>43</v>
      </c>
      <c r="G44" s="285">
        <v>91.48936170212765</v>
      </c>
      <c r="H44" s="286">
        <v>4</v>
      </c>
      <c r="I44" s="285">
        <v>8.51063829787234</v>
      </c>
      <c r="J44" s="286">
        <v>0</v>
      </c>
      <c r="K44" s="285">
        <v>0</v>
      </c>
      <c r="L44" s="286">
        <v>0</v>
      </c>
      <c r="M44" s="585">
        <v>0</v>
      </c>
      <c r="N44" s="286">
        <v>0</v>
      </c>
      <c r="O44" s="616">
        <v>0</v>
      </c>
      <c r="P44" s="286">
        <v>0</v>
      </c>
      <c r="Q44" s="287">
        <v>0</v>
      </c>
    </row>
    <row r="45" spans="1:17" s="44" customFormat="1" ht="12">
      <c r="A45" s="288"/>
      <c r="B45" s="288"/>
      <c r="C45" s="1743"/>
      <c r="D45" s="290" t="s">
        <v>57</v>
      </c>
      <c r="E45" s="634">
        <v>26</v>
      </c>
      <c r="F45" s="624">
        <v>22</v>
      </c>
      <c r="G45" s="285">
        <v>84.61538461538461</v>
      </c>
      <c r="H45" s="286">
        <v>4</v>
      </c>
      <c r="I45" s="285">
        <v>15.384615384615385</v>
      </c>
      <c r="J45" s="286">
        <v>0</v>
      </c>
      <c r="K45" s="285">
        <v>0</v>
      </c>
      <c r="L45" s="286">
        <v>0</v>
      </c>
      <c r="M45" s="585">
        <v>0</v>
      </c>
      <c r="N45" s="286">
        <v>0</v>
      </c>
      <c r="O45" s="616">
        <v>0</v>
      </c>
      <c r="P45" s="286">
        <v>0</v>
      </c>
      <c r="Q45" s="287">
        <v>0</v>
      </c>
    </row>
    <row r="46" spans="1:17" s="44" customFormat="1" ht="12.75" thickBot="1">
      <c r="A46" s="306"/>
      <c r="B46" s="306"/>
      <c r="C46" s="1746"/>
      <c r="D46" s="487" t="s">
        <v>48</v>
      </c>
      <c r="E46" s="636">
        <v>157</v>
      </c>
      <c r="F46" s="637">
        <v>141</v>
      </c>
      <c r="G46" s="493">
        <v>89.80891719745223</v>
      </c>
      <c r="H46" s="494">
        <v>15</v>
      </c>
      <c r="I46" s="493">
        <v>9.554140127388536</v>
      </c>
      <c r="J46" s="494">
        <v>0</v>
      </c>
      <c r="K46" s="493">
        <v>0</v>
      </c>
      <c r="L46" s="494">
        <v>1</v>
      </c>
      <c r="M46" s="591">
        <v>0.6369426751592357</v>
      </c>
      <c r="N46" s="494">
        <v>0</v>
      </c>
      <c r="O46" s="627">
        <v>0</v>
      </c>
      <c r="P46" s="494">
        <v>0</v>
      </c>
      <c r="Q46" s="495">
        <v>0</v>
      </c>
    </row>
    <row r="47" spans="1:17" s="44" customFormat="1" ht="12">
      <c r="A47" s="281"/>
      <c r="B47" s="281"/>
      <c r="C47" s="1742" t="s">
        <v>111</v>
      </c>
      <c r="D47" s="309" t="s">
        <v>187</v>
      </c>
      <c r="E47" s="283">
        <v>88</v>
      </c>
      <c r="F47" s="302">
        <v>76</v>
      </c>
      <c r="G47" s="303">
        <v>86.36363636363636</v>
      </c>
      <c r="H47" s="304">
        <v>11</v>
      </c>
      <c r="I47" s="303">
        <v>12.5</v>
      </c>
      <c r="J47" s="304">
        <v>0</v>
      </c>
      <c r="K47" s="303">
        <v>0</v>
      </c>
      <c r="L47" s="304">
        <v>0</v>
      </c>
      <c r="M47" s="590">
        <v>0</v>
      </c>
      <c r="N47" s="304">
        <v>1</v>
      </c>
      <c r="O47" s="621">
        <v>1.1363636363636365</v>
      </c>
      <c r="P47" s="304">
        <v>0</v>
      </c>
      <c r="Q47" s="305">
        <v>0</v>
      </c>
    </row>
    <row r="48" spans="1:17" s="44" customFormat="1" ht="12.75" thickBot="1">
      <c r="A48" s="306"/>
      <c r="B48" s="306"/>
      <c r="C48" s="1746"/>
      <c r="D48" s="487" t="s">
        <v>48</v>
      </c>
      <c r="E48" s="488">
        <v>88</v>
      </c>
      <c r="F48" s="477">
        <v>76</v>
      </c>
      <c r="G48" s="478">
        <v>86.36363636363636</v>
      </c>
      <c r="H48" s="489">
        <v>11</v>
      </c>
      <c r="I48" s="478">
        <v>12.5</v>
      </c>
      <c r="J48" s="489">
        <v>0</v>
      </c>
      <c r="K48" s="478">
        <v>0</v>
      </c>
      <c r="L48" s="489">
        <v>0</v>
      </c>
      <c r="M48" s="587">
        <v>0</v>
      </c>
      <c r="N48" s="489">
        <v>1</v>
      </c>
      <c r="O48" s="620">
        <v>1.1363636363636365</v>
      </c>
      <c r="P48" s="489">
        <v>0</v>
      </c>
      <c r="Q48" s="486">
        <v>0</v>
      </c>
    </row>
    <row r="49" spans="1:17" s="44" customFormat="1" ht="12">
      <c r="A49" s="281"/>
      <c r="B49" s="281"/>
      <c r="C49" s="1742" t="s">
        <v>260</v>
      </c>
      <c r="D49" s="282" t="s">
        <v>113</v>
      </c>
      <c r="E49" s="633">
        <v>313</v>
      </c>
      <c r="F49" s="622">
        <v>283</v>
      </c>
      <c r="G49" s="296">
        <v>90.41533546325878</v>
      </c>
      <c r="H49" s="297">
        <v>23</v>
      </c>
      <c r="I49" s="296">
        <v>7.348242811501597</v>
      </c>
      <c r="J49" s="297">
        <v>5</v>
      </c>
      <c r="K49" s="296">
        <v>1.5974440894568689</v>
      </c>
      <c r="L49" s="297">
        <v>2</v>
      </c>
      <c r="M49" s="588">
        <v>0.6389776357827476</v>
      </c>
      <c r="N49" s="297">
        <v>0</v>
      </c>
      <c r="O49" s="623">
        <v>0</v>
      </c>
      <c r="P49" s="297">
        <v>0</v>
      </c>
      <c r="Q49" s="298">
        <v>0</v>
      </c>
    </row>
    <row r="50" spans="1:17" s="44" customFormat="1" ht="12">
      <c r="A50" s="288"/>
      <c r="B50" s="288"/>
      <c r="C50" s="1743"/>
      <c r="D50" s="290" t="s">
        <v>58</v>
      </c>
      <c r="E50" s="634">
        <v>11</v>
      </c>
      <c r="F50" s="624">
        <v>9</v>
      </c>
      <c r="G50" s="285">
        <v>81.81818181818183</v>
      </c>
      <c r="H50" s="286">
        <v>2</v>
      </c>
      <c r="I50" s="285">
        <v>18.181818181818183</v>
      </c>
      <c r="J50" s="286">
        <v>0</v>
      </c>
      <c r="K50" s="285">
        <v>0</v>
      </c>
      <c r="L50" s="286">
        <v>0</v>
      </c>
      <c r="M50" s="585">
        <v>0</v>
      </c>
      <c r="N50" s="286">
        <v>0</v>
      </c>
      <c r="O50" s="616">
        <v>0</v>
      </c>
      <c r="P50" s="286">
        <v>0</v>
      </c>
      <c r="Q50" s="287">
        <v>0</v>
      </c>
    </row>
    <row r="51" spans="1:17" s="44" customFormat="1" ht="12">
      <c r="A51" s="288"/>
      <c r="B51" s="288"/>
      <c r="C51" s="1743"/>
      <c r="D51" s="290" t="s">
        <v>59</v>
      </c>
      <c r="E51" s="634">
        <v>15</v>
      </c>
      <c r="F51" s="624">
        <v>14</v>
      </c>
      <c r="G51" s="285">
        <v>93.33333333333333</v>
      </c>
      <c r="H51" s="286">
        <v>0</v>
      </c>
      <c r="I51" s="285">
        <v>0</v>
      </c>
      <c r="J51" s="286">
        <v>1</v>
      </c>
      <c r="K51" s="285">
        <v>6.666666666666667</v>
      </c>
      <c r="L51" s="286">
        <v>0</v>
      </c>
      <c r="M51" s="585">
        <v>0</v>
      </c>
      <c r="N51" s="286">
        <v>0</v>
      </c>
      <c r="O51" s="616">
        <v>0</v>
      </c>
      <c r="P51" s="286">
        <v>0</v>
      </c>
      <c r="Q51" s="287">
        <v>0</v>
      </c>
    </row>
    <row r="52" spans="1:17" s="44" customFormat="1" ht="12">
      <c r="A52" s="288"/>
      <c r="B52" s="288"/>
      <c r="C52" s="1743"/>
      <c r="D52" s="290" t="s">
        <v>60</v>
      </c>
      <c r="E52" s="634">
        <v>69</v>
      </c>
      <c r="F52" s="624">
        <v>64</v>
      </c>
      <c r="G52" s="285">
        <v>92.7536231884058</v>
      </c>
      <c r="H52" s="286">
        <v>3</v>
      </c>
      <c r="I52" s="285">
        <v>4.3478260869565215</v>
      </c>
      <c r="J52" s="286">
        <v>1</v>
      </c>
      <c r="K52" s="285">
        <v>1.4492753623188406</v>
      </c>
      <c r="L52" s="286">
        <v>1</v>
      </c>
      <c r="M52" s="585">
        <v>1.4492753623188406</v>
      </c>
      <c r="N52" s="286">
        <v>0</v>
      </c>
      <c r="O52" s="616">
        <v>0</v>
      </c>
      <c r="P52" s="286">
        <v>0</v>
      </c>
      <c r="Q52" s="287">
        <v>0</v>
      </c>
    </row>
    <row r="53" spans="1:17" s="44" customFormat="1" ht="12">
      <c r="A53" s="288"/>
      <c r="B53" s="288"/>
      <c r="C53" s="1743"/>
      <c r="D53" s="290" t="s">
        <v>61</v>
      </c>
      <c r="E53" s="634">
        <v>45</v>
      </c>
      <c r="F53" s="624">
        <v>44</v>
      </c>
      <c r="G53" s="285">
        <v>97.77777777777777</v>
      </c>
      <c r="H53" s="286">
        <v>1</v>
      </c>
      <c r="I53" s="285">
        <v>2.2222222222222223</v>
      </c>
      <c r="J53" s="286">
        <v>0</v>
      </c>
      <c r="K53" s="285">
        <v>0</v>
      </c>
      <c r="L53" s="286">
        <v>0</v>
      </c>
      <c r="M53" s="585">
        <v>0</v>
      </c>
      <c r="N53" s="286">
        <v>0</v>
      </c>
      <c r="O53" s="616">
        <v>0</v>
      </c>
      <c r="P53" s="286">
        <v>0</v>
      </c>
      <c r="Q53" s="287">
        <v>0</v>
      </c>
    </row>
    <row r="54" spans="1:17" s="44" customFormat="1" ht="12">
      <c r="A54" s="288"/>
      <c r="B54" s="288"/>
      <c r="C54" s="1743"/>
      <c r="D54" s="290" t="s">
        <v>62</v>
      </c>
      <c r="E54" s="634">
        <v>40</v>
      </c>
      <c r="F54" s="624">
        <v>34</v>
      </c>
      <c r="G54" s="285">
        <v>85</v>
      </c>
      <c r="H54" s="286">
        <v>5</v>
      </c>
      <c r="I54" s="285">
        <v>12.5</v>
      </c>
      <c r="J54" s="286">
        <v>0</v>
      </c>
      <c r="K54" s="285">
        <v>0</v>
      </c>
      <c r="L54" s="286">
        <v>1</v>
      </c>
      <c r="M54" s="585">
        <v>2.5</v>
      </c>
      <c r="N54" s="286">
        <v>0</v>
      </c>
      <c r="O54" s="616">
        <v>0</v>
      </c>
      <c r="P54" s="286">
        <v>0</v>
      </c>
      <c r="Q54" s="287">
        <v>0</v>
      </c>
    </row>
    <row r="55" spans="1:17" s="44" customFormat="1" ht="12.75" thickBot="1">
      <c r="A55" s="306"/>
      <c r="B55" s="306"/>
      <c r="C55" s="1744"/>
      <c r="D55" s="482" t="s">
        <v>48</v>
      </c>
      <c r="E55" s="638">
        <v>493</v>
      </c>
      <c r="F55" s="637">
        <v>448</v>
      </c>
      <c r="G55" s="493">
        <v>90.87221095334685</v>
      </c>
      <c r="H55" s="494">
        <v>34</v>
      </c>
      <c r="I55" s="493">
        <v>6.896551724137931</v>
      </c>
      <c r="J55" s="494">
        <v>7</v>
      </c>
      <c r="K55" s="493">
        <v>1.4198782961460445</v>
      </c>
      <c r="L55" s="494">
        <v>4</v>
      </c>
      <c r="M55" s="591">
        <v>0.8113590263691683</v>
      </c>
      <c r="N55" s="494">
        <v>0</v>
      </c>
      <c r="O55" s="627">
        <v>0</v>
      </c>
      <c r="P55" s="494">
        <v>0</v>
      </c>
      <c r="Q55" s="495">
        <v>0</v>
      </c>
    </row>
    <row r="56" spans="1:17" s="44" customFormat="1" ht="12">
      <c r="A56" s="288"/>
      <c r="B56" s="288"/>
      <c r="C56" s="1745" t="s">
        <v>114</v>
      </c>
      <c r="D56" s="310" t="s">
        <v>63</v>
      </c>
      <c r="E56" s="289">
        <v>95</v>
      </c>
      <c r="F56" s="302">
        <v>80</v>
      </c>
      <c r="G56" s="303">
        <v>84.21052631578947</v>
      </c>
      <c r="H56" s="304">
        <v>13</v>
      </c>
      <c r="I56" s="303">
        <v>13.684210526315791</v>
      </c>
      <c r="J56" s="304">
        <v>2</v>
      </c>
      <c r="K56" s="303">
        <v>2.1052631578947367</v>
      </c>
      <c r="L56" s="304">
        <v>0</v>
      </c>
      <c r="M56" s="590">
        <v>0</v>
      </c>
      <c r="N56" s="304">
        <v>0</v>
      </c>
      <c r="O56" s="621">
        <v>0</v>
      </c>
      <c r="P56" s="304">
        <v>0</v>
      </c>
      <c r="Q56" s="305">
        <v>0</v>
      </c>
    </row>
    <row r="57" spans="1:17" s="44" customFormat="1" ht="12">
      <c r="A57" s="288"/>
      <c r="B57" s="288"/>
      <c r="C57" s="1743"/>
      <c r="D57" s="311" t="s">
        <v>64</v>
      </c>
      <c r="E57" s="299">
        <v>27</v>
      </c>
      <c r="F57" s="284">
        <v>23</v>
      </c>
      <c r="G57" s="285">
        <v>85.18518518518519</v>
      </c>
      <c r="H57" s="286">
        <v>3</v>
      </c>
      <c r="I57" s="285">
        <v>11.11111111111111</v>
      </c>
      <c r="J57" s="286">
        <v>0</v>
      </c>
      <c r="K57" s="285">
        <v>0</v>
      </c>
      <c r="L57" s="286">
        <v>1</v>
      </c>
      <c r="M57" s="585">
        <v>3.7037037037037033</v>
      </c>
      <c r="N57" s="286">
        <v>0</v>
      </c>
      <c r="O57" s="616">
        <v>0</v>
      </c>
      <c r="P57" s="286">
        <v>0</v>
      </c>
      <c r="Q57" s="287">
        <v>0</v>
      </c>
    </row>
    <row r="58" spans="1:17" s="44" customFormat="1" ht="12">
      <c r="A58" s="288"/>
      <c r="B58" s="288"/>
      <c r="C58" s="1743"/>
      <c r="D58" s="311" t="s">
        <v>65</v>
      </c>
      <c r="E58" s="299">
        <v>48</v>
      </c>
      <c r="F58" s="284">
        <v>43</v>
      </c>
      <c r="G58" s="285">
        <v>89.58333333333334</v>
      </c>
      <c r="H58" s="286">
        <v>1</v>
      </c>
      <c r="I58" s="285">
        <v>2.083333333333333</v>
      </c>
      <c r="J58" s="286">
        <v>3</v>
      </c>
      <c r="K58" s="285">
        <v>6.25</v>
      </c>
      <c r="L58" s="286">
        <v>1</v>
      </c>
      <c r="M58" s="585">
        <v>2.083333333333333</v>
      </c>
      <c r="N58" s="286">
        <v>0</v>
      </c>
      <c r="O58" s="616">
        <v>0</v>
      </c>
      <c r="P58" s="286">
        <v>0</v>
      </c>
      <c r="Q58" s="287">
        <v>0</v>
      </c>
    </row>
    <row r="59" spans="1:17" s="44" customFormat="1" ht="12">
      <c r="A59" s="288"/>
      <c r="B59" s="288"/>
      <c r="C59" s="1743"/>
      <c r="D59" s="311" t="s">
        <v>66</v>
      </c>
      <c r="E59" s="299">
        <v>47</v>
      </c>
      <c r="F59" s="284">
        <v>41</v>
      </c>
      <c r="G59" s="285">
        <v>87.2340425531915</v>
      </c>
      <c r="H59" s="286">
        <v>4</v>
      </c>
      <c r="I59" s="285">
        <v>8.51063829787234</v>
      </c>
      <c r="J59" s="286">
        <v>2</v>
      </c>
      <c r="K59" s="285">
        <v>4.25531914893617</v>
      </c>
      <c r="L59" s="286">
        <v>0</v>
      </c>
      <c r="M59" s="585">
        <v>0</v>
      </c>
      <c r="N59" s="286">
        <v>0</v>
      </c>
      <c r="O59" s="616">
        <v>0</v>
      </c>
      <c r="P59" s="286">
        <v>0</v>
      </c>
      <c r="Q59" s="287">
        <v>0</v>
      </c>
    </row>
    <row r="60" spans="1:17" s="44" customFormat="1" ht="12">
      <c r="A60" s="288"/>
      <c r="B60" s="288"/>
      <c r="C60" s="1743"/>
      <c r="D60" s="311" t="s">
        <v>67</v>
      </c>
      <c r="E60" s="299">
        <v>27</v>
      </c>
      <c r="F60" s="284">
        <v>24</v>
      </c>
      <c r="G60" s="285">
        <v>88.88888888888889</v>
      </c>
      <c r="H60" s="286">
        <v>3</v>
      </c>
      <c r="I60" s="285">
        <v>11.11111111111111</v>
      </c>
      <c r="J60" s="286">
        <v>0</v>
      </c>
      <c r="K60" s="285">
        <v>0</v>
      </c>
      <c r="L60" s="286">
        <v>0</v>
      </c>
      <c r="M60" s="585">
        <v>0</v>
      </c>
      <c r="N60" s="286">
        <v>0</v>
      </c>
      <c r="O60" s="616">
        <v>0</v>
      </c>
      <c r="P60" s="286">
        <v>0</v>
      </c>
      <c r="Q60" s="287">
        <v>0</v>
      </c>
    </row>
    <row r="61" spans="1:17" s="44" customFormat="1" ht="12">
      <c r="A61" s="288"/>
      <c r="B61" s="288"/>
      <c r="C61" s="1743"/>
      <c r="D61" s="311" t="s">
        <v>68</v>
      </c>
      <c r="E61" s="299">
        <v>34</v>
      </c>
      <c r="F61" s="284">
        <v>26</v>
      </c>
      <c r="G61" s="285">
        <v>76.47058823529412</v>
      </c>
      <c r="H61" s="286">
        <v>8</v>
      </c>
      <c r="I61" s="285">
        <v>23.52941176470588</v>
      </c>
      <c r="J61" s="286">
        <v>0</v>
      </c>
      <c r="K61" s="285">
        <v>0</v>
      </c>
      <c r="L61" s="286">
        <v>0</v>
      </c>
      <c r="M61" s="585">
        <v>0</v>
      </c>
      <c r="N61" s="286">
        <v>0</v>
      </c>
      <c r="O61" s="616">
        <v>0</v>
      </c>
      <c r="P61" s="286">
        <v>0</v>
      </c>
      <c r="Q61" s="287">
        <v>0</v>
      </c>
    </row>
    <row r="62" spans="1:17" s="44" customFormat="1" ht="12.75" thickBot="1">
      <c r="A62" s="306"/>
      <c r="B62" s="306"/>
      <c r="C62" s="1746"/>
      <c r="D62" s="496" t="s">
        <v>48</v>
      </c>
      <c r="E62" s="488">
        <v>278</v>
      </c>
      <c r="F62" s="477">
        <v>237</v>
      </c>
      <c r="G62" s="478">
        <v>85.25179856115108</v>
      </c>
      <c r="H62" s="489">
        <v>32</v>
      </c>
      <c r="I62" s="478">
        <v>11.510791366906476</v>
      </c>
      <c r="J62" s="489">
        <v>7</v>
      </c>
      <c r="K62" s="478">
        <v>2.5179856115107913</v>
      </c>
      <c r="L62" s="489">
        <v>2</v>
      </c>
      <c r="M62" s="587">
        <v>0.7194244604316548</v>
      </c>
      <c r="N62" s="489">
        <v>0</v>
      </c>
      <c r="O62" s="620">
        <v>0</v>
      </c>
      <c r="P62" s="489">
        <v>0</v>
      </c>
      <c r="Q62" s="486">
        <v>0</v>
      </c>
    </row>
    <row r="63" spans="1:17" s="44" customFormat="1" ht="12.75" thickBot="1">
      <c r="A63" s="312"/>
      <c r="B63" s="312"/>
      <c r="C63" s="332" t="s">
        <v>141</v>
      </c>
      <c r="D63" s="331"/>
      <c r="E63" s="639">
        <v>6994</v>
      </c>
      <c r="F63" s="640">
        <v>6317</v>
      </c>
      <c r="G63" s="641">
        <v>90.32027452101802</v>
      </c>
      <c r="H63" s="642">
        <v>585</v>
      </c>
      <c r="I63" s="641">
        <v>8.364312267657994</v>
      </c>
      <c r="J63" s="642">
        <v>60</v>
      </c>
      <c r="K63" s="641">
        <v>0.8578781812982557</v>
      </c>
      <c r="L63" s="642">
        <v>24</v>
      </c>
      <c r="M63" s="643">
        <v>0.3431512725193023</v>
      </c>
      <c r="N63" s="642">
        <v>8</v>
      </c>
      <c r="O63" s="643">
        <v>0.11438375750643409</v>
      </c>
      <c r="P63" s="642">
        <v>0</v>
      </c>
      <c r="Q63" s="644">
        <v>0</v>
      </c>
    </row>
    <row r="64" spans="1:17" s="45" customFormat="1" ht="12.75" thickBot="1">
      <c r="A64" s="288"/>
      <c r="B64" s="288"/>
      <c r="C64" s="1747" t="s">
        <v>149</v>
      </c>
      <c r="D64" s="1748"/>
      <c r="E64" s="326">
        <v>4849</v>
      </c>
      <c r="F64" s="646">
        <v>4401</v>
      </c>
      <c r="G64" s="647">
        <v>90.76098164570014</v>
      </c>
      <c r="H64" s="648">
        <v>394</v>
      </c>
      <c r="I64" s="649">
        <v>8.125386677665498</v>
      </c>
      <c r="J64" s="650">
        <v>27</v>
      </c>
      <c r="K64" s="649">
        <v>0.5568158383171787</v>
      </c>
      <c r="L64" s="650">
        <v>19</v>
      </c>
      <c r="M64" s="647">
        <v>0.3918333677046814</v>
      </c>
      <c r="N64" s="650">
        <v>8</v>
      </c>
      <c r="O64" s="651">
        <v>0.16498247061249743</v>
      </c>
      <c r="P64" s="650">
        <v>0</v>
      </c>
      <c r="Q64" s="652">
        <v>0</v>
      </c>
    </row>
    <row r="65" spans="1:17" s="44" customFormat="1" ht="12.75" thickBot="1">
      <c r="A65" s="313"/>
      <c r="B65" s="313"/>
      <c r="C65" s="1740" t="s">
        <v>446</v>
      </c>
      <c r="D65" s="1741"/>
      <c r="E65" s="645">
        <v>11843</v>
      </c>
      <c r="F65" s="653">
        <v>10718</v>
      </c>
      <c r="G65" s="314">
        <v>90.50071772354977</v>
      </c>
      <c r="H65" s="315">
        <v>979</v>
      </c>
      <c r="I65" s="314">
        <v>8.266486532128683</v>
      </c>
      <c r="J65" s="315">
        <v>87</v>
      </c>
      <c r="K65" s="314">
        <v>0.7346111627121507</v>
      </c>
      <c r="L65" s="315">
        <v>43</v>
      </c>
      <c r="M65" s="592">
        <v>0.3630836781220974</v>
      </c>
      <c r="N65" s="315">
        <v>16</v>
      </c>
      <c r="O65" s="654">
        <v>0.1351009034872921</v>
      </c>
      <c r="P65" s="315">
        <v>0</v>
      </c>
      <c r="Q65" s="316">
        <v>0</v>
      </c>
    </row>
    <row r="66" spans="2:5" ht="13.5">
      <c r="B66" s="65"/>
      <c r="E66" s="62"/>
    </row>
    <row r="67" ht="13.5">
      <c r="E67" s="62"/>
    </row>
    <row r="68" ht="13.5">
      <c r="E68" s="62"/>
    </row>
    <row r="69" ht="13.5">
      <c r="E69" s="62"/>
    </row>
    <row r="70" ht="13.5">
      <c r="E70" s="62"/>
    </row>
    <row r="71" ht="13.5">
      <c r="E71" s="62"/>
    </row>
    <row r="72" ht="13.5">
      <c r="E72" s="62"/>
    </row>
    <row r="73" ht="13.5">
      <c r="E73" s="62"/>
    </row>
    <row r="74" spans="3:5" ht="13.5">
      <c r="C74" s="65"/>
      <c r="D74" s="41"/>
      <c r="E74" s="63"/>
    </row>
    <row r="75" spans="3:5" ht="13.5">
      <c r="C75" s="65"/>
      <c r="D75" s="41"/>
      <c r="E75" s="63"/>
    </row>
    <row r="76" spans="3:5" ht="13.5">
      <c r="C76" s="65"/>
      <c r="D76" s="41"/>
      <c r="E76" s="63"/>
    </row>
    <row r="77" ht="13.5">
      <c r="E77" s="62"/>
    </row>
    <row r="78" ht="13.5">
      <c r="E78" s="62"/>
    </row>
    <row r="79" ht="13.5">
      <c r="E79" s="62"/>
    </row>
    <row r="80" ht="13.5">
      <c r="E80" s="62"/>
    </row>
    <row r="81" ht="13.5">
      <c r="E81" s="62"/>
    </row>
    <row r="82" ht="13.5">
      <c r="E82" s="62"/>
    </row>
    <row r="83" ht="13.5">
      <c r="E83" s="62"/>
    </row>
    <row r="84" ht="13.5">
      <c r="E84" s="62"/>
    </row>
    <row r="85" ht="13.5">
      <c r="E85" s="62"/>
    </row>
    <row r="86" ht="13.5">
      <c r="E86" s="62"/>
    </row>
    <row r="87" ht="13.5">
      <c r="E87" s="62"/>
    </row>
    <row r="88" ht="13.5">
      <c r="E88" s="62"/>
    </row>
    <row r="89" ht="13.5">
      <c r="E89" s="62"/>
    </row>
    <row r="90" ht="13.5">
      <c r="E90" s="62"/>
    </row>
    <row r="91" ht="13.5">
      <c r="E91" s="62"/>
    </row>
    <row r="92" ht="13.5">
      <c r="E92" s="62"/>
    </row>
    <row r="93" ht="13.5">
      <c r="E93" s="62"/>
    </row>
    <row r="94" ht="13.5">
      <c r="E94" s="62"/>
    </row>
    <row r="95" ht="13.5">
      <c r="E95" s="62"/>
    </row>
    <row r="96" ht="13.5">
      <c r="E96" s="62"/>
    </row>
    <row r="97" ht="13.5">
      <c r="E97" s="62"/>
    </row>
    <row r="98" ht="13.5">
      <c r="E98" s="62"/>
    </row>
    <row r="99" ht="13.5">
      <c r="E99" s="62"/>
    </row>
    <row r="100" ht="13.5">
      <c r="E100" s="62"/>
    </row>
    <row r="101" ht="13.5">
      <c r="E101" s="62"/>
    </row>
    <row r="102" ht="13.5">
      <c r="E102" s="62"/>
    </row>
    <row r="103" ht="13.5">
      <c r="E103" s="62"/>
    </row>
    <row r="104" ht="13.5">
      <c r="E104" s="62"/>
    </row>
    <row r="105" ht="13.5">
      <c r="E105" s="62"/>
    </row>
    <row r="106" ht="13.5">
      <c r="E106" s="62"/>
    </row>
    <row r="107" ht="13.5">
      <c r="E107" s="62"/>
    </row>
    <row r="108" ht="13.5">
      <c r="E108" s="62"/>
    </row>
    <row r="109" ht="13.5">
      <c r="E109" s="62"/>
    </row>
    <row r="110" ht="13.5">
      <c r="E110" s="62"/>
    </row>
    <row r="111" ht="13.5">
      <c r="E111" s="62"/>
    </row>
    <row r="112" ht="13.5">
      <c r="E112" s="62"/>
    </row>
    <row r="113" ht="13.5">
      <c r="E113" s="62"/>
    </row>
    <row r="114" ht="13.5">
      <c r="E114" s="62"/>
    </row>
    <row r="115" ht="13.5">
      <c r="E115" s="62"/>
    </row>
    <row r="116" ht="13.5">
      <c r="E116" s="62"/>
    </row>
    <row r="117" ht="13.5">
      <c r="E117" s="62"/>
    </row>
    <row r="118" ht="13.5">
      <c r="E118" s="62"/>
    </row>
    <row r="119" ht="13.5">
      <c r="E119" s="62"/>
    </row>
    <row r="120" ht="13.5">
      <c r="E120" s="62"/>
    </row>
    <row r="121" ht="13.5">
      <c r="E121" s="62"/>
    </row>
    <row r="122" ht="13.5">
      <c r="E122" s="62"/>
    </row>
    <row r="123" ht="13.5">
      <c r="E123" s="62"/>
    </row>
    <row r="124" ht="13.5">
      <c r="E124" s="62"/>
    </row>
    <row r="125" ht="13.5">
      <c r="E125" s="62"/>
    </row>
    <row r="126" ht="13.5">
      <c r="E126" s="62"/>
    </row>
    <row r="127" ht="13.5">
      <c r="E127" s="62"/>
    </row>
    <row r="128" ht="13.5">
      <c r="E128" s="62"/>
    </row>
    <row r="129" ht="13.5">
      <c r="E129" s="62"/>
    </row>
    <row r="130" ht="13.5">
      <c r="E130" s="62"/>
    </row>
    <row r="131" ht="13.5">
      <c r="E131" s="62"/>
    </row>
    <row r="132" ht="13.5">
      <c r="E132" s="62"/>
    </row>
    <row r="133" ht="13.5">
      <c r="E133" s="62"/>
    </row>
    <row r="134" ht="13.5">
      <c r="E134" s="62"/>
    </row>
    <row r="135" ht="13.5">
      <c r="E135" s="62"/>
    </row>
    <row r="136" ht="13.5">
      <c r="E136" s="62"/>
    </row>
    <row r="137" ht="13.5">
      <c r="E137" s="62"/>
    </row>
    <row r="138" ht="13.5">
      <c r="E138" s="62"/>
    </row>
    <row r="139" ht="13.5">
      <c r="E139" s="62"/>
    </row>
    <row r="140" ht="13.5">
      <c r="E140" s="62"/>
    </row>
    <row r="141" ht="13.5">
      <c r="E141" s="62"/>
    </row>
    <row r="142" ht="13.5">
      <c r="E142" s="62"/>
    </row>
    <row r="143" ht="13.5">
      <c r="E143" s="62"/>
    </row>
    <row r="144" ht="13.5">
      <c r="E144" s="62"/>
    </row>
    <row r="145" ht="13.5">
      <c r="E145" s="62"/>
    </row>
    <row r="146" ht="13.5">
      <c r="E146" s="62"/>
    </row>
    <row r="147" ht="13.5">
      <c r="E147" s="62"/>
    </row>
    <row r="148" ht="13.5">
      <c r="E148" s="62"/>
    </row>
    <row r="149" ht="13.5">
      <c r="E149" s="62"/>
    </row>
    <row r="150" ht="13.5">
      <c r="E150" s="62"/>
    </row>
    <row r="151" ht="13.5">
      <c r="E151" s="62"/>
    </row>
    <row r="152" ht="13.5">
      <c r="E152" s="62"/>
    </row>
    <row r="153" ht="13.5">
      <c r="E153" s="62"/>
    </row>
    <row r="154" ht="13.5">
      <c r="E154" s="62"/>
    </row>
    <row r="155" ht="13.5">
      <c r="E155" s="62"/>
    </row>
    <row r="156" ht="13.5">
      <c r="E156" s="62"/>
    </row>
    <row r="157" ht="13.5">
      <c r="E157" s="62"/>
    </row>
    <row r="158" ht="13.5">
      <c r="E158" s="62"/>
    </row>
    <row r="159" ht="13.5">
      <c r="E159" s="62"/>
    </row>
    <row r="160" ht="13.5">
      <c r="E160" s="62"/>
    </row>
    <row r="161" ht="13.5">
      <c r="E161" s="62"/>
    </row>
    <row r="162" ht="13.5">
      <c r="E162" s="62"/>
    </row>
    <row r="163" ht="13.5">
      <c r="E163" s="62"/>
    </row>
    <row r="164" ht="13.5">
      <c r="E164" s="62"/>
    </row>
    <row r="165" ht="13.5">
      <c r="E165" s="62"/>
    </row>
    <row r="166" ht="13.5">
      <c r="E166" s="62"/>
    </row>
    <row r="167" ht="13.5">
      <c r="E167" s="62"/>
    </row>
    <row r="168" ht="13.5">
      <c r="E168" s="62"/>
    </row>
    <row r="169" ht="13.5">
      <c r="E169" s="62"/>
    </row>
    <row r="170" ht="13.5">
      <c r="E170" s="62"/>
    </row>
    <row r="171" ht="13.5">
      <c r="E171" s="62"/>
    </row>
    <row r="172" ht="13.5">
      <c r="E172" s="62"/>
    </row>
    <row r="173" ht="13.5">
      <c r="E173" s="62"/>
    </row>
    <row r="174" ht="13.5">
      <c r="E174" s="62"/>
    </row>
    <row r="175" ht="13.5">
      <c r="E175" s="62"/>
    </row>
    <row r="176" ht="13.5">
      <c r="E176" s="62"/>
    </row>
    <row r="177" ht="13.5">
      <c r="E177" s="62"/>
    </row>
    <row r="178" ht="13.5">
      <c r="E178" s="62"/>
    </row>
    <row r="179" ht="13.5">
      <c r="E179" s="62"/>
    </row>
    <row r="180" ht="13.5">
      <c r="E180" s="62"/>
    </row>
    <row r="181" ht="13.5">
      <c r="E181" s="62"/>
    </row>
    <row r="182" ht="13.5">
      <c r="E182" s="62"/>
    </row>
    <row r="183" ht="13.5">
      <c r="E183" s="62"/>
    </row>
    <row r="184" ht="13.5">
      <c r="E184" s="62"/>
    </row>
    <row r="185" ht="13.5">
      <c r="E185" s="62"/>
    </row>
    <row r="186" ht="13.5">
      <c r="E186" s="62"/>
    </row>
    <row r="187" ht="13.5">
      <c r="E187" s="62"/>
    </row>
    <row r="188" ht="13.5">
      <c r="E188" s="62"/>
    </row>
    <row r="189" ht="13.5">
      <c r="E189" s="62"/>
    </row>
    <row r="190" ht="13.5">
      <c r="E190" s="62"/>
    </row>
    <row r="191" ht="13.5">
      <c r="E191" s="62"/>
    </row>
    <row r="192" ht="13.5">
      <c r="E192" s="62"/>
    </row>
    <row r="193" ht="13.5">
      <c r="E193" s="62"/>
    </row>
    <row r="194" ht="13.5">
      <c r="E194" s="62"/>
    </row>
    <row r="195" ht="13.5">
      <c r="E195" s="62"/>
    </row>
    <row r="196" ht="13.5">
      <c r="E196" s="62"/>
    </row>
    <row r="197" ht="13.5">
      <c r="E197" s="62"/>
    </row>
    <row r="198" ht="13.5">
      <c r="E198" s="62"/>
    </row>
    <row r="199" ht="13.5">
      <c r="E199" s="62"/>
    </row>
    <row r="200" ht="13.5">
      <c r="E200" s="62"/>
    </row>
    <row r="201" ht="13.5">
      <c r="E201" s="62"/>
    </row>
    <row r="202" ht="13.5">
      <c r="E202" s="62"/>
    </row>
    <row r="203" ht="13.5">
      <c r="E203" s="62"/>
    </row>
    <row r="204" ht="13.5">
      <c r="E204" s="62"/>
    </row>
    <row r="205" ht="13.5">
      <c r="E205" s="62"/>
    </row>
    <row r="206" ht="13.5">
      <c r="E206" s="62"/>
    </row>
    <row r="207" ht="13.5">
      <c r="E207" s="62"/>
    </row>
    <row r="208" ht="13.5">
      <c r="E208" s="62"/>
    </row>
    <row r="209" ht="13.5">
      <c r="E209" s="62"/>
    </row>
    <row r="210" ht="13.5">
      <c r="E210" s="62"/>
    </row>
    <row r="211" ht="13.5">
      <c r="E211" s="62"/>
    </row>
    <row r="212" ht="13.5">
      <c r="E212" s="62"/>
    </row>
    <row r="213" ht="13.5">
      <c r="E213" s="62"/>
    </row>
    <row r="214" ht="13.5">
      <c r="E214" s="62"/>
    </row>
    <row r="215" ht="13.5">
      <c r="E215" s="62"/>
    </row>
    <row r="216" ht="13.5">
      <c r="E216" s="62"/>
    </row>
    <row r="217" ht="13.5">
      <c r="E217" s="62"/>
    </row>
    <row r="218" ht="13.5">
      <c r="E218" s="62"/>
    </row>
    <row r="219" ht="13.5">
      <c r="E219" s="62"/>
    </row>
    <row r="220" ht="13.5">
      <c r="E220" s="62"/>
    </row>
    <row r="221" ht="13.5">
      <c r="E221" s="62"/>
    </row>
    <row r="222" ht="13.5">
      <c r="E222" s="62"/>
    </row>
    <row r="223" ht="13.5">
      <c r="E223" s="62"/>
    </row>
    <row r="224" ht="13.5">
      <c r="E224" s="62"/>
    </row>
    <row r="225" ht="13.5">
      <c r="E225" s="62"/>
    </row>
    <row r="226" ht="13.5">
      <c r="E226" s="62"/>
    </row>
    <row r="227" ht="13.5">
      <c r="E227" s="62"/>
    </row>
    <row r="228" ht="13.5">
      <c r="E228" s="62"/>
    </row>
    <row r="229" ht="13.5">
      <c r="E229" s="62"/>
    </row>
    <row r="230" ht="13.5">
      <c r="E230" s="62"/>
    </row>
    <row r="231" ht="13.5">
      <c r="E231" s="62"/>
    </row>
    <row r="232" ht="13.5">
      <c r="E232" s="62"/>
    </row>
    <row r="233" ht="13.5">
      <c r="E233" s="62"/>
    </row>
    <row r="234" ht="13.5">
      <c r="E234" s="62"/>
    </row>
    <row r="235" ht="13.5">
      <c r="E235" s="62"/>
    </row>
    <row r="236" ht="13.5">
      <c r="E236" s="62"/>
    </row>
    <row r="237" ht="13.5">
      <c r="E237" s="62"/>
    </row>
    <row r="238" ht="13.5">
      <c r="E238" s="62"/>
    </row>
    <row r="239" ht="13.5">
      <c r="E239" s="62"/>
    </row>
    <row r="240" ht="13.5">
      <c r="E240" s="62"/>
    </row>
    <row r="241" ht="13.5">
      <c r="E241" s="62"/>
    </row>
    <row r="242" ht="13.5">
      <c r="E242" s="62"/>
    </row>
    <row r="243" ht="13.5">
      <c r="E243" s="62"/>
    </row>
    <row r="244" ht="13.5">
      <c r="E244" s="62"/>
    </row>
    <row r="245" ht="13.5">
      <c r="E245" s="62"/>
    </row>
    <row r="246" ht="13.5">
      <c r="E246" s="62"/>
    </row>
    <row r="247" ht="13.5">
      <c r="E247" s="62"/>
    </row>
    <row r="248" ht="13.5">
      <c r="E248" s="62"/>
    </row>
    <row r="249" ht="13.5">
      <c r="E249" s="62"/>
    </row>
    <row r="250" ht="13.5">
      <c r="E250" s="62"/>
    </row>
    <row r="251" ht="13.5">
      <c r="E251" s="62"/>
    </row>
    <row r="252" ht="13.5">
      <c r="E252" s="62"/>
    </row>
    <row r="253" ht="13.5">
      <c r="E253" s="62"/>
    </row>
    <row r="254" ht="13.5">
      <c r="E254" s="62"/>
    </row>
    <row r="255" ht="13.5">
      <c r="E255" s="62"/>
    </row>
    <row r="256" ht="13.5">
      <c r="E256" s="62"/>
    </row>
    <row r="257" ht="13.5">
      <c r="E257" s="62"/>
    </row>
    <row r="258" ht="13.5">
      <c r="E258" s="62"/>
    </row>
    <row r="259" ht="13.5">
      <c r="E259" s="62"/>
    </row>
    <row r="260" ht="13.5">
      <c r="E260" s="62"/>
    </row>
    <row r="261" ht="13.5">
      <c r="E261" s="62"/>
    </row>
    <row r="262" ht="13.5">
      <c r="E262" s="62"/>
    </row>
    <row r="263" ht="13.5">
      <c r="E263" s="62"/>
    </row>
    <row r="264" ht="13.5">
      <c r="E264" s="62"/>
    </row>
    <row r="265" ht="13.5">
      <c r="E265" s="62"/>
    </row>
    <row r="266" ht="13.5">
      <c r="E266" s="62"/>
    </row>
    <row r="267" ht="13.5">
      <c r="E267" s="62"/>
    </row>
    <row r="268" ht="13.5">
      <c r="E268" s="62"/>
    </row>
    <row r="269" ht="13.5">
      <c r="E269" s="62"/>
    </row>
    <row r="270" ht="13.5">
      <c r="E270" s="62"/>
    </row>
    <row r="271" ht="13.5">
      <c r="E271" s="62"/>
    </row>
    <row r="272" ht="13.5">
      <c r="E272" s="62"/>
    </row>
    <row r="273" ht="13.5">
      <c r="E273" s="62"/>
    </row>
    <row r="274" ht="13.5">
      <c r="E274" s="62"/>
    </row>
    <row r="275" ht="13.5">
      <c r="E275" s="62"/>
    </row>
    <row r="276" ht="13.5">
      <c r="E276" s="62"/>
    </row>
    <row r="277" ht="13.5">
      <c r="E277" s="62"/>
    </row>
    <row r="278" ht="13.5">
      <c r="E278" s="62"/>
    </row>
    <row r="279" ht="13.5">
      <c r="E279" s="62"/>
    </row>
    <row r="280" ht="13.5">
      <c r="E280" s="62"/>
    </row>
    <row r="281" ht="13.5">
      <c r="E281" s="62"/>
    </row>
    <row r="282" ht="13.5">
      <c r="E282" s="62"/>
    </row>
    <row r="283" ht="13.5">
      <c r="E283" s="62"/>
    </row>
    <row r="284" ht="13.5">
      <c r="E284" s="62"/>
    </row>
    <row r="285" ht="13.5">
      <c r="E285" s="62"/>
    </row>
    <row r="286" ht="13.5">
      <c r="E286" s="62"/>
    </row>
    <row r="287" ht="13.5">
      <c r="E287" s="62"/>
    </row>
    <row r="288" ht="13.5">
      <c r="E288" s="62"/>
    </row>
    <row r="289" ht="13.5">
      <c r="E289" s="62"/>
    </row>
    <row r="290" ht="13.5">
      <c r="E290" s="62"/>
    </row>
    <row r="291" ht="13.5">
      <c r="E291" s="62"/>
    </row>
    <row r="292" ht="13.5">
      <c r="E292" s="62"/>
    </row>
    <row r="293" ht="13.5">
      <c r="E293" s="62"/>
    </row>
    <row r="294" ht="13.5">
      <c r="E294" s="62"/>
    </row>
    <row r="295" ht="13.5">
      <c r="E295" s="62"/>
    </row>
    <row r="296" ht="13.5">
      <c r="E296" s="62"/>
    </row>
    <row r="297" ht="13.5">
      <c r="E297" s="62"/>
    </row>
    <row r="298" ht="13.5">
      <c r="E298" s="62"/>
    </row>
    <row r="299" ht="13.5">
      <c r="E299" s="62"/>
    </row>
    <row r="300" ht="13.5">
      <c r="E300" s="62"/>
    </row>
    <row r="301" ht="13.5">
      <c r="E301" s="62"/>
    </row>
    <row r="302" ht="13.5">
      <c r="E302" s="62"/>
    </row>
    <row r="303" ht="13.5">
      <c r="E303" s="62"/>
    </row>
    <row r="304" ht="13.5">
      <c r="E304" s="62"/>
    </row>
    <row r="305" ht="13.5">
      <c r="E305" s="62"/>
    </row>
    <row r="306" ht="13.5">
      <c r="E306" s="62"/>
    </row>
    <row r="307" ht="13.5">
      <c r="E307" s="62"/>
    </row>
    <row r="308" ht="13.5">
      <c r="E308" s="62"/>
    </row>
    <row r="309" ht="13.5">
      <c r="E309" s="62"/>
    </row>
    <row r="310" ht="13.5">
      <c r="E310" s="62"/>
    </row>
    <row r="311" ht="13.5">
      <c r="E311" s="62"/>
    </row>
    <row r="312" ht="13.5">
      <c r="E312" s="62"/>
    </row>
    <row r="313" ht="13.5">
      <c r="E313" s="62"/>
    </row>
    <row r="314" ht="13.5">
      <c r="E314" s="62"/>
    </row>
    <row r="315" ht="13.5">
      <c r="E315" s="62"/>
    </row>
    <row r="316" ht="13.5">
      <c r="E316" s="62"/>
    </row>
    <row r="317" ht="13.5">
      <c r="E317" s="62"/>
    </row>
    <row r="318" ht="13.5">
      <c r="E318" s="62"/>
    </row>
    <row r="319" ht="13.5">
      <c r="E319" s="62"/>
    </row>
    <row r="320" ht="13.5">
      <c r="E320" s="62"/>
    </row>
    <row r="321" ht="13.5">
      <c r="E321" s="62"/>
    </row>
    <row r="322" ht="13.5">
      <c r="E322" s="62"/>
    </row>
    <row r="323" ht="13.5">
      <c r="E323" s="62"/>
    </row>
    <row r="324" ht="13.5">
      <c r="E324" s="62"/>
    </row>
    <row r="325" ht="13.5">
      <c r="E325" s="62"/>
    </row>
    <row r="326" ht="13.5">
      <c r="E326" s="62"/>
    </row>
    <row r="327" ht="13.5">
      <c r="E327" s="62"/>
    </row>
    <row r="328" ht="13.5">
      <c r="E328" s="62"/>
    </row>
    <row r="329" ht="13.5">
      <c r="E329" s="62"/>
    </row>
    <row r="330" ht="13.5">
      <c r="E330" s="62"/>
    </row>
    <row r="331" ht="13.5">
      <c r="E331" s="62"/>
    </row>
    <row r="332" ht="13.5">
      <c r="E332" s="62"/>
    </row>
    <row r="333" ht="13.5">
      <c r="E333" s="62"/>
    </row>
    <row r="334" ht="13.5">
      <c r="E334" s="62"/>
    </row>
    <row r="335" ht="13.5">
      <c r="E335" s="62"/>
    </row>
    <row r="336" ht="13.5">
      <c r="E336" s="62"/>
    </row>
    <row r="337" ht="13.5">
      <c r="E337" s="62"/>
    </row>
    <row r="338" ht="13.5">
      <c r="E338" s="62"/>
    </row>
    <row r="339" ht="13.5">
      <c r="E339" s="62"/>
    </row>
    <row r="340" ht="13.5">
      <c r="E340" s="62"/>
    </row>
    <row r="341" ht="13.5">
      <c r="E341" s="62"/>
    </row>
    <row r="342" ht="13.5">
      <c r="E342" s="62"/>
    </row>
    <row r="343" ht="13.5">
      <c r="E343" s="62"/>
    </row>
    <row r="344" ht="13.5">
      <c r="E344" s="62"/>
    </row>
    <row r="345" ht="13.5">
      <c r="E345" s="62"/>
    </row>
    <row r="346" ht="13.5">
      <c r="E346" s="62"/>
    </row>
    <row r="347" ht="13.5">
      <c r="E347" s="62"/>
    </row>
    <row r="348" ht="13.5">
      <c r="E348" s="62"/>
    </row>
    <row r="349" ht="13.5">
      <c r="E349" s="62"/>
    </row>
    <row r="350" ht="13.5">
      <c r="E350" s="62"/>
    </row>
    <row r="351" ht="13.5">
      <c r="E351" s="62"/>
    </row>
    <row r="352" ht="13.5">
      <c r="E352" s="62"/>
    </row>
    <row r="353" ht="13.5">
      <c r="E353" s="62"/>
    </row>
    <row r="354" ht="13.5">
      <c r="E354" s="62"/>
    </row>
    <row r="355" ht="13.5">
      <c r="E355" s="62"/>
    </row>
    <row r="356" ht="13.5">
      <c r="E356" s="62"/>
    </row>
    <row r="357" ht="13.5">
      <c r="E357" s="62"/>
    </row>
    <row r="358" ht="13.5">
      <c r="E358" s="62"/>
    </row>
    <row r="359" ht="13.5">
      <c r="E359" s="62"/>
    </row>
    <row r="360" ht="13.5">
      <c r="E360" s="62"/>
    </row>
    <row r="361" ht="13.5">
      <c r="E361" s="62"/>
    </row>
    <row r="362" ht="13.5">
      <c r="E362" s="62"/>
    </row>
    <row r="363" ht="13.5">
      <c r="E363" s="62"/>
    </row>
    <row r="364" ht="13.5">
      <c r="E364" s="62"/>
    </row>
    <row r="365" ht="13.5">
      <c r="E365" s="62"/>
    </row>
    <row r="366" ht="13.5">
      <c r="E366" s="62"/>
    </row>
    <row r="367" ht="13.5">
      <c r="E367" s="62"/>
    </row>
    <row r="368" ht="13.5">
      <c r="E368" s="62"/>
    </row>
    <row r="369" ht="13.5">
      <c r="E369" s="62"/>
    </row>
    <row r="370" ht="13.5">
      <c r="E370" s="62"/>
    </row>
    <row r="371" ht="13.5">
      <c r="E371" s="62"/>
    </row>
    <row r="372" ht="13.5">
      <c r="E372" s="62"/>
    </row>
    <row r="373" ht="13.5">
      <c r="E373" s="62"/>
    </row>
    <row r="374" ht="13.5">
      <c r="E374" s="62"/>
    </row>
    <row r="375" ht="13.5">
      <c r="E375" s="62"/>
    </row>
    <row r="376" ht="13.5">
      <c r="E376" s="62"/>
    </row>
    <row r="377" ht="13.5">
      <c r="E377" s="62"/>
    </row>
    <row r="378" ht="13.5">
      <c r="E378" s="62"/>
    </row>
    <row r="379" ht="13.5">
      <c r="E379" s="62"/>
    </row>
    <row r="380" ht="13.5">
      <c r="E380" s="62"/>
    </row>
    <row r="381" ht="13.5">
      <c r="E381" s="62"/>
    </row>
    <row r="382" ht="13.5">
      <c r="E382" s="62"/>
    </row>
    <row r="383" ht="13.5">
      <c r="E383" s="62"/>
    </row>
    <row r="384" ht="13.5">
      <c r="E384" s="62"/>
    </row>
    <row r="385" ht="13.5">
      <c r="E385" s="62"/>
    </row>
    <row r="386" ht="13.5">
      <c r="E386" s="62"/>
    </row>
    <row r="387" ht="13.5">
      <c r="E387" s="62"/>
    </row>
    <row r="388" ht="13.5">
      <c r="E388" s="62"/>
    </row>
    <row r="389" ht="13.5">
      <c r="E389" s="62"/>
    </row>
    <row r="390" ht="13.5">
      <c r="E390" s="62"/>
    </row>
    <row r="391" ht="13.5">
      <c r="E391" s="62"/>
    </row>
    <row r="392" ht="13.5">
      <c r="E392" s="62"/>
    </row>
    <row r="393" ht="13.5">
      <c r="E393" s="62"/>
    </row>
    <row r="394" ht="13.5">
      <c r="E394" s="62"/>
    </row>
    <row r="395" ht="13.5">
      <c r="E395" s="62"/>
    </row>
    <row r="396" ht="13.5">
      <c r="E396" s="62"/>
    </row>
    <row r="397" ht="13.5">
      <c r="E397" s="62"/>
    </row>
    <row r="398" ht="13.5">
      <c r="E398" s="62"/>
    </row>
    <row r="399" ht="13.5">
      <c r="E399" s="62"/>
    </row>
    <row r="400" ht="13.5">
      <c r="E400" s="62"/>
    </row>
    <row r="401" ht="13.5">
      <c r="E401" s="62"/>
    </row>
    <row r="402" ht="13.5">
      <c r="E402" s="62"/>
    </row>
    <row r="403" ht="13.5">
      <c r="E403" s="62"/>
    </row>
    <row r="404" ht="13.5">
      <c r="E404" s="62"/>
    </row>
    <row r="405" ht="13.5">
      <c r="E405" s="62"/>
    </row>
    <row r="406" ht="13.5">
      <c r="E406" s="62"/>
    </row>
    <row r="407" ht="13.5">
      <c r="E407" s="62"/>
    </row>
    <row r="408" ht="13.5">
      <c r="E408" s="62"/>
    </row>
    <row r="409" ht="13.5">
      <c r="E409" s="62"/>
    </row>
    <row r="410" ht="13.5">
      <c r="E410" s="62"/>
    </row>
    <row r="411" ht="13.5">
      <c r="E411" s="62"/>
    </row>
    <row r="412" ht="13.5">
      <c r="E412" s="62"/>
    </row>
    <row r="413" ht="13.5">
      <c r="E413" s="62"/>
    </row>
    <row r="414" ht="13.5">
      <c r="E414" s="62"/>
    </row>
    <row r="415" ht="13.5">
      <c r="E415" s="62"/>
    </row>
    <row r="416" ht="13.5">
      <c r="E416" s="62"/>
    </row>
    <row r="417" ht="13.5">
      <c r="E417" s="62"/>
    </row>
    <row r="418" ht="13.5">
      <c r="E418" s="62"/>
    </row>
    <row r="419" ht="13.5">
      <c r="E419" s="62"/>
    </row>
    <row r="420" ht="13.5">
      <c r="E420" s="62"/>
    </row>
    <row r="421" ht="13.5">
      <c r="E421" s="62"/>
    </row>
    <row r="422" ht="13.5">
      <c r="E422" s="62"/>
    </row>
    <row r="423" ht="13.5">
      <c r="E423" s="62"/>
    </row>
    <row r="424" ht="13.5">
      <c r="E424" s="62"/>
    </row>
    <row r="425" ht="13.5">
      <c r="E425" s="62"/>
    </row>
    <row r="426" ht="13.5">
      <c r="E426" s="62"/>
    </row>
    <row r="427" ht="13.5">
      <c r="E427" s="62"/>
    </row>
    <row r="428" ht="13.5">
      <c r="E428" s="62"/>
    </row>
    <row r="429" ht="13.5">
      <c r="E429" s="62"/>
    </row>
    <row r="430" ht="13.5">
      <c r="E430" s="62"/>
    </row>
    <row r="431" ht="13.5">
      <c r="E431" s="62"/>
    </row>
    <row r="432" ht="13.5">
      <c r="E432" s="62"/>
    </row>
    <row r="433" ht="13.5">
      <c r="E433" s="62"/>
    </row>
    <row r="434" ht="13.5">
      <c r="E434" s="62"/>
    </row>
    <row r="435" ht="13.5">
      <c r="E435" s="62"/>
    </row>
    <row r="436" ht="13.5">
      <c r="E436" s="62"/>
    </row>
    <row r="437" ht="13.5">
      <c r="E437" s="62"/>
    </row>
    <row r="438" ht="13.5">
      <c r="E438" s="62"/>
    </row>
    <row r="439" ht="13.5">
      <c r="E439" s="62"/>
    </row>
    <row r="440" ht="13.5">
      <c r="E440" s="62"/>
    </row>
    <row r="441" ht="13.5">
      <c r="E441" s="62"/>
    </row>
    <row r="442" ht="13.5">
      <c r="E442" s="62"/>
    </row>
    <row r="443" ht="13.5">
      <c r="E443" s="62"/>
    </row>
    <row r="444" ht="13.5">
      <c r="E444" s="62"/>
    </row>
    <row r="445" ht="13.5">
      <c r="E445" s="62"/>
    </row>
    <row r="446" ht="13.5">
      <c r="E446" s="62"/>
    </row>
    <row r="447" ht="13.5">
      <c r="E447" s="62"/>
    </row>
    <row r="448" ht="13.5">
      <c r="E448" s="62"/>
    </row>
    <row r="449" ht="13.5">
      <c r="E449" s="62"/>
    </row>
    <row r="450" ht="13.5">
      <c r="E450" s="62"/>
    </row>
    <row r="451" ht="13.5">
      <c r="E451" s="62"/>
    </row>
    <row r="452" ht="13.5">
      <c r="E452" s="62"/>
    </row>
    <row r="453" ht="13.5">
      <c r="E453" s="62"/>
    </row>
    <row r="454" ht="13.5">
      <c r="E454" s="62"/>
    </row>
    <row r="455" ht="13.5">
      <c r="E455" s="62"/>
    </row>
    <row r="456" ht="13.5">
      <c r="E456" s="62"/>
    </row>
    <row r="457" ht="13.5">
      <c r="E457" s="62"/>
    </row>
    <row r="458" ht="13.5">
      <c r="E458" s="62"/>
    </row>
    <row r="459" ht="13.5">
      <c r="E459" s="62"/>
    </row>
    <row r="460" ht="13.5">
      <c r="E460" s="62"/>
    </row>
    <row r="461" ht="13.5">
      <c r="E461" s="62"/>
    </row>
    <row r="462" ht="13.5">
      <c r="E462" s="62"/>
    </row>
    <row r="463" ht="13.5">
      <c r="E463" s="62"/>
    </row>
    <row r="464" ht="13.5">
      <c r="E464" s="62"/>
    </row>
    <row r="465" ht="13.5">
      <c r="E465" s="62"/>
    </row>
    <row r="466" ht="13.5">
      <c r="E466" s="62"/>
    </row>
    <row r="467" ht="13.5">
      <c r="E467" s="62"/>
    </row>
    <row r="468" ht="13.5">
      <c r="E468" s="62"/>
    </row>
    <row r="469" ht="13.5">
      <c r="E469" s="62"/>
    </row>
    <row r="470" ht="13.5">
      <c r="E470" s="62"/>
    </row>
    <row r="471" ht="13.5">
      <c r="E471" s="62"/>
    </row>
    <row r="472" ht="13.5">
      <c r="E472" s="62"/>
    </row>
    <row r="473" ht="13.5">
      <c r="E473" s="62"/>
    </row>
    <row r="474" ht="13.5">
      <c r="E474" s="62"/>
    </row>
    <row r="475" ht="13.5">
      <c r="E475" s="62"/>
    </row>
    <row r="476" ht="13.5">
      <c r="E476" s="62"/>
    </row>
    <row r="477" ht="13.5">
      <c r="E477" s="62"/>
    </row>
    <row r="478" ht="13.5">
      <c r="E478" s="62"/>
    </row>
    <row r="479" ht="13.5">
      <c r="E479" s="62"/>
    </row>
    <row r="480" ht="13.5">
      <c r="E480" s="62"/>
    </row>
    <row r="481" ht="13.5">
      <c r="E481" s="62"/>
    </row>
    <row r="482" ht="13.5">
      <c r="E482" s="62"/>
    </row>
    <row r="483" ht="13.5">
      <c r="E483" s="62"/>
    </row>
    <row r="484" ht="13.5">
      <c r="E484" s="62"/>
    </row>
    <row r="485" ht="13.5">
      <c r="E485" s="62"/>
    </row>
    <row r="486" ht="13.5">
      <c r="E486" s="62"/>
    </row>
    <row r="487" ht="13.5">
      <c r="E487" s="62"/>
    </row>
    <row r="488" ht="13.5">
      <c r="E488" s="62"/>
    </row>
    <row r="489" ht="13.5">
      <c r="E489" s="62"/>
    </row>
    <row r="490" ht="13.5">
      <c r="E490" s="62"/>
    </row>
    <row r="491" ht="13.5">
      <c r="E491" s="62"/>
    </row>
    <row r="492" ht="13.5">
      <c r="E492" s="62"/>
    </row>
    <row r="493" ht="13.5">
      <c r="E493" s="62"/>
    </row>
    <row r="494" ht="13.5">
      <c r="E494" s="62"/>
    </row>
    <row r="495" ht="13.5">
      <c r="E495" s="62"/>
    </row>
    <row r="496" ht="13.5">
      <c r="E496" s="62"/>
    </row>
    <row r="497" ht="13.5">
      <c r="E497" s="62"/>
    </row>
    <row r="498" ht="13.5">
      <c r="E498" s="62"/>
    </row>
    <row r="499" ht="13.5">
      <c r="E499" s="62"/>
    </row>
    <row r="500" ht="13.5">
      <c r="E500" s="62"/>
    </row>
    <row r="501" ht="13.5">
      <c r="E501" s="62"/>
    </row>
    <row r="502" ht="13.5">
      <c r="E502" s="62"/>
    </row>
    <row r="503" ht="13.5">
      <c r="E503" s="62"/>
    </row>
    <row r="504" ht="13.5">
      <c r="E504" s="62"/>
    </row>
    <row r="505" ht="13.5">
      <c r="E505" s="62"/>
    </row>
    <row r="506" ht="13.5">
      <c r="E506" s="62"/>
    </row>
    <row r="507" ht="13.5">
      <c r="E507" s="62"/>
    </row>
    <row r="508" ht="13.5">
      <c r="E508" s="62"/>
    </row>
    <row r="509" ht="13.5">
      <c r="E509" s="62"/>
    </row>
    <row r="510" ht="13.5">
      <c r="E510" s="62"/>
    </row>
    <row r="511" ht="13.5">
      <c r="E511" s="62"/>
    </row>
    <row r="512" ht="13.5">
      <c r="E512" s="62"/>
    </row>
    <row r="513" ht="13.5">
      <c r="E513" s="62"/>
    </row>
    <row r="514" ht="13.5">
      <c r="E514" s="62"/>
    </row>
    <row r="515" ht="13.5">
      <c r="E515" s="62"/>
    </row>
    <row r="516" ht="13.5">
      <c r="E516" s="62"/>
    </row>
    <row r="517" ht="13.5">
      <c r="E517" s="62"/>
    </row>
    <row r="518" ht="13.5">
      <c r="E518" s="62"/>
    </row>
    <row r="519" ht="13.5">
      <c r="E519" s="62"/>
    </row>
    <row r="520" ht="13.5">
      <c r="E520" s="62"/>
    </row>
    <row r="521" ht="13.5">
      <c r="E521" s="62"/>
    </row>
    <row r="522" ht="13.5">
      <c r="E522" s="62"/>
    </row>
    <row r="523" ht="13.5">
      <c r="E523" s="62"/>
    </row>
    <row r="524" ht="13.5">
      <c r="E524" s="62"/>
    </row>
    <row r="525" ht="13.5">
      <c r="E525" s="62"/>
    </row>
    <row r="526" ht="13.5">
      <c r="E526" s="62"/>
    </row>
    <row r="527" ht="13.5">
      <c r="E527" s="62"/>
    </row>
    <row r="528" ht="13.5">
      <c r="E528" s="62"/>
    </row>
    <row r="529" ht="13.5">
      <c r="E529" s="62"/>
    </row>
    <row r="530" ht="13.5">
      <c r="E530" s="62"/>
    </row>
    <row r="531" ht="13.5">
      <c r="E531" s="62"/>
    </row>
    <row r="532" ht="13.5">
      <c r="E532" s="62"/>
    </row>
    <row r="533" ht="13.5">
      <c r="E533" s="62"/>
    </row>
    <row r="534" ht="13.5">
      <c r="E534" s="62"/>
    </row>
    <row r="535" ht="13.5">
      <c r="E535" s="62"/>
    </row>
    <row r="536" ht="13.5">
      <c r="E536" s="62"/>
    </row>
    <row r="537" ht="13.5">
      <c r="E537" s="62"/>
    </row>
    <row r="538" ht="13.5">
      <c r="E538" s="62"/>
    </row>
    <row r="539" ht="13.5">
      <c r="E539" s="62"/>
    </row>
    <row r="540" ht="13.5">
      <c r="E540" s="62"/>
    </row>
    <row r="541" ht="13.5">
      <c r="E541" s="62"/>
    </row>
    <row r="542" ht="13.5">
      <c r="E542" s="62"/>
    </row>
    <row r="543" ht="13.5">
      <c r="E543" s="62"/>
    </row>
    <row r="544" ht="13.5">
      <c r="E544" s="62"/>
    </row>
    <row r="545" ht="13.5">
      <c r="E545" s="62"/>
    </row>
    <row r="546" ht="13.5">
      <c r="E546" s="62"/>
    </row>
    <row r="547" ht="13.5">
      <c r="E547" s="62"/>
    </row>
    <row r="548" ht="13.5">
      <c r="E548" s="62"/>
    </row>
    <row r="549" ht="13.5">
      <c r="E549" s="62"/>
    </row>
    <row r="550" ht="13.5">
      <c r="E550" s="62"/>
    </row>
    <row r="551" ht="13.5">
      <c r="E551" s="62"/>
    </row>
    <row r="552" ht="13.5">
      <c r="E552" s="62"/>
    </row>
    <row r="553" ht="13.5">
      <c r="E553" s="62"/>
    </row>
    <row r="554" ht="13.5">
      <c r="E554" s="62"/>
    </row>
    <row r="555" ht="13.5">
      <c r="E555" s="62"/>
    </row>
    <row r="556" ht="13.5">
      <c r="E556" s="62"/>
    </row>
    <row r="557" ht="13.5">
      <c r="E557" s="62"/>
    </row>
    <row r="558" ht="13.5">
      <c r="E558" s="62"/>
    </row>
    <row r="559" ht="13.5">
      <c r="E559" s="62"/>
    </row>
    <row r="560" ht="13.5">
      <c r="E560" s="62"/>
    </row>
    <row r="561" ht="13.5">
      <c r="E561" s="62"/>
    </row>
    <row r="562" ht="13.5">
      <c r="E562" s="62"/>
    </row>
    <row r="563" ht="13.5">
      <c r="E563" s="62"/>
    </row>
    <row r="564" ht="13.5">
      <c r="E564" s="62"/>
    </row>
    <row r="565" ht="13.5">
      <c r="E565" s="62"/>
    </row>
    <row r="566" ht="13.5">
      <c r="E566" s="62"/>
    </row>
    <row r="567" ht="13.5">
      <c r="E567" s="62"/>
    </row>
    <row r="568" ht="13.5">
      <c r="E568" s="62"/>
    </row>
    <row r="569" ht="13.5">
      <c r="E569" s="62"/>
    </row>
    <row r="570" ht="13.5">
      <c r="E570" s="62"/>
    </row>
    <row r="571" ht="13.5">
      <c r="E571" s="62"/>
    </row>
    <row r="572" ht="13.5">
      <c r="E572" s="62"/>
    </row>
    <row r="573" ht="13.5">
      <c r="E573" s="62"/>
    </row>
    <row r="574" ht="13.5">
      <c r="E574" s="62"/>
    </row>
    <row r="575" ht="13.5">
      <c r="E575" s="62"/>
    </row>
    <row r="576" ht="13.5">
      <c r="E576" s="62"/>
    </row>
    <row r="577" ht="13.5">
      <c r="E577" s="62"/>
    </row>
    <row r="578" ht="13.5">
      <c r="E578" s="62"/>
    </row>
    <row r="579" ht="13.5">
      <c r="E579" s="62"/>
    </row>
    <row r="580" ht="13.5">
      <c r="E580" s="62"/>
    </row>
    <row r="581" ht="13.5">
      <c r="E581" s="62"/>
    </row>
    <row r="582" ht="13.5">
      <c r="E582" s="62"/>
    </row>
    <row r="583" ht="13.5">
      <c r="E583" s="62"/>
    </row>
    <row r="584" ht="13.5">
      <c r="E584" s="62"/>
    </row>
    <row r="585" ht="13.5">
      <c r="E585" s="62"/>
    </row>
    <row r="586" ht="13.5">
      <c r="E586" s="62"/>
    </row>
    <row r="587" ht="13.5">
      <c r="E587" s="62"/>
    </row>
    <row r="588" ht="13.5">
      <c r="E588" s="62"/>
    </row>
    <row r="589" ht="13.5">
      <c r="E589" s="62"/>
    </row>
    <row r="590" ht="13.5">
      <c r="E590" s="62"/>
    </row>
    <row r="591" ht="13.5">
      <c r="E591" s="62"/>
    </row>
    <row r="592" ht="13.5">
      <c r="E592" s="62"/>
    </row>
  </sheetData>
  <sheetProtection/>
  <protectedRanges>
    <protectedRange sqref="F10:F12 F14:F17 H10:H12 H14:H17 J10:J12 J14:J17 L10:L12 L14:L17 N10:N12 N14:N17 N19:N20 L19:L20 J19:J20 H19:H20 F19:F20 F22:F24 F26 H26 H22:H24 J22:J24 J26 L26 L22:L24 P10:P12 P14:P17 P19:P20" name="範囲6"/>
    <protectedRange sqref="N2:O2" name="範囲1"/>
    <protectedRange sqref="E8:F8 H8 J8 L8 N8:P8 N10:N12 L10:L12 J10:J12 H10:H12 E10:F12 E14:F17 H16:H17 E19:F20 H19:H20 J19:J20 L19:L20 N19:N20 N22:N24 L22:L24 J22:J24 H22:H24 E22:F24 E26:F26 H26 J26 L26 N26 N28:N30 L28:L30 J28:J30 H28:H30 E28:F30 J16:J17 L16:L17 N16:N17 E32:F34 H32:H34 J32:J34 L32:L34 N32:N34 P10:P12 P19:P20 P22:P24 P26 P28:P30 P16:P17 P32:P34 O9:O62 O64:O65" name="範囲2"/>
    <protectedRange sqref="E36:F41 H36:H41 J36:J41 L36:L41 N36:N41 E43:F45 E47:F47 H43:H45 H47 J43:J45 J47 L43:L45 L47 N43:N45 N47 E49:F54 H49:H54 J49:J54 L49:L54 N49:N54 P36:P41 P43:P45 P47 P49:P54" name="範囲4"/>
    <protectedRange sqref="E56:F61 H56:H61 J56:J61 L56:L61 N56:N61 P56:P61" name="範囲5"/>
    <protectedRange sqref="E64:F64 H64 J64 L64 N64 P64" name="範囲1_1"/>
  </protectedRanges>
  <mergeCells count="27">
    <mergeCell ref="C1:H1"/>
    <mergeCell ref="N2:Q2"/>
    <mergeCell ref="E3:E7"/>
    <mergeCell ref="C3:C7"/>
    <mergeCell ref="F3:Q4"/>
    <mergeCell ref="P5:Q6"/>
    <mergeCell ref="F5:G6"/>
    <mergeCell ref="H5:I6"/>
    <mergeCell ref="J5:K6"/>
    <mergeCell ref="N5:O6"/>
    <mergeCell ref="L5:M6"/>
    <mergeCell ref="C19:C21"/>
    <mergeCell ref="C14:C18"/>
    <mergeCell ref="C28:C31"/>
    <mergeCell ref="D3:D7"/>
    <mergeCell ref="C8:C9"/>
    <mergeCell ref="C10:C13"/>
    <mergeCell ref="C65:D65"/>
    <mergeCell ref="C49:C55"/>
    <mergeCell ref="C56:C62"/>
    <mergeCell ref="C64:D64"/>
    <mergeCell ref="C47:C48"/>
    <mergeCell ref="C22:C25"/>
    <mergeCell ref="C26:C27"/>
    <mergeCell ref="C43:C46"/>
    <mergeCell ref="C32:C35"/>
    <mergeCell ref="C36:C42"/>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3"/>
  </sheetPr>
  <dimension ref="A1:I66"/>
  <sheetViews>
    <sheetView view="pageBreakPreview" zoomScale="75" zoomScaleNormal="75" zoomScaleSheetLayoutView="75" zoomScalePageLayoutView="0" workbookViewId="0" topLeftCell="A1">
      <pane ySplit="4" topLeftCell="A5" activePane="bottomLeft" state="frozen"/>
      <selection pane="topLeft" activeCell="E5" sqref="E5:O6"/>
      <selection pane="bottomLeft" activeCell="E40" sqref="E40"/>
    </sheetView>
  </sheetViews>
  <sheetFormatPr defaultColWidth="11.25390625" defaultRowHeight="13.5"/>
  <cols>
    <col min="1" max="1" width="11.25390625" style="1" customWidth="1"/>
    <col min="2" max="2" width="11.25390625" style="5" customWidth="1"/>
    <col min="3" max="6" width="11.25390625" style="6" customWidth="1"/>
    <col min="7" max="7" width="11.25390625" style="5" customWidth="1"/>
    <col min="8" max="8" width="3.75390625" style="1" customWidth="1"/>
    <col min="9" max="16384" width="11.25390625" style="1" customWidth="1"/>
  </cols>
  <sheetData>
    <row r="1" spans="1:5" ht="21" customHeight="1">
      <c r="A1" s="1760" t="s">
        <v>297</v>
      </c>
      <c r="B1" s="1760"/>
      <c r="C1" s="1760"/>
      <c r="D1" s="1760"/>
      <c r="E1" s="1760"/>
    </row>
    <row r="2" spans="1:5" ht="21" customHeight="1" thickBot="1">
      <c r="A2" s="51"/>
      <c r="B2" s="51"/>
      <c r="C2" s="51"/>
      <c r="D2" s="51"/>
      <c r="E2" s="51"/>
    </row>
    <row r="3" spans="1:7" s="64" customFormat="1" ht="14.25">
      <c r="A3" s="79" t="s">
        <v>124</v>
      </c>
      <c r="B3" s="80" t="s">
        <v>125</v>
      </c>
      <c r="C3" s="81" t="s">
        <v>126</v>
      </c>
      <c r="D3" s="81" t="s">
        <v>261</v>
      </c>
      <c r="E3" s="81" t="s">
        <v>262</v>
      </c>
      <c r="F3" s="81" t="s">
        <v>263</v>
      </c>
      <c r="G3" s="82" t="s">
        <v>127</v>
      </c>
    </row>
    <row r="4" spans="1:7" s="64" customFormat="1" ht="15" thickBot="1">
      <c r="A4" s="133" t="s">
        <v>128</v>
      </c>
      <c r="B4" s="134" t="s">
        <v>129</v>
      </c>
      <c r="C4" s="135" t="s">
        <v>46</v>
      </c>
      <c r="D4" s="135" t="s">
        <v>46</v>
      </c>
      <c r="E4" s="135" t="s">
        <v>46</v>
      </c>
      <c r="F4" s="135" t="s">
        <v>46</v>
      </c>
      <c r="G4" s="136" t="s">
        <v>46</v>
      </c>
    </row>
    <row r="5" spans="1:7" s="64" customFormat="1" ht="22.5" customHeight="1">
      <c r="A5" s="137" t="s">
        <v>264</v>
      </c>
      <c r="B5" s="138">
        <v>16943</v>
      </c>
      <c r="C5" s="139">
        <v>9</v>
      </c>
      <c r="D5" s="123">
        <v>48.4</v>
      </c>
      <c r="E5" s="139">
        <v>27</v>
      </c>
      <c r="F5" s="123">
        <v>15.1</v>
      </c>
      <c r="G5" s="140">
        <v>0.7</v>
      </c>
    </row>
    <row r="6" spans="1:7" s="64" customFormat="1" ht="22.5" customHeight="1">
      <c r="A6" s="84">
        <v>50</v>
      </c>
      <c r="B6" s="70">
        <v>16902</v>
      </c>
      <c r="C6" s="69">
        <v>26.8</v>
      </c>
      <c r="D6" s="69">
        <v>55.9</v>
      </c>
      <c r="E6" s="69">
        <v>11.7</v>
      </c>
      <c r="F6" s="69">
        <v>5.3</v>
      </c>
      <c r="G6" s="83">
        <v>0.3</v>
      </c>
    </row>
    <row r="7" spans="1:7" s="64" customFormat="1" ht="22.5" customHeight="1">
      <c r="A7" s="84">
        <v>55</v>
      </c>
      <c r="B7" s="70">
        <v>16902</v>
      </c>
      <c r="C7" s="121">
        <v>33</v>
      </c>
      <c r="D7" s="69">
        <v>53.8</v>
      </c>
      <c r="E7" s="69">
        <v>9.3</v>
      </c>
      <c r="F7" s="69">
        <v>3.7</v>
      </c>
      <c r="G7" s="83">
        <v>0.2</v>
      </c>
    </row>
    <row r="8" spans="1:7" s="64" customFormat="1" ht="22.5" customHeight="1">
      <c r="A8" s="84">
        <v>60</v>
      </c>
      <c r="B8" s="70">
        <v>15217</v>
      </c>
      <c r="C8" s="69">
        <v>39.3</v>
      </c>
      <c r="D8" s="69">
        <v>49</v>
      </c>
      <c r="E8" s="69">
        <v>7.7</v>
      </c>
      <c r="F8" s="69">
        <v>3.7</v>
      </c>
      <c r="G8" s="83">
        <v>0.3</v>
      </c>
    </row>
    <row r="9" spans="1:7" s="64" customFormat="1" ht="13.5" customHeight="1">
      <c r="A9" s="1783" t="s">
        <v>462</v>
      </c>
      <c r="B9" s="128">
        <v>18894</v>
      </c>
      <c r="C9" s="129">
        <v>48.4</v>
      </c>
      <c r="D9" s="129">
        <v>44.4</v>
      </c>
      <c r="E9" s="129">
        <v>4.8</v>
      </c>
      <c r="F9" s="129">
        <v>1.9</v>
      </c>
      <c r="G9" s="130">
        <v>0.5</v>
      </c>
    </row>
    <row r="10" spans="1:7" s="64" customFormat="1" ht="13.5" customHeight="1">
      <c r="A10" s="1784"/>
      <c r="B10" s="71">
        <v>12750</v>
      </c>
      <c r="C10" s="67">
        <v>52.8</v>
      </c>
      <c r="D10" s="67">
        <v>40.2</v>
      </c>
      <c r="E10" s="67">
        <v>4.6</v>
      </c>
      <c r="F10" s="1439">
        <v>2</v>
      </c>
      <c r="G10" s="85">
        <v>0.4</v>
      </c>
    </row>
    <row r="11" spans="1:7" s="64" customFormat="1" ht="13.5" customHeight="1">
      <c r="A11" s="1783" t="s">
        <v>134</v>
      </c>
      <c r="B11" s="128">
        <v>17503</v>
      </c>
      <c r="C11" s="129">
        <v>55.9</v>
      </c>
      <c r="D11" s="129">
        <v>37.9</v>
      </c>
      <c r="E11" s="129">
        <v>3.8</v>
      </c>
      <c r="F11" s="129">
        <v>1.9</v>
      </c>
      <c r="G11" s="130">
        <v>0.4</v>
      </c>
    </row>
    <row r="12" spans="1:7" s="64" customFormat="1" ht="13.5" customHeight="1">
      <c r="A12" s="1784"/>
      <c r="B12" s="71">
        <v>11682</v>
      </c>
      <c r="C12" s="67">
        <v>59.2</v>
      </c>
      <c r="D12" s="67">
        <v>34.7</v>
      </c>
      <c r="E12" s="67">
        <v>3.9</v>
      </c>
      <c r="F12" s="72">
        <v>1.9</v>
      </c>
      <c r="G12" s="85">
        <v>0.3</v>
      </c>
    </row>
    <row r="13" spans="1:7" s="64" customFormat="1" ht="13.5" customHeight="1">
      <c r="A13" s="1783" t="s">
        <v>135</v>
      </c>
      <c r="B13" s="128">
        <v>16892</v>
      </c>
      <c r="C13" s="129">
        <v>55.1</v>
      </c>
      <c r="D13" s="129">
        <v>39</v>
      </c>
      <c r="E13" s="129">
        <v>3.7</v>
      </c>
      <c r="F13" s="129">
        <v>1.8</v>
      </c>
      <c r="G13" s="130">
        <v>0.7</v>
      </c>
    </row>
    <row r="14" spans="1:7" s="64" customFormat="1" ht="13.5" customHeight="1">
      <c r="A14" s="1784"/>
      <c r="B14" s="71">
        <v>11284</v>
      </c>
      <c r="C14" s="67">
        <v>59.9</v>
      </c>
      <c r="D14" s="67">
        <v>34.3</v>
      </c>
      <c r="E14" s="67">
        <v>3.7</v>
      </c>
      <c r="F14" s="72">
        <v>1.8</v>
      </c>
      <c r="G14" s="85">
        <v>0.3</v>
      </c>
    </row>
    <row r="15" spans="1:7" s="64" customFormat="1" ht="13.5" customHeight="1">
      <c r="A15" s="1783" t="s">
        <v>136</v>
      </c>
      <c r="B15" s="128">
        <v>17114</v>
      </c>
      <c r="C15" s="129">
        <v>55</v>
      </c>
      <c r="D15" s="129">
        <v>39.2</v>
      </c>
      <c r="E15" s="129">
        <v>3.6</v>
      </c>
      <c r="F15" s="129">
        <v>1.8</v>
      </c>
      <c r="G15" s="130">
        <v>0.4</v>
      </c>
    </row>
    <row r="16" spans="1:7" s="64" customFormat="1" ht="13.5" customHeight="1">
      <c r="A16" s="1784"/>
      <c r="B16" s="71">
        <v>11295</v>
      </c>
      <c r="C16" s="67">
        <v>60.8</v>
      </c>
      <c r="D16" s="67">
        <v>33.5</v>
      </c>
      <c r="E16" s="67">
        <v>3.4</v>
      </c>
      <c r="F16" s="72">
        <v>1.9</v>
      </c>
      <c r="G16" s="85">
        <v>0.4</v>
      </c>
    </row>
    <row r="17" spans="1:7" s="64" customFormat="1" ht="13.5" customHeight="1">
      <c r="A17" s="1783" t="s">
        <v>137</v>
      </c>
      <c r="B17" s="128">
        <v>17031</v>
      </c>
      <c r="C17" s="129">
        <v>53.9</v>
      </c>
      <c r="D17" s="129">
        <v>40.6</v>
      </c>
      <c r="E17" s="129">
        <v>3.3</v>
      </c>
      <c r="F17" s="129">
        <v>1.9</v>
      </c>
      <c r="G17" s="130">
        <v>0.3</v>
      </c>
    </row>
    <row r="18" spans="1:7" s="64" customFormat="1" ht="13.5" customHeight="1">
      <c r="A18" s="1784"/>
      <c r="B18" s="71">
        <v>11352</v>
      </c>
      <c r="C18" s="67">
        <v>58.9</v>
      </c>
      <c r="D18" s="67">
        <v>35.8</v>
      </c>
      <c r="E18" s="67">
        <v>3.3</v>
      </c>
      <c r="F18" s="72">
        <v>1.7</v>
      </c>
      <c r="G18" s="85">
        <v>0.4</v>
      </c>
    </row>
    <row r="19" spans="1:7" s="64" customFormat="1" ht="13.5" customHeight="1">
      <c r="A19" s="1783" t="s">
        <v>138</v>
      </c>
      <c r="B19" s="128">
        <v>16108</v>
      </c>
      <c r="C19" s="129">
        <v>53.5</v>
      </c>
      <c r="D19" s="129">
        <v>40.8</v>
      </c>
      <c r="E19" s="129">
        <v>3.3</v>
      </c>
      <c r="F19" s="129">
        <v>1.9</v>
      </c>
      <c r="G19" s="130">
        <v>0.3</v>
      </c>
    </row>
    <row r="20" spans="1:7" s="64" customFormat="1" ht="13.5" customHeight="1">
      <c r="A20" s="1784"/>
      <c r="B20" s="71">
        <v>10694</v>
      </c>
      <c r="C20" s="67">
        <v>59.7</v>
      </c>
      <c r="D20" s="67">
        <v>35</v>
      </c>
      <c r="E20" s="67">
        <v>2.9</v>
      </c>
      <c r="F20" s="72">
        <v>2.1</v>
      </c>
      <c r="G20" s="85">
        <v>0.3</v>
      </c>
    </row>
    <row r="21" spans="1:7" s="64" customFormat="1" ht="13.5" customHeight="1">
      <c r="A21" s="1783" t="s">
        <v>139</v>
      </c>
      <c r="B21" s="128">
        <v>16548</v>
      </c>
      <c r="C21" s="129">
        <v>55.2</v>
      </c>
      <c r="D21" s="129">
        <v>40</v>
      </c>
      <c r="E21" s="129">
        <v>2.9</v>
      </c>
      <c r="F21" s="129">
        <v>1.6</v>
      </c>
      <c r="G21" s="130">
        <v>0.3</v>
      </c>
    </row>
    <row r="22" spans="1:7" s="64" customFormat="1" ht="13.5" customHeight="1">
      <c r="A22" s="1784"/>
      <c r="B22" s="71">
        <v>10927</v>
      </c>
      <c r="C22" s="67">
        <v>61.5</v>
      </c>
      <c r="D22" s="67">
        <v>33.9</v>
      </c>
      <c r="E22" s="67">
        <v>2.6</v>
      </c>
      <c r="F22" s="72">
        <v>1.7</v>
      </c>
      <c r="G22" s="85">
        <v>0.2</v>
      </c>
    </row>
    <row r="23" spans="1:7" s="64" customFormat="1" ht="13.5" customHeight="1">
      <c r="A23" s="1783" t="s">
        <v>140</v>
      </c>
      <c r="B23" s="128">
        <v>16281</v>
      </c>
      <c r="C23" s="129">
        <v>58.4</v>
      </c>
      <c r="D23" s="129">
        <v>37.1</v>
      </c>
      <c r="E23" s="129">
        <v>2.3</v>
      </c>
      <c r="F23" s="129">
        <v>1.9</v>
      </c>
      <c r="G23" s="130">
        <v>0.4</v>
      </c>
    </row>
    <row r="24" spans="1:7" s="64" customFormat="1" ht="13.5" customHeight="1">
      <c r="A24" s="1784"/>
      <c r="B24" s="71">
        <v>10821</v>
      </c>
      <c r="C24" s="73">
        <v>62.6</v>
      </c>
      <c r="D24" s="73">
        <v>32.4</v>
      </c>
      <c r="E24" s="73">
        <v>2.6</v>
      </c>
      <c r="F24" s="131">
        <v>2.1</v>
      </c>
      <c r="G24" s="132">
        <v>0.3</v>
      </c>
    </row>
    <row r="25" spans="1:7" s="64" customFormat="1" ht="13.5" customHeight="1">
      <c r="A25" s="1783" t="s">
        <v>192</v>
      </c>
      <c r="B25" s="128">
        <v>16146</v>
      </c>
      <c r="C25" s="129">
        <v>59.2</v>
      </c>
      <c r="D25" s="129">
        <v>36.7</v>
      </c>
      <c r="E25" s="129">
        <v>2</v>
      </c>
      <c r="F25" s="129">
        <v>1.8</v>
      </c>
      <c r="G25" s="130">
        <v>0.3</v>
      </c>
    </row>
    <row r="26" spans="1:7" s="64" customFormat="1" ht="13.5" customHeight="1">
      <c r="A26" s="1784"/>
      <c r="B26" s="71">
        <v>10747</v>
      </c>
      <c r="C26" s="67">
        <v>64.4</v>
      </c>
      <c r="D26" s="67">
        <v>31.2</v>
      </c>
      <c r="E26" s="67">
        <v>2.1</v>
      </c>
      <c r="F26" s="72">
        <v>1.9</v>
      </c>
      <c r="G26" s="85">
        <v>0.4</v>
      </c>
    </row>
    <row r="27" spans="1:7" s="64" customFormat="1" ht="13.5" customHeight="1">
      <c r="A27" s="1783" t="s">
        <v>181</v>
      </c>
      <c r="B27" s="128">
        <v>15909</v>
      </c>
      <c r="C27" s="129">
        <v>58.7</v>
      </c>
      <c r="D27" s="129">
        <v>37.3</v>
      </c>
      <c r="E27" s="129">
        <v>1.9</v>
      </c>
      <c r="F27" s="129">
        <v>1.9</v>
      </c>
      <c r="G27" s="130">
        <v>0.2</v>
      </c>
    </row>
    <row r="28" spans="1:7" s="64" customFormat="1" ht="13.5" customHeight="1">
      <c r="A28" s="1784"/>
      <c r="B28" s="71">
        <v>10451</v>
      </c>
      <c r="C28" s="67">
        <v>63.1</v>
      </c>
      <c r="D28" s="67">
        <v>32.6</v>
      </c>
      <c r="E28" s="73">
        <v>2</v>
      </c>
      <c r="F28" s="131">
        <v>2</v>
      </c>
      <c r="G28" s="85">
        <v>0.3</v>
      </c>
    </row>
    <row r="29" spans="1:7" s="64" customFormat="1" ht="13.5" customHeight="1">
      <c r="A29" s="1783" t="s">
        <v>182</v>
      </c>
      <c r="B29" s="128">
        <v>15486</v>
      </c>
      <c r="C29" s="129">
        <v>59.3</v>
      </c>
      <c r="D29" s="129">
        <v>36.6</v>
      </c>
      <c r="E29" s="129">
        <v>2</v>
      </c>
      <c r="F29" s="129">
        <v>1.8</v>
      </c>
      <c r="G29" s="130">
        <v>0.3</v>
      </c>
    </row>
    <row r="30" spans="1:7" s="64" customFormat="1" ht="13.5" customHeight="1">
      <c r="A30" s="1784"/>
      <c r="B30" s="71">
        <v>10101</v>
      </c>
      <c r="C30" s="67">
        <v>63.7</v>
      </c>
      <c r="D30" s="67">
        <v>32.1</v>
      </c>
      <c r="E30" s="67">
        <v>2.1</v>
      </c>
      <c r="F30" s="72">
        <v>1.8</v>
      </c>
      <c r="G30" s="85">
        <v>0.4</v>
      </c>
    </row>
    <row r="31" spans="1:7" s="64" customFormat="1" ht="13.5" customHeight="1">
      <c r="A31" s="1783" t="s">
        <v>183</v>
      </c>
      <c r="B31" s="128">
        <v>15231</v>
      </c>
      <c r="C31" s="129">
        <v>62.5</v>
      </c>
      <c r="D31" s="129">
        <v>34.2</v>
      </c>
      <c r="E31" s="129">
        <v>1.7</v>
      </c>
      <c r="F31" s="129">
        <v>1.4</v>
      </c>
      <c r="G31" s="130">
        <v>0.2</v>
      </c>
    </row>
    <row r="32" spans="1:7" s="64" customFormat="1" ht="13.5" customHeight="1">
      <c r="A32" s="1784"/>
      <c r="B32" s="71">
        <v>9819</v>
      </c>
      <c r="C32" s="67">
        <v>65.9</v>
      </c>
      <c r="D32" s="67">
        <v>30.5</v>
      </c>
      <c r="E32" s="67">
        <v>1.8</v>
      </c>
      <c r="F32" s="72">
        <v>1.5</v>
      </c>
      <c r="G32" s="85">
        <v>0.3</v>
      </c>
    </row>
    <row r="33" spans="1:7" s="64" customFormat="1" ht="13.5" customHeight="1">
      <c r="A33" s="1783" t="s">
        <v>184</v>
      </c>
      <c r="B33" s="128">
        <v>15281</v>
      </c>
      <c r="C33" s="129">
        <v>61.8</v>
      </c>
      <c r="D33" s="129">
        <v>35.3</v>
      </c>
      <c r="E33" s="129">
        <v>1.8</v>
      </c>
      <c r="F33" s="129">
        <v>1</v>
      </c>
      <c r="G33" s="130">
        <v>0.1</v>
      </c>
    </row>
    <row r="34" spans="1:7" s="64" customFormat="1" ht="13.5" customHeight="1">
      <c r="A34" s="1784"/>
      <c r="B34" s="71">
        <v>9634</v>
      </c>
      <c r="C34" s="67">
        <v>65.3</v>
      </c>
      <c r="D34" s="67">
        <v>31.5</v>
      </c>
      <c r="E34" s="67">
        <v>1.9</v>
      </c>
      <c r="F34" s="72">
        <v>1.1</v>
      </c>
      <c r="G34" s="85">
        <v>0.1</v>
      </c>
    </row>
    <row r="35" spans="1:7" s="64" customFormat="1" ht="13.5" customHeight="1">
      <c r="A35" s="1783" t="s">
        <v>185</v>
      </c>
      <c r="B35" s="128">
        <v>15256</v>
      </c>
      <c r="C35" s="129">
        <v>62.2</v>
      </c>
      <c r="D35" s="129">
        <v>34.8</v>
      </c>
      <c r="E35" s="129">
        <v>1.9</v>
      </c>
      <c r="F35" s="129">
        <v>1</v>
      </c>
      <c r="G35" s="130">
        <v>0.1</v>
      </c>
    </row>
    <row r="36" spans="1:7" s="64" customFormat="1" ht="13.5" customHeight="1">
      <c r="A36" s="1784"/>
      <c r="B36" s="71">
        <v>9371</v>
      </c>
      <c r="C36" s="67">
        <v>66</v>
      </c>
      <c r="D36" s="67">
        <v>30.4</v>
      </c>
      <c r="E36" s="67">
        <v>2.3</v>
      </c>
      <c r="F36" s="72">
        <v>1.1</v>
      </c>
      <c r="G36" s="85">
        <v>0.2</v>
      </c>
    </row>
    <row r="37" spans="1:7" s="64" customFormat="1" ht="13.5" customHeight="1">
      <c r="A37" s="1783" t="s">
        <v>188</v>
      </c>
      <c r="B37" s="128">
        <v>15435</v>
      </c>
      <c r="C37" s="129">
        <v>61.4</v>
      </c>
      <c r="D37" s="129">
        <v>35.3</v>
      </c>
      <c r="E37" s="129">
        <v>2.2</v>
      </c>
      <c r="F37" s="129">
        <v>1</v>
      </c>
      <c r="G37" s="130">
        <v>0.2</v>
      </c>
    </row>
    <row r="38" spans="1:7" s="64" customFormat="1" ht="13.5" customHeight="1">
      <c r="A38" s="1784"/>
      <c r="B38" s="71">
        <v>9551</v>
      </c>
      <c r="C38" s="67">
        <v>66.1</v>
      </c>
      <c r="D38" s="67">
        <v>30.2</v>
      </c>
      <c r="E38" s="67">
        <v>2.4</v>
      </c>
      <c r="F38" s="72">
        <v>1.1</v>
      </c>
      <c r="G38" s="85">
        <v>0.3</v>
      </c>
    </row>
    <row r="39" spans="1:7" s="64" customFormat="1" ht="13.5" customHeight="1">
      <c r="A39" s="1783" t="s">
        <v>459</v>
      </c>
      <c r="B39" s="128">
        <v>15855</v>
      </c>
      <c r="C39" s="129">
        <v>77.5</v>
      </c>
      <c r="D39" s="129">
        <v>19.9</v>
      </c>
      <c r="E39" s="129">
        <v>1.6</v>
      </c>
      <c r="F39" s="129">
        <v>0.9</v>
      </c>
      <c r="G39" s="209">
        <v>0.02</v>
      </c>
    </row>
    <row r="40" spans="1:7" s="64" customFormat="1" ht="13.5" customHeight="1">
      <c r="A40" s="1784"/>
      <c r="B40" s="71">
        <v>9619</v>
      </c>
      <c r="C40" s="67">
        <v>78.3</v>
      </c>
      <c r="D40" s="67">
        <v>18.9</v>
      </c>
      <c r="E40" s="67">
        <v>1.8</v>
      </c>
      <c r="F40" s="131">
        <v>1</v>
      </c>
      <c r="G40" s="85">
        <v>0.03</v>
      </c>
    </row>
    <row r="41" spans="1:7" s="64" customFormat="1" ht="13.5" customHeight="1">
      <c r="A41" s="1783" t="s">
        <v>450</v>
      </c>
      <c r="B41" s="210">
        <v>15519</v>
      </c>
      <c r="C41" s="129">
        <v>84.1</v>
      </c>
      <c r="D41" s="129">
        <v>13.6</v>
      </c>
      <c r="E41" s="129">
        <v>1.5</v>
      </c>
      <c r="F41" s="129">
        <v>0.8</v>
      </c>
      <c r="G41" s="209">
        <v>0.01</v>
      </c>
    </row>
    <row r="42" spans="1:7" s="64" customFormat="1" ht="13.5" customHeight="1">
      <c r="A42" s="1784"/>
      <c r="B42" s="71">
        <v>9510</v>
      </c>
      <c r="C42" s="67">
        <v>84.1</v>
      </c>
      <c r="D42" s="67">
        <v>13.1</v>
      </c>
      <c r="E42" s="67">
        <v>1.8</v>
      </c>
      <c r="F42" s="131">
        <v>1</v>
      </c>
      <c r="G42" s="85">
        <v>0.01</v>
      </c>
    </row>
    <row r="43" spans="1:7" s="64" customFormat="1" ht="13.5" customHeight="1">
      <c r="A43" s="1783" t="s">
        <v>451</v>
      </c>
      <c r="B43" s="229">
        <v>15642</v>
      </c>
      <c r="C43" s="129">
        <v>84.4</v>
      </c>
      <c r="D43" s="129">
        <v>13.5</v>
      </c>
      <c r="E43" s="129">
        <v>1.3</v>
      </c>
      <c r="F43" s="129">
        <v>0.7</v>
      </c>
      <c r="G43" s="209">
        <v>0</v>
      </c>
    </row>
    <row r="44" spans="1:7" s="64" customFormat="1" ht="13.5" customHeight="1">
      <c r="A44" s="1784"/>
      <c r="B44" s="71">
        <v>9553</v>
      </c>
      <c r="C44" s="67">
        <v>84.5</v>
      </c>
      <c r="D44" s="67">
        <v>13.3</v>
      </c>
      <c r="E44" s="67">
        <v>1.5</v>
      </c>
      <c r="F44" s="131">
        <v>0.8</v>
      </c>
      <c r="G44" s="132">
        <v>0</v>
      </c>
    </row>
    <row r="45" spans="1:7" s="64" customFormat="1" ht="13.5" customHeight="1">
      <c r="A45" s="1783" t="s">
        <v>452</v>
      </c>
      <c r="B45" s="210">
        <v>15184</v>
      </c>
      <c r="C45" s="129">
        <v>86.6</v>
      </c>
      <c r="D45" s="129">
        <v>11.4</v>
      </c>
      <c r="E45" s="129">
        <v>1.2</v>
      </c>
      <c r="F45" s="129">
        <v>0.8</v>
      </c>
      <c r="G45" s="209">
        <v>0</v>
      </c>
    </row>
    <row r="46" spans="1:7" s="64" customFormat="1" ht="13.5" customHeight="1">
      <c r="A46" s="1784"/>
      <c r="B46" s="71">
        <v>9258</v>
      </c>
      <c r="C46" s="67">
        <v>87.2</v>
      </c>
      <c r="D46" s="67">
        <v>10.6</v>
      </c>
      <c r="E46" s="67">
        <v>1.4</v>
      </c>
      <c r="F46" s="131">
        <v>0.8</v>
      </c>
      <c r="G46" s="132">
        <v>0</v>
      </c>
    </row>
    <row r="47" spans="1:7" s="64" customFormat="1" ht="13.5" customHeight="1">
      <c r="A47" s="1783" t="s">
        <v>453</v>
      </c>
      <c r="B47" s="128">
        <f>9205+5851</f>
        <v>15056</v>
      </c>
      <c r="C47" s="328">
        <v>88.7</v>
      </c>
      <c r="D47" s="328">
        <v>9.4</v>
      </c>
      <c r="E47" s="328">
        <v>1.2</v>
      </c>
      <c r="F47" s="328">
        <v>0.7</v>
      </c>
      <c r="G47" s="329">
        <v>0</v>
      </c>
    </row>
    <row r="48" spans="1:9" s="64" customFormat="1" ht="13.5" customHeight="1">
      <c r="A48" s="1784"/>
      <c r="B48" s="327">
        <v>9205</v>
      </c>
      <c r="C48" s="67">
        <v>88.9</v>
      </c>
      <c r="D48" s="67">
        <v>9.2</v>
      </c>
      <c r="E48" s="67">
        <v>1.2</v>
      </c>
      <c r="F48" s="131">
        <v>0.7</v>
      </c>
      <c r="G48" s="132">
        <v>0</v>
      </c>
      <c r="I48" s="320"/>
    </row>
    <row r="49" spans="1:9" s="64" customFormat="1" ht="13.5" customHeight="1">
      <c r="A49" s="1783" t="s">
        <v>454</v>
      </c>
      <c r="B49" s="210">
        <v>14503</v>
      </c>
      <c r="C49" s="129">
        <v>88.8</v>
      </c>
      <c r="D49" s="129">
        <v>9.6</v>
      </c>
      <c r="E49" s="129">
        <v>1</v>
      </c>
      <c r="F49" s="129">
        <v>0.6</v>
      </c>
      <c r="G49" s="209">
        <v>0.01</v>
      </c>
      <c r="I49" s="320"/>
    </row>
    <row r="50" spans="1:9" s="64" customFormat="1" ht="13.5" customHeight="1">
      <c r="A50" s="1784"/>
      <c r="B50" s="333">
        <v>8803</v>
      </c>
      <c r="C50" s="334">
        <v>88.9</v>
      </c>
      <c r="D50" s="334">
        <v>9.3</v>
      </c>
      <c r="E50" s="334">
        <v>1.1</v>
      </c>
      <c r="F50" s="335">
        <v>0.6</v>
      </c>
      <c r="G50" s="336">
        <v>0</v>
      </c>
      <c r="I50" s="320"/>
    </row>
    <row r="51" spans="1:9" s="64" customFormat="1" ht="13.5" customHeight="1">
      <c r="A51" s="1783" t="s">
        <v>455</v>
      </c>
      <c r="B51" s="383">
        <v>14521</v>
      </c>
      <c r="C51" s="381">
        <v>89.3</v>
      </c>
      <c r="D51" s="381">
        <v>9</v>
      </c>
      <c r="E51" s="381">
        <v>1</v>
      </c>
      <c r="F51" s="380">
        <v>0.6</v>
      </c>
      <c r="G51" s="382">
        <v>0</v>
      </c>
      <c r="I51" s="272"/>
    </row>
    <row r="52" spans="1:9" s="64" customFormat="1" ht="13.5" customHeight="1">
      <c r="A52" s="1784"/>
      <c r="B52" s="376">
        <v>8809</v>
      </c>
      <c r="C52" s="377">
        <v>89.03394255874673</v>
      </c>
      <c r="D52" s="377">
        <v>9.285957543421501</v>
      </c>
      <c r="E52" s="377">
        <v>1.0330343966398001</v>
      </c>
      <c r="F52" s="378">
        <v>0.6357134748552618</v>
      </c>
      <c r="G52" s="379">
        <v>0.011352026336701102</v>
      </c>
      <c r="I52" s="272"/>
    </row>
    <row r="53" spans="1:9" s="64" customFormat="1" ht="13.5" customHeight="1">
      <c r="A53" s="1783" t="s">
        <v>456</v>
      </c>
      <c r="B53" s="210">
        <v>14156</v>
      </c>
      <c r="C53" s="129">
        <v>89.1</v>
      </c>
      <c r="D53" s="129">
        <v>9.3</v>
      </c>
      <c r="E53" s="129">
        <v>0.8</v>
      </c>
      <c r="F53" s="129">
        <v>0.7</v>
      </c>
      <c r="G53" s="209">
        <v>0</v>
      </c>
      <c r="I53" s="272"/>
    </row>
    <row r="54" spans="1:9" s="64" customFormat="1" ht="13.5" customHeight="1">
      <c r="A54" s="1784"/>
      <c r="B54" s="333">
        <v>8433</v>
      </c>
      <c r="C54" s="334">
        <v>89.6</v>
      </c>
      <c r="D54" s="334">
        <v>8.8</v>
      </c>
      <c r="E54" s="334">
        <v>0.9</v>
      </c>
      <c r="F54" s="335">
        <v>0.7</v>
      </c>
      <c r="G54" s="336">
        <v>0.02207261891623441</v>
      </c>
      <c r="I54" s="272"/>
    </row>
    <row r="55" spans="1:9" s="64" customFormat="1" ht="13.5" customHeight="1">
      <c r="A55" s="1786" t="s">
        <v>439</v>
      </c>
      <c r="B55" s="128">
        <v>13517</v>
      </c>
      <c r="C55" s="328">
        <v>90.6</v>
      </c>
      <c r="D55" s="328">
        <v>8.1</v>
      </c>
      <c r="E55" s="328">
        <v>0.8</v>
      </c>
      <c r="F55" s="328">
        <v>0.4</v>
      </c>
      <c r="G55" s="329">
        <v>0</v>
      </c>
      <c r="I55" s="272"/>
    </row>
    <row r="56" spans="1:9" s="64" customFormat="1" ht="13.5" customHeight="1">
      <c r="A56" s="1786"/>
      <c r="B56" s="1326">
        <v>8007</v>
      </c>
      <c r="C56" s="1327">
        <v>90.8</v>
      </c>
      <c r="D56" s="1327">
        <v>8</v>
      </c>
      <c r="E56" s="1327">
        <v>0.9</v>
      </c>
      <c r="F56" s="1328">
        <v>0.3</v>
      </c>
      <c r="G56" s="1329">
        <v>0</v>
      </c>
      <c r="I56" s="272"/>
    </row>
    <row r="57" spans="1:9" s="64" customFormat="1" ht="13.5" customHeight="1">
      <c r="A57" s="1785" t="s">
        <v>460</v>
      </c>
      <c r="B57" s="210">
        <v>13282</v>
      </c>
      <c r="C57" s="129">
        <v>90.6</v>
      </c>
      <c r="D57" s="129">
        <v>8</v>
      </c>
      <c r="E57" s="129">
        <v>0.8</v>
      </c>
      <c r="F57" s="129">
        <v>0.4732216630361301</v>
      </c>
      <c r="G57" s="209">
        <v>0</v>
      </c>
      <c r="I57" s="272"/>
    </row>
    <row r="58" spans="1:9" s="64" customFormat="1" ht="13.5" customHeight="1">
      <c r="A58" s="1786"/>
      <c r="B58" s="1326">
        <v>7803</v>
      </c>
      <c r="C58" s="1327">
        <v>90.1</v>
      </c>
      <c r="D58" s="1327">
        <v>8.4</v>
      </c>
      <c r="E58" s="1327">
        <v>1</v>
      </c>
      <c r="F58" s="1328">
        <v>0.3844675124951942</v>
      </c>
      <c r="G58" s="1329">
        <v>0</v>
      </c>
      <c r="I58" s="272"/>
    </row>
    <row r="59" spans="1:9" s="64" customFormat="1" ht="13.5" customHeight="1">
      <c r="A59" s="1785" t="s">
        <v>461</v>
      </c>
      <c r="B59" s="1475">
        <v>12426</v>
      </c>
      <c r="C59" s="129">
        <v>90.7</v>
      </c>
      <c r="D59" s="129">
        <v>7.8</v>
      </c>
      <c r="E59" s="129">
        <v>0.9</v>
      </c>
      <c r="F59" s="129">
        <v>0.5</v>
      </c>
      <c r="G59" s="209">
        <f>'-44-'!Q63</f>
        <v>0</v>
      </c>
      <c r="I59" s="272"/>
    </row>
    <row r="60" spans="1:9" s="64" customFormat="1" ht="13.5" customHeight="1" thickBot="1">
      <c r="A60" s="1790"/>
      <c r="B60" s="497">
        <v>7343</v>
      </c>
      <c r="C60" s="498">
        <v>90.4</v>
      </c>
      <c r="D60" s="498">
        <v>8.1</v>
      </c>
      <c r="E60" s="498">
        <v>1</v>
      </c>
      <c r="F60" s="498">
        <f>'-44-'!M$63</f>
        <v>0.3431512725193023</v>
      </c>
      <c r="G60" s="1710">
        <f>'-44-'!Q$63</f>
        <v>0</v>
      </c>
      <c r="I60" s="272"/>
    </row>
    <row r="61" spans="1:9" s="64" customFormat="1" ht="13.5" customHeight="1">
      <c r="A61" s="1788" t="s">
        <v>465</v>
      </c>
      <c r="B61" s="261">
        <f>'-44-'!E65</f>
        <v>11843</v>
      </c>
      <c r="C61" s="262">
        <f>'-44-'!G65</f>
        <v>90.50071772354977</v>
      </c>
      <c r="D61" s="262">
        <f>'-44-'!I65</f>
        <v>8.266486532128683</v>
      </c>
      <c r="E61" s="262">
        <f>'-44-'!K65</f>
        <v>0.7346111627121507</v>
      </c>
      <c r="F61" s="262">
        <f>'-44-'!M65</f>
        <v>0.3630836781220974</v>
      </c>
      <c r="G61" s="263">
        <f>'-44-'!Q65</f>
        <v>0</v>
      </c>
      <c r="I61" s="272"/>
    </row>
    <row r="62" spans="1:9" s="64" customFormat="1" ht="13.5" customHeight="1" thickBot="1">
      <c r="A62" s="1789"/>
      <c r="B62" s="271">
        <f>'-44-'!E63</f>
        <v>6994</v>
      </c>
      <c r="C62" s="317">
        <f>'-44-'!G$63</f>
        <v>90.32027452101802</v>
      </c>
      <c r="D62" s="317">
        <f>'-44-'!I$63</f>
        <v>8.364312267657994</v>
      </c>
      <c r="E62" s="317">
        <f>'-44-'!K$63</f>
        <v>0.8578781812982557</v>
      </c>
      <c r="F62" s="318">
        <f>'-44-'!M$63</f>
        <v>0.3431512725193023</v>
      </c>
      <c r="G62" s="319">
        <f>'-44-'!Q$63</f>
        <v>0</v>
      </c>
      <c r="I62" s="272"/>
    </row>
    <row r="63" spans="1:8" s="33" customFormat="1" ht="11.25">
      <c r="A63" s="1787" t="s">
        <v>283</v>
      </c>
      <c r="B63" s="1787"/>
      <c r="C63" s="1787"/>
      <c r="D63" s="1787"/>
      <c r="E63" s="1787"/>
      <c r="F63" s="1787"/>
      <c r="G63" s="1787"/>
      <c r="H63" s="34"/>
    </row>
    <row r="64" spans="1:7" s="33" customFormat="1" ht="11.25">
      <c r="A64" s="1782" t="s">
        <v>285</v>
      </c>
      <c r="B64" s="1782"/>
      <c r="C64" s="1782"/>
      <c r="D64" s="1782"/>
      <c r="E64" s="1782"/>
      <c r="F64" s="1782"/>
      <c r="G64" s="1782"/>
    </row>
    <row r="66" spans="3:7" ht="13.5">
      <c r="C66" s="31"/>
      <c r="D66" s="31"/>
      <c r="E66" s="32"/>
      <c r="F66" s="32"/>
      <c r="G66" s="32"/>
    </row>
  </sheetData>
  <sheetProtection/>
  <mergeCells count="30">
    <mergeCell ref="A1:E1"/>
    <mergeCell ref="A9:A10"/>
    <mergeCell ref="A11:A12"/>
    <mergeCell ref="A13:A14"/>
    <mergeCell ref="A15:A16"/>
    <mergeCell ref="A17:A18"/>
    <mergeCell ref="A19:A20"/>
    <mergeCell ref="A21:A22"/>
    <mergeCell ref="A23:A24"/>
    <mergeCell ref="A25:A26"/>
    <mergeCell ref="A27:A28"/>
    <mergeCell ref="A29:A30"/>
    <mergeCell ref="A31:A32"/>
    <mergeCell ref="A33:A34"/>
    <mergeCell ref="A57:A58"/>
    <mergeCell ref="A63:G63"/>
    <mergeCell ref="A49:A50"/>
    <mergeCell ref="A55:A56"/>
    <mergeCell ref="A61:A62"/>
    <mergeCell ref="A59:A60"/>
    <mergeCell ref="A64:G64"/>
    <mergeCell ref="A35:A36"/>
    <mergeCell ref="A37:A38"/>
    <mergeCell ref="A39:A40"/>
    <mergeCell ref="A41:A42"/>
    <mergeCell ref="A43:A44"/>
    <mergeCell ref="A45:A46"/>
    <mergeCell ref="A47:A48"/>
    <mergeCell ref="A51:A52"/>
    <mergeCell ref="A53:A54"/>
  </mergeCells>
  <printOptions horizontalCentered="1"/>
  <pageMargins left="0.5905511811023623" right="0.5905511811023623" top="0.5905511811023623" bottom="0.5905511811023623" header="0.3937007874015748" footer="0.3937007874015748"/>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tabColor indexed="14"/>
  </sheetPr>
  <dimension ref="A1:BB462"/>
  <sheetViews>
    <sheetView view="pageBreakPreview" zoomScale="110" zoomScaleSheetLayoutView="110" zoomScalePageLayoutView="0" workbookViewId="0" topLeftCell="A1">
      <pane xSplit="2" ySplit="8" topLeftCell="C9" activePane="bottomRight" state="frozen"/>
      <selection pane="topLeft" activeCell="B9" sqref="B9"/>
      <selection pane="topRight" activeCell="B9" sqref="B9"/>
      <selection pane="bottomLeft" activeCell="B9" sqref="B9"/>
      <selection pane="bottomRight" activeCell="A37" sqref="A37:IV107"/>
    </sheetView>
  </sheetViews>
  <sheetFormatPr defaultColWidth="9.00390625" defaultRowHeight="13.5"/>
  <cols>
    <col min="1" max="1" width="2.625" style="39" bestFit="1" customWidth="1"/>
    <col min="2" max="2" width="9.00390625" style="64" customWidth="1"/>
    <col min="3" max="4" width="4.875" style="1" customWidth="1"/>
    <col min="5" max="5" width="4.25390625" style="1" bestFit="1" customWidth="1"/>
    <col min="6" max="6" width="3.375" style="1" customWidth="1"/>
    <col min="7" max="7" width="3.50390625" style="1" customWidth="1"/>
    <col min="8" max="8" width="5.00390625" style="1" bestFit="1" customWidth="1"/>
    <col min="9" max="9" width="3.00390625" style="1" bestFit="1" customWidth="1"/>
    <col min="10" max="11" width="4.00390625" style="1" customWidth="1"/>
    <col min="12" max="12" width="4.875" style="1" customWidth="1"/>
    <col min="13" max="13" width="2.875" style="49" bestFit="1" customWidth="1"/>
    <col min="14" max="14" width="4.875" style="1" customWidth="1"/>
    <col min="15" max="15" width="2.875" style="49" bestFit="1" customWidth="1"/>
    <col min="16" max="22" width="4.875" style="1" customWidth="1"/>
    <col min="23" max="23" width="4.25390625" style="1" bestFit="1" customWidth="1"/>
    <col min="24" max="24" width="3.00390625" style="1" bestFit="1" customWidth="1"/>
    <col min="25" max="25" width="4.25390625" style="1" bestFit="1" customWidth="1"/>
    <col min="26" max="26" width="2.875" style="1" bestFit="1" customWidth="1"/>
    <col min="27" max="27" width="3.50390625" style="1" bestFit="1" customWidth="1"/>
    <col min="28" max="28" width="3.00390625" style="1" bestFit="1" customWidth="1"/>
    <col min="29" max="29" width="3.50390625" style="1" bestFit="1" customWidth="1"/>
    <col min="30" max="30" width="3.00390625" style="1" bestFit="1" customWidth="1"/>
    <col min="31" max="31" width="4.25390625" style="1" bestFit="1" customWidth="1"/>
    <col min="32" max="33" width="3.50390625" style="1" bestFit="1" customWidth="1"/>
    <col min="34" max="16384" width="9.00390625" style="1" customWidth="1"/>
  </cols>
  <sheetData>
    <row r="1" spans="1:21" s="2" customFormat="1" ht="14.25">
      <c r="A1" s="1864" t="s">
        <v>298</v>
      </c>
      <c r="B1" s="1864"/>
      <c r="C1" s="1864"/>
      <c r="D1" s="1864"/>
      <c r="E1" s="1864"/>
      <c r="F1" s="1864"/>
      <c r="G1" s="1864"/>
      <c r="H1" s="1864"/>
      <c r="I1" s="1864"/>
      <c r="J1" s="1864"/>
      <c r="K1" s="1864"/>
      <c r="M1" s="144"/>
      <c r="N1" s="145"/>
      <c r="O1" s="45"/>
      <c r="P1" s="45"/>
      <c r="Q1" s="45"/>
      <c r="R1" s="45"/>
      <c r="S1" s="45"/>
      <c r="U1" s="45"/>
    </row>
    <row r="2" spans="1:33" s="44" customFormat="1" ht="12.75" thickBot="1">
      <c r="A2" s="45"/>
      <c r="B2" s="45"/>
      <c r="C2" s="45"/>
      <c r="D2" s="45"/>
      <c r="E2" s="45"/>
      <c r="F2" s="45"/>
      <c r="G2" s="45"/>
      <c r="H2" s="45"/>
      <c r="I2" s="45"/>
      <c r="J2" s="45"/>
      <c r="K2" s="45"/>
      <c r="M2" s="168"/>
      <c r="O2" s="45"/>
      <c r="P2" s="45"/>
      <c r="Q2" s="45"/>
      <c r="R2" s="45"/>
      <c r="S2" s="45"/>
      <c r="T2" s="683"/>
      <c r="U2" s="45"/>
      <c r="AC2" s="1865" t="str">
        <f ca="1">INDIRECT("'-43-'!M4")</f>
        <v>（令和元年度）</v>
      </c>
      <c r="AD2" s="1866"/>
      <c r="AE2" s="1866"/>
      <c r="AF2" s="1866"/>
      <c r="AG2" s="1866"/>
    </row>
    <row r="3" spans="1:33" s="43" customFormat="1" ht="12.75" thickBot="1">
      <c r="A3" s="1867" t="s">
        <v>70</v>
      </c>
      <c r="B3" s="1867" t="s">
        <v>71</v>
      </c>
      <c r="C3" s="1869" t="s">
        <v>142</v>
      </c>
      <c r="D3" s="1872" t="s">
        <v>143</v>
      </c>
      <c r="E3" s="1875" t="s">
        <v>341</v>
      </c>
      <c r="F3" s="1876"/>
      <c r="G3" s="1876"/>
      <c r="H3" s="1876"/>
      <c r="I3" s="1876"/>
      <c r="J3" s="1876"/>
      <c r="K3" s="1876"/>
      <c r="L3" s="1876"/>
      <c r="M3" s="1876"/>
      <c r="N3" s="1876"/>
      <c r="O3" s="1876"/>
      <c r="P3" s="1876"/>
      <c r="Q3" s="1876"/>
      <c r="R3" s="1876"/>
      <c r="S3" s="1876"/>
      <c r="T3" s="1877"/>
      <c r="U3" s="1877"/>
      <c r="V3" s="1878" t="s">
        <v>253</v>
      </c>
      <c r="W3" s="1879"/>
      <c r="X3" s="1879"/>
      <c r="Y3" s="1879"/>
      <c r="Z3" s="1879"/>
      <c r="AA3" s="1879"/>
      <c r="AB3" s="1879"/>
      <c r="AC3" s="1879"/>
      <c r="AD3" s="1879"/>
      <c r="AE3" s="1880"/>
      <c r="AF3" s="1881" t="s">
        <v>306</v>
      </c>
      <c r="AG3" s="1882"/>
    </row>
    <row r="4" spans="1:33" s="44" customFormat="1" ht="14.25" customHeight="1" thickBot="1">
      <c r="A4" s="1868"/>
      <c r="B4" s="1868"/>
      <c r="C4" s="1870"/>
      <c r="D4" s="1873"/>
      <c r="E4" s="1885" t="s">
        <v>146</v>
      </c>
      <c r="F4" s="1846" t="s">
        <v>300</v>
      </c>
      <c r="G4" s="1847"/>
      <c r="H4" s="1850" t="s">
        <v>299</v>
      </c>
      <c r="I4" s="1851"/>
      <c r="J4" s="1854" t="s">
        <v>218</v>
      </c>
      <c r="K4" s="1856" t="s">
        <v>214</v>
      </c>
      <c r="L4" s="1858" t="s">
        <v>301</v>
      </c>
      <c r="M4" s="1859"/>
      <c r="N4" s="1858" t="s">
        <v>302</v>
      </c>
      <c r="O4" s="1859"/>
      <c r="P4" s="142" t="s">
        <v>425</v>
      </c>
      <c r="Q4" s="700" t="s">
        <v>426</v>
      </c>
      <c r="R4" s="142" t="s">
        <v>305</v>
      </c>
      <c r="S4" s="142" t="s">
        <v>248</v>
      </c>
      <c r="T4" s="684" t="s">
        <v>427</v>
      </c>
      <c r="U4" s="142" t="s">
        <v>428</v>
      </c>
      <c r="V4" s="1835" t="s">
        <v>145</v>
      </c>
      <c r="W4" s="1836"/>
      <c r="X4" s="1839" t="s">
        <v>252</v>
      </c>
      <c r="Y4" s="1840"/>
      <c r="Z4" s="1840"/>
      <c r="AA4" s="1840"/>
      <c r="AB4" s="1840"/>
      <c r="AC4" s="1840"/>
      <c r="AD4" s="1840"/>
      <c r="AE4" s="1841"/>
      <c r="AF4" s="1883"/>
      <c r="AG4" s="1884"/>
    </row>
    <row r="5" spans="1:33" s="44" customFormat="1" ht="12.75" thickBot="1">
      <c r="A5" s="1868"/>
      <c r="B5" s="1868"/>
      <c r="C5" s="1870"/>
      <c r="D5" s="1873"/>
      <c r="E5" s="1886"/>
      <c r="F5" s="1848"/>
      <c r="G5" s="1849"/>
      <c r="H5" s="1852"/>
      <c r="I5" s="1853"/>
      <c r="J5" s="1855"/>
      <c r="K5" s="1857"/>
      <c r="L5" s="1860"/>
      <c r="M5" s="1861"/>
      <c r="N5" s="1862"/>
      <c r="O5" s="1863"/>
      <c r="P5" s="143" t="s">
        <v>246</v>
      </c>
      <c r="Q5" s="686" t="s">
        <v>246</v>
      </c>
      <c r="R5" s="685" t="s">
        <v>247</v>
      </c>
      <c r="S5" s="685" t="s">
        <v>249</v>
      </c>
      <c r="T5" s="686" t="s">
        <v>246</v>
      </c>
      <c r="U5" s="685" t="s">
        <v>246</v>
      </c>
      <c r="V5" s="1837"/>
      <c r="W5" s="1838"/>
      <c r="X5" s="1842" t="s">
        <v>218</v>
      </c>
      <c r="Y5" s="1843"/>
      <c r="Z5" s="1844" t="s">
        <v>219</v>
      </c>
      <c r="AA5" s="1845"/>
      <c r="AB5" s="1842" t="s">
        <v>220</v>
      </c>
      <c r="AC5" s="1843"/>
      <c r="AD5" s="1844" t="s">
        <v>196</v>
      </c>
      <c r="AE5" s="1845"/>
      <c r="AF5" s="166" t="s">
        <v>251</v>
      </c>
      <c r="AG5" s="167" t="s">
        <v>196</v>
      </c>
    </row>
    <row r="6" spans="1:33" s="44" customFormat="1" ht="12" customHeight="1">
      <c r="A6" s="1868"/>
      <c r="B6" s="1868"/>
      <c r="C6" s="1870"/>
      <c r="D6" s="1873"/>
      <c r="E6" s="1823" t="s">
        <v>308</v>
      </c>
      <c r="F6" s="1825" t="s">
        <v>147</v>
      </c>
      <c r="G6" s="1827" t="s">
        <v>148</v>
      </c>
      <c r="H6" s="1829" t="s">
        <v>150</v>
      </c>
      <c r="I6" s="1831" t="s">
        <v>243</v>
      </c>
      <c r="J6" s="1833" t="s">
        <v>309</v>
      </c>
      <c r="K6" s="1819" t="s">
        <v>310</v>
      </c>
      <c r="L6" s="1802" t="s">
        <v>150</v>
      </c>
      <c r="M6" s="1821" t="s">
        <v>244</v>
      </c>
      <c r="N6" s="1812" t="s">
        <v>150</v>
      </c>
      <c r="O6" s="1814" t="s">
        <v>245</v>
      </c>
      <c r="P6" s="1822" t="s">
        <v>150</v>
      </c>
      <c r="Q6" s="1800" t="s">
        <v>150</v>
      </c>
      <c r="R6" s="1817" t="s">
        <v>150</v>
      </c>
      <c r="S6" s="1817" t="s">
        <v>150</v>
      </c>
      <c r="T6" s="1800" t="s">
        <v>150</v>
      </c>
      <c r="U6" s="1817" t="s">
        <v>150</v>
      </c>
      <c r="V6" s="1802" t="s">
        <v>227</v>
      </c>
      <c r="W6" s="1810" t="s">
        <v>84</v>
      </c>
      <c r="X6" s="1812" t="s">
        <v>227</v>
      </c>
      <c r="Y6" s="1814" t="s">
        <v>84</v>
      </c>
      <c r="Z6" s="1802" t="s">
        <v>227</v>
      </c>
      <c r="AA6" s="1804" t="s">
        <v>84</v>
      </c>
      <c r="AB6" s="1812" t="s">
        <v>227</v>
      </c>
      <c r="AC6" s="1800" t="s">
        <v>84</v>
      </c>
      <c r="AD6" s="1802" t="s">
        <v>227</v>
      </c>
      <c r="AE6" s="1804" t="s">
        <v>84</v>
      </c>
      <c r="AF6" s="1806" t="s">
        <v>227</v>
      </c>
      <c r="AG6" s="1808" t="s">
        <v>227</v>
      </c>
    </row>
    <row r="7" spans="1:33" s="44" customFormat="1" ht="50.25" customHeight="1" thickBot="1">
      <c r="A7" s="1868"/>
      <c r="B7" s="1868"/>
      <c r="C7" s="1871"/>
      <c r="D7" s="1874"/>
      <c r="E7" s="1824"/>
      <c r="F7" s="1826"/>
      <c r="G7" s="1828"/>
      <c r="H7" s="1830"/>
      <c r="I7" s="1832"/>
      <c r="J7" s="1834"/>
      <c r="K7" s="1820"/>
      <c r="L7" s="1803"/>
      <c r="M7" s="1811"/>
      <c r="N7" s="1813"/>
      <c r="O7" s="1815"/>
      <c r="P7" s="1818"/>
      <c r="Q7" s="1816"/>
      <c r="R7" s="1818"/>
      <c r="S7" s="1818"/>
      <c r="T7" s="1801"/>
      <c r="U7" s="1818"/>
      <c r="V7" s="1803"/>
      <c r="W7" s="1811"/>
      <c r="X7" s="1813"/>
      <c r="Y7" s="1815"/>
      <c r="Z7" s="1803"/>
      <c r="AA7" s="1805"/>
      <c r="AB7" s="1813"/>
      <c r="AC7" s="1801"/>
      <c r="AD7" s="1803"/>
      <c r="AE7" s="1805"/>
      <c r="AF7" s="1807"/>
      <c r="AG7" s="1809"/>
    </row>
    <row r="8" spans="1:33" s="46" customFormat="1" ht="11.25" thickBot="1">
      <c r="A8" s="141"/>
      <c r="B8" s="141"/>
      <c r="C8" s="146" t="s">
        <v>45</v>
      </c>
      <c r="D8" s="147" t="s">
        <v>45</v>
      </c>
      <c r="E8" s="147" t="s">
        <v>45</v>
      </c>
      <c r="F8" s="226" t="s">
        <v>45</v>
      </c>
      <c r="G8" s="1340" t="s">
        <v>45</v>
      </c>
      <c r="H8" s="1341" t="s">
        <v>45</v>
      </c>
      <c r="I8" s="148" t="s">
        <v>45</v>
      </c>
      <c r="J8" s="148" t="s">
        <v>45</v>
      </c>
      <c r="K8" s="146" t="s">
        <v>152</v>
      </c>
      <c r="L8" s="149" t="s">
        <v>45</v>
      </c>
      <c r="M8" s="1352" t="s">
        <v>250</v>
      </c>
      <c r="N8" s="1353" t="s">
        <v>45</v>
      </c>
      <c r="O8" s="150" t="s">
        <v>250</v>
      </c>
      <c r="P8" s="147" t="s">
        <v>45</v>
      </c>
      <c r="Q8" s="146" t="s">
        <v>250</v>
      </c>
      <c r="R8" s="147" t="s">
        <v>45</v>
      </c>
      <c r="S8" s="147" t="s">
        <v>250</v>
      </c>
      <c r="T8" s="701" t="s">
        <v>250</v>
      </c>
      <c r="U8" s="147" t="s">
        <v>45</v>
      </c>
      <c r="V8" s="149" t="s">
        <v>45</v>
      </c>
      <c r="W8" s="1352" t="s">
        <v>429</v>
      </c>
      <c r="X8" s="1353" t="s">
        <v>45</v>
      </c>
      <c r="Y8" s="150" t="s">
        <v>429</v>
      </c>
      <c r="Z8" s="149" t="s">
        <v>45</v>
      </c>
      <c r="AA8" s="1355" t="s">
        <v>429</v>
      </c>
      <c r="AB8" s="1353" t="s">
        <v>45</v>
      </c>
      <c r="AC8" s="146" t="s">
        <v>429</v>
      </c>
      <c r="AD8" s="149" t="s">
        <v>430</v>
      </c>
      <c r="AE8" s="1356" t="s">
        <v>429</v>
      </c>
      <c r="AF8" s="1353" t="s">
        <v>45</v>
      </c>
      <c r="AG8" s="148" t="s">
        <v>45</v>
      </c>
    </row>
    <row r="9" spans="1:33" s="152" customFormat="1" ht="14.25" customHeight="1">
      <c r="A9" s="1794" t="s">
        <v>151</v>
      </c>
      <c r="B9" s="151" t="s">
        <v>47</v>
      </c>
      <c r="C9" s="230">
        <f>'-44-'!E8</f>
        <v>222</v>
      </c>
      <c r="D9" s="673">
        <v>216</v>
      </c>
      <c r="E9" s="153">
        <v>5</v>
      </c>
      <c r="F9" s="156">
        <v>17</v>
      </c>
      <c r="G9" s="1342">
        <v>8</v>
      </c>
      <c r="H9" s="1343">
        <v>216</v>
      </c>
      <c r="I9" s="155">
        <v>0</v>
      </c>
      <c r="J9" s="153">
        <v>15</v>
      </c>
      <c r="K9" s="156">
        <v>32</v>
      </c>
      <c r="L9" s="154">
        <v>215</v>
      </c>
      <c r="M9" s="1342">
        <v>0</v>
      </c>
      <c r="N9" s="1343">
        <v>215</v>
      </c>
      <c r="O9" s="155">
        <v>0</v>
      </c>
      <c r="P9" s="156">
        <v>215</v>
      </c>
      <c r="Q9" s="153">
        <v>215</v>
      </c>
      <c r="R9" s="156">
        <v>215</v>
      </c>
      <c r="S9" s="153">
        <v>216</v>
      </c>
      <c r="T9" s="153">
        <v>215</v>
      </c>
      <c r="U9" s="153">
        <v>216</v>
      </c>
      <c r="V9" s="154">
        <v>214</v>
      </c>
      <c r="W9" s="1441">
        <v>99.07407407407408</v>
      </c>
      <c r="X9" s="1343">
        <v>1</v>
      </c>
      <c r="Y9" s="1441">
        <v>0.4629629629629629</v>
      </c>
      <c r="Z9" s="154">
        <v>0</v>
      </c>
      <c r="AA9" s="1441">
        <v>0</v>
      </c>
      <c r="AB9" s="1343">
        <v>0</v>
      </c>
      <c r="AC9" s="1441">
        <v>0</v>
      </c>
      <c r="AD9" s="154">
        <v>1</v>
      </c>
      <c r="AE9" s="1441">
        <v>0.4629629629629629</v>
      </c>
      <c r="AF9" s="1357">
        <v>0</v>
      </c>
      <c r="AG9" s="356">
        <v>0</v>
      </c>
    </row>
    <row r="10" spans="1:33" s="152" customFormat="1" ht="14.25" customHeight="1" thickBot="1">
      <c r="A10" s="1796"/>
      <c r="B10" s="404" t="s">
        <v>48</v>
      </c>
      <c r="C10" s="405">
        <f>'-44-'!E9</f>
        <v>222</v>
      </c>
      <c r="D10" s="406">
        <f>SUM(D9)</f>
        <v>216</v>
      </c>
      <c r="E10" s="406">
        <f aca="true" t="shared" si="0" ref="E10:AG10">SUM(E9)</f>
        <v>5</v>
      </c>
      <c r="F10" s="1334">
        <f t="shared" si="0"/>
        <v>17</v>
      </c>
      <c r="G10" s="1344">
        <f t="shared" si="0"/>
        <v>8</v>
      </c>
      <c r="H10" s="1333">
        <f t="shared" si="0"/>
        <v>216</v>
      </c>
      <c r="I10" s="1331">
        <f t="shared" si="0"/>
        <v>0</v>
      </c>
      <c r="J10" s="406">
        <f t="shared" si="0"/>
        <v>15</v>
      </c>
      <c r="K10" s="406">
        <f t="shared" si="0"/>
        <v>32</v>
      </c>
      <c r="L10" s="1334">
        <f t="shared" si="0"/>
        <v>215</v>
      </c>
      <c r="M10" s="1344">
        <f t="shared" si="0"/>
        <v>0</v>
      </c>
      <c r="N10" s="1333">
        <f t="shared" si="0"/>
        <v>215</v>
      </c>
      <c r="O10" s="1331">
        <f t="shared" si="0"/>
        <v>0</v>
      </c>
      <c r="P10" s="406">
        <f t="shared" si="0"/>
        <v>215</v>
      </c>
      <c r="Q10" s="406">
        <f t="shared" si="0"/>
        <v>215</v>
      </c>
      <c r="R10" s="406">
        <f t="shared" si="0"/>
        <v>215</v>
      </c>
      <c r="S10" s="406">
        <f t="shared" si="0"/>
        <v>216</v>
      </c>
      <c r="T10" s="406">
        <f t="shared" si="0"/>
        <v>215</v>
      </c>
      <c r="U10" s="406">
        <f t="shared" si="0"/>
        <v>216</v>
      </c>
      <c r="V10" s="1334">
        <f t="shared" si="0"/>
        <v>214</v>
      </c>
      <c r="W10" s="1445">
        <f>V10/$D10*100</f>
        <v>99.07407407407408</v>
      </c>
      <c r="X10" s="1333">
        <f t="shared" si="0"/>
        <v>1</v>
      </c>
      <c r="Y10" s="1445">
        <f>X10/$D10*100</f>
        <v>0.4629629629629629</v>
      </c>
      <c r="Z10" s="1334">
        <f t="shared" si="0"/>
        <v>0</v>
      </c>
      <c r="AA10" s="1445">
        <f>Z10/$D10*100</f>
        <v>0</v>
      </c>
      <c r="AB10" s="1333">
        <f t="shared" si="0"/>
        <v>0</v>
      </c>
      <c r="AC10" s="1445">
        <f>AB10/$D10*100</f>
        <v>0</v>
      </c>
      <c r="AD10" s="1334">
        <f t="shared" si="0"/>
        <v>1</v>
      </c>
      <c r="AE10" s="1445">
        <f>AD10/$D10*100</f>
        <v>0.4629629629629629</v>
      </c>
      <c r="AF10" s="1333">
        <f t="shared" si="0"/>
        <v>0</v>
      </c>
      <c r="AG10" s="1331">
        <f t="shared" si="0"/>
        <v>0</v>
      </c>
    </row>
    <row r="11" spans="1:33" s="152" customFormat="1" ht="14.25" customHeight="1">
      <c r="A11" s="1794" t="s">
        <v>86</v>
      </c>
      <c r="B11" s="151" t="s">
        <v>49</v>
      </c>
      <c r="C11" s="231">
        <f>'-44-'!E10</f>
        <v>86</v>
      </c>
      <c r="D11" s="153">
        <v>88</v>
      </c>
      <c r="E11" s="153">
        <v>1</v>
      </c>
      <c r="F11" s="156">
        <v>3</v>
      </c>
      <c r="G11" s="1342">
        <v>6</v>
      </c>
      <c r="H11" s="1343">
        <v>88</v>
      </c>
      <c r="I11" s="155">
        <v>0</v>
      </c>
      <c r="J11" s="156">
        <v>12</v>
      </c>
      <c r="K11" s="153">
        <v>18</v>
      </c>
      <c r="L11" s="156">
        <v>88</v>
      </c>
      <c r="M11" s="1342">
        <v>0</v>
      </c>
      <c r="N11" s="1343">
        <v>88</v>
      </c>
      <c r="O11" s="155">
        <v>0</v>
      </c>
      <c r="P11" s="156">
        <v>88</v>
      </c>
      <c r="Q11" s="153">
        <v>88</v>
      </c>
      <c r="R11" s="156">
        <v>88</v>
      </c>
      <c r="S11" s="153">
        <v>88</v>
      </c>
      <c r="T11" s="153">
        <v>88</v>
      </c>
      <c r="U11" s="153">
        <v>88</v>
      </c>
      <c r="V11" s="154">
        <v>82</v>
      </c>
      <c r="W11" s="1440">
        <v>93.18181818181817</v>
      </c>
      <c r="X11" s="1343">
        <v>3</v>
      </c>
      <c r="Y11" s="1440">
        <v>3.4090909090909087</v>
      </c>
      <c r="Z11" s="154">
        <v>0</v>
      </c>
      <c r="AA11" s="1440">
        <v>0</v>
      </c>
      <c r="AB11" s="1343">
        <v>3</v>
      </c>
      <c r="AC11" s="1440">
        <v>3.4090909090909087</v>
      </c>
      <c r="AD11" s="154">
        <v>0</v>
      </c>
      <c r="AE11" s="1440">
        <v>0</v>
      </c>
      <c r="AF11" s="1357">
        <v>1</v>
      </c>
      <c r="AG11" s="356">
        <v>0</v>
      </c>
    </row>
    <row r="12" spans="1:33" s="152" customFormat="1" ht="14.25" customHeight="1">
      <c r="A12" s="1795"/>
      <c r="B12" s="157" t="s">
        <v>87</v>
      </c>
      <c r="C12" s="232">
        <f>'-44-'!E11</f>
        <v>212</v>
      </c>
      <c r="D12" s="674">
        <v>212</v>
      </c>
      <c r="E12" s="158">
        <v>3</v>
      </c>
      <c r="F12" s="160">
        <v>6</v>
      </c>
      <c r="G12" s="1345">
        <v>8</v>
      </c>
      <c r="H12" s="1346">
        <v>212</v>
      </c>
      <c r="I12" s="159">
        <v>11</v>
      </c>
      <c r="J12" s="160">
        <v>14</v>
      </c>
      <c r="K12" s="158">
        <v>37</v>
      </c>
      <c r="L12" s="160">
        <v>212</v>
      </c>
      <c r="M12" s="1345">
        <v>1</v>
      </c>
      <c r="N12" s="1346">
        <v>212</v>
      </c>
      <c r="O12" s="159">
        <v>0</v>
      </c>
      <c r="P12" s="160">
        <v>212</v>
      </c>
      <c r="Q12" s="158">
        <v>212</v>
      </c>
      <c r="R12" s="160">
        <v>212</v>
      </c>
      <c r="S12" s="158">
        <v>211</v>
      </c>
      <c r="T12" s="158">
        <v>212</v>
      </c>
      <c r="U12" s="158">
        <v>212</v>
      </c>
      <c r="V12" s="363">
        <v>206</v>
      </c>
      <c r="W12" s="1442">
        <v>97.16981132075472</v>
      </c>
      <c r="X12" s="1346">
        <v>3</v>
      </c>
      <c r="Y12" s="1442">
        <v>1.4150943396226416</v>
      </c>
      <c r="Z12" s="363">
        <v>0</v>
      </c>
      <c r="AA12" s="1442">
        <v>0</v>
      </c>
      <c r="AB12" s="1346">
        <v>0</v>
      </c>
      <c r="AC12" s="1442">
        <v>0</v>
      </c>
      <c r="AD12" s="363">
        <v>3</v>
      </c>
      <c r="AE12" s="1442">
        <v>1.4150943396226416</v>
      </c>
      <c r="AF12" s="1358">
        <v>0</v>
      </c>
      <c r="AG12" s="499">
        <v>0</v>
      </c>
    </row>
    <row r="13" spans="1:33" s="152" customFormat="1" ht="14.25" customHeight="1">
      <c r="A13" s="1795"/>
      <c r="B13" s="161" t="s">
        <v>186</v>
      </c>
      <c r="C13" s="232">
        <f>'-44-'!E12</f>
        <v>193</v>
      </c>
      <c r="D13" s="158">
        <v>190</v>
      </c>
      <c r="E13" s="158">
        <v>4</v>
      </c>
      <c r="F13" s="160">
        <v>8</v>
      </c>
      <c r="G13" s="1345">
        <v>11</v>
      </c>
      <c r="H13" s="1346">
        <v>190</v>
      </c>
      <c r="I13" s="159">
        <v>2</v>
      </c>
      <c r="J13" s="160">
        <v>20</v>
      </c>
      <c r="K13" s="158">
        <v>37</v>
      </c>
      <c r="L13" s="160">
        <v>190</v>
      </c>
      <c r="M13" s="1345">
        <v>0</v>
      </c>
      <c r="N13" s="1346">
        <v>190</v>
      </c>
      <c r="O13" s="159">
        <v>1</v>
      </c>
      <c r="P13" s="160">
        <v>190</v>
      </c>
      <c r="Q13" s="158">
        <v>190</v>
      </c>
      <c r="R13" s="160">
        <v>190</v>
      </c>
      <c r="S13" s="158">
        <v>189</v>
      </c>
      <c r="T13" s="158">
        <v>190</v>
      </c>
      <c r="U13" s="158">
        <v>190</v>
      </c>
      <c r="V13" s="363">
        <v>184</v>
      </c>
      <c r="W13" s="1442">
        <v>96.84210526315789</v>
      </c>
      <c r="X13" s="1346">
        <v>3</v>
      </c>
      <c r="Y13" s="1442">
        <v>1.5789473684210527</v>
      </c>
      <c r="Z13" s="363">
        <v>0</v>
      </c>
      <c r="AA13" s="1442">
        <v>0</v>
      </c>
      <c r="AB13" s="1346">
        <v>2</v>
      </c>
      <c r="AC13" s="1442">
        <v>1.0526315789473684</v>
      </c>
      <c r="AD13" s="363">
        <v>1</v>
      </c>
      <c r="AE13" s="1442">
        <v>0.5263157894736842</v>
      </c>
      <c r="AF13" s="1358">
        <v>1</v>
      </c>
      <c r="AG13" s="499">
        <v>1</v>
      </c>
    </row>
    <row r="14" spans="1:33" s="152" customFormat="1" ht="14.25" customHeight="1" thickBot="1">
      <c r="A14" s="1796"/>
      <c r="B14" s="404" t="s">
        <v>48</v>
      </c>
      <c r="C14" s="407">
        <f>'-44-'!E13</f>
        <v>491</v>
      </c>
      <c r="D14" s="406">
        <f>SUM(D11:D13)</f>
        <v>490</v>
      </c>
      <c r="E14" s="406">
        <f aca="true" t="shared" si="1" ref="E14:AG14">SUM(E11:E13)</f>
        <v>8</v>
      </c>
      <c r="F14" s="1334">
        <f t="shared" si="1"/>
        <v>17</v>
      </c>
      <c r="G14" s="1344">
        <f t="shared" si="1"/>
        <v>25</v>
      </c>
      <c r="H14" s="1333">
        <f t="shared" si="1"/>
        <v>490</v>
      </c>
      <c r="I14" s="1331">
        <f t="shared" si="1"/>
        <v>13</v>
      </c>
      <c r="J14" s="406">
        <f t="shared" si="1"/>
        <v>46</v>
      </c>
      <c r="K14" s="406">
        <f t="shared" si="1"/>
        <v>92</v>
      </c>
      <c r="L14" s="1334">
        <f t="shared" si="1"/>
        <v>490</v>
      </c>
      <c r="M14" s="1344">
        <f t="shared" si="1"/>
        <v>1</v>
      </c>
      <c r="N14" s="1333">
        <f t="shared" si="1"/>
        <v>490</v>
      </c>
      <c r="O14" s="1331">
        <f t="shared" si="1"/>
        <v>1</v>
      </c>
      <c r="P14" s="406">
        <f t="shared" si="1"/>
        <v>490</v>
      </c>
      <c r="Q14" s="406">
        <f t="shared" si="1"/>
        <v>490</v>
      </c>
      <c r="R14" s="406">
        <f t="shared" si="1"/>
        <v>490</v>
      </c>
      <c r="S14" s="406">
        <f t="shared" si="1"/>
        <v>488</v>
      </c>
      <c r="T14" s="406">
        <f t="shared" si="1"/>
        <v>490</v>
      </c>
      <c r="U14" s="406">
        <f t="shared" si="1"/>
        <v>490</v>
      </c>
      <c r="V14" s="1334">
        <f t="shared" si="1"/>
        <v>472</v>
      </c>
      <c r="W14" s="1444">
        <f>V14/$D14*100</f>
        <v>96.3265306122449</v>
      </c>
      <c r="X14" s="1333">
        <f t="shared" si="1"/>
        <v>9</v>
      </c>
      <c r="Y14" s="1444">
        <f>X14/$D14*100</f>
        <v>1.8367346938775513</v>
      </c>
      <c r="Z14" s="1334">
        <f t="shared" si="1"/>
        <v>0</v>
      </c>
      <c r="AA14" s="1444">
        <f>Z14/$D14*100</f>
        <v>0</v>
      </c>
      <c r="AB14" s="1333">
        <f t="shared" si="1"/>
        <v>5</v>
      </c>
      <c r="AC14" s="1444">
        <f>AB14/$D14*100</f>
        <v>1.0204081632653061</v>
      </c>
      <c r="AD14" s="1334">
        <f t="shared" si="1"/>
        <v>4</v>
      </c>
      <c r="AE14" s="1444">
        <f>AD14/$D14*100</f>
        <v>0.8163265306122449</v>
      </c>
      <c r="AF14" s="1333">
        <f t="shared" si="1"/>
        <v>2</v>
      </c>
      <c r="AG14" s="1331">
        <f t="shared" si="1"/>
        <v>1</v>
      </c>
    </row>
    <row r="15" spans="1:33" s="152" customFormat="1" ht="14.25" customHeight="1">
      <c r="A15" s="1797" t="s">
        <v>88</v>
      </c>
      <c r="B15" s="151" t="s">
        <v>89</v>
      </c>
      <c r="C15" s="233">
        <f>'-44-'!E14</f>
        <v>314</v>
      </c>
      <c r="D15" s="673">
        <v>306</v>
      </c>
      <c r="E15" s="153">
        <v>1</v>
      </c>
      <c r="F15" s="156">
        <v>18</v>
      </c>
      <c r="G15" s="1342">
        <v>14</v>
      </c>
      <c r="H15" s="1343">
        <v>299</v>
      </c>
      <c r="I15" s="155">
        <v>2</v>
      </c>
      <c r="J15" s="156">
        <v>16</v>
      </c>
      <c r="K15" s="153">
        <v>48</v>
      </c>
      <c r="L15" s="156">
        <v>306</v>
      </c>
      <c r="M15" s="1342">
        <v>0</v>
      </c>
      <c r="N15" s="1343">
        <v>306</v>
      </c>
      <c r="O15" s="155">
        <v>0</v>
      </c>
      <c r="P15" s="156">
        <v>306</v>
      </c>
      <c r="Q15" s="153">
        <v>306</v>
      </c>
      <c r="R15" s="156">
        <v>306</v>
      </c>
      <c r="S15" s="153">
        <v>303</v>
      </c>
      <c r="T15" s="153">
        <v>305</v>
      </c>
      <c r="U15" s="153">
        <v>305</v>
      </c>
      <c r="V15" s="154">
        <v>301</v>
      </c>
      <c r="W15" s="1443">
        <v>98.36601307189542</v>
      </c>
      <c r="X15" s="1343">
        <v>1</v>
      </c>
      <c r="Y15" s="1443">
        <v>0.32679738562091504</v>
      </c>
      <c r="Z15" s="154">
        <v>0</v>
      </c>
      <c r="AA15" s="1443">
        <v>0</v>
      </c>
      <c r="AB15" s="1343">
        <v>1</v>
      </c>
      <c r="AC15" s="1443">
        <v>0.32679738562091504</v>
      </c>
      <c r="AD15" s="154">
        <v>3</v>
      </c>
      <c r="AE15" s="1443">
        <v>0.9803921568627451</v>
      </c>
      <c r="AF15" s="1357">
        <v>0</v>
      </c>
      <c r="AG15" s="356">
        <v>0</v>
      </c>
    </row>
    <row r="16" spans="1:33" s="66" customFormat="1" ht="14.25" customHeight="1">
      <c r="A16" s="1792"/>
      <c r="B16" s="228" t="s">
        <v>307</v>
      </c>
      <c r="C16" s="235">
        <f>'-44-'!E15</f>
        <v>146</v>
      </c>
      <c r="D16" s="674">
        <v>146</v>
      </c>
      <c r="E16" s="361">
        <v>0</v>
      </c>
      <c r="F16" s="362">
        <v>9</v>
      </c>
      <c r="G16" s="360">
        <v>6</v>
      </c>
      <c r="H16" s="357">
        <v>146</v>
      </c>
      <c r="I16" s="1337">
        <v>0</v>
      </c>
      <c r="J16" s="362">
        <v>14</v>
      </c>
      <c r="K16" s="361">
        <v>22</v>
      </c>
      <c r="L16" s="362">
        <v>146</v>
      </c>
      <c r="M16" s="360">
        <v>0</v>
      </c>
      <c r="N16" s="1322">
        <v>146</v>
      </c>
      <c r="O16" s="1337">
        <v>0</v>
      </c>
      <c r="P16" s="362">
        <v>146</v>
      </c>
      <c r="Q16" s="687">
        <v>146</v>
      </c>
      <c r="R16" s="688">
        <v>146</v>
      </c>
      <c r="S16" s="361">
        <v>146</v>
      </c>
      <c r="T16" s="361">
        <v>146</v>
      </c>
      <c r="U16" s="158">
        <v>146</v>
      </c>
      <c r="V16" s="363">
        <v>145</v>
      </c>
      <c r="W16" s="1442">
        <v>99.31506849315068</v>
      </c>
      <c r="X16" s="1346">
        <v>1</v>
      </c>
      <c r="Y16" s="1442">
        <v>0.684931506849315</v>
      </c>
      <c r="Z16" s="363">
        <v>0</v>
      </c>
      <c r="AA16" s="1442">
        <v>0</v>
      </c>
      <c r="AB16" s="1346">
        <v>1</v>
      </c>
      <c r="AC16" s="1442">
        <v>0.684931506849315</v>
      </c>
      <c r="AD16" s="363">
        <v>0</v>
      </c>
      <c r="AE16" s="1442">
        <v>0</v>
      </c>
      <c r="AF16" s="1359">
        <v>0</v>
      </c>
      <c r="AG16" s="500">
        <v>0</v>
      </c>
    </row>
    <row r="17" spans="1:33" s="66" customFormat="1" ht="14.25" customHeight="1">
      <c r="A17" s="1792"/>
      <c r="B17" s="161" t="s">
        <v>98</v>
      </c>
      <c r="C17" s="236">
        <f>'-44-'!E16</f>
        <v>5</v>
      </c>
      <c r="D17" s="674">
        <v>4</v>
      </c>
      <c r="E17" s="158">
        <v>0</v>
      </c>
      <c r="F17" s="165">
        <v>0</v>
      </c>
      <c r="G17" s="1347">
        <v>0</v>
      </c>
      <c r="H17" s="1348">
        <v>4</v>
      </c>
      <c r="I17" s="164">
        <v>0</v>
      </c>
      <c r="J17" s="165">
        <v>0</v>
      </c>
      <c r="K17" s="163">
        <v>1</v>
      </c>
      <c r="L17" s="165">
        <v>4</v>
      </c>
      <c r="M17" s="1347">
        <v>0</v>
      </c>
      <c r="N17" s="1348">
        <v>4</v>
      </c>
      <c r="O17" s="164">
        <v>0</v>
      </c>
      <c r="P17" s="165">
        <v>4</v>
      </c>
      <c r="Q17" s="163">
        <v>4</v>
      </c>
      <c r="R17" s="165">
        <v>4</v>
      </c>
      <c r="S17" s="163">
        <v>4</v>
      </c>
      <c r="T17" s="163">
        <v>4</v>
      </c>
      <c r="U17" s="158">
        <v>4</v>
      </c>
      <c r="V17" s="501">
        <v>4</v>
      </c>
      <c r="W17" s="1442">
        <v>100</v>
      </c>
      <c r="X17" s="1346">
        <v>0</v>
      </c>
      <c r="Y17" s="1442">
        <v>0</v>
      </c>
      <c r="Z17" s="363">
        <v>0</v>
      </c>
      <c r="AA17" s="1442">
        <v>0</v>
      </c>
      <c r="AB17" s="1346">
        <v>0</v>
      </c>
      <c r="AC17" s="1442">
        <v>0</v>
      </c>
      <c r="AD17" s="363">
        <v>0</v>
      </c>
      <c r="AE17" s="1442">
        <v>0</v>
      </c>
      <c r="AF17" s="1359">
        <v>0</v>
      </c>
      <c r="AG17" s="500">
        <v>0</v>
      </c>
    </row>
    <row r="18" spans="1:33" s="66" customFormat="1" ht="14.25" customHeight="1">
      <c r="A18" s="1792"/>
      <c r="B18" s="161" t="s">
        <v>99</v>
      </c>
      <c r="C18" s="236">
        <f>'-44-'!E17</f>
        <v>7</v>
      </c>
      <c r="D18" s="672">
        <v>7</v>
      </c>
      <c r="E18" s="361">
        <v>0</v>
      </c>
      <c r="F18" s="362">
        <v>1</v>
      </c>
      <c r="G18" s="360">
        <v>0</v>
      </c>
      <c r="H18" s="357">
        <v>7</v>
      </c>
      <c r="I18" s="1337">
        <v>0</v>
      </c>
      <c r="J18" s="362">
        <v>0</v>
      </c>
      <c r="K18" s="361">
        <v>0</v>
      </c>
      <c r="L18" s="362">
        <v>7</v>
      </c>
      <c r="M18" s="360">
        <v>0</v>
      </c>
      <c r="N18" s="357">
        <v>7</v>
      </c>
      <c r="O18" s="1337">
        <v>0</v>
      </c>
      <c r="P18" s="362">
        <v>7</v>
      </c>
      <c r="Q18" s="687">
        <v>7</v>
      </c>
      <c r="R18" s="688">
        <v>7</v>
      </c>
      <c r="S18" s="361">
        <v>7</v>
      </c>
      <c r="T18" s="361">
        <v>7</v>
      </c>
      <c r="U18" s="158">
        <v>7</v>
      </c>
      <c r="V18" s="1354">
        <v>7</v>
      </c>
      <c r="W18" s="1442">
        <v>100</v>
      </c>
      <c r="X18" s="1346">
        <v>0</v>
      </c>
      <c r="Y18" s="1442">
        <v>0</v>
      </c>
      <c r="Z18" s="363">
        <v>0</v>
      </c>
      <c r="AA18" s="1442">
        <v>0</v>
      </c>
      <c r="AB18" s="1346">
        <v>0</v>
      </c>
      <c r="AC18" s="1442">
        <v>0</v>
      </c>
      <c r="AD18" s="363">
        <v>0</v>
      </c>
      <c r="AE18" s="1442">
        <v>0</v>
      </c>
      <c r="AF18" s="1359">
        <v>0</v>
      </c>
      <c r="AG18" s="500">
        <v>0</v>
      </c>
    </row>
    <row r="19" spans="1:33" s="152" customFormat="1" ht="14.25" customHeight="1" thickBot="1">
      <c r="A19" s="1793"/>
      <c r="B19" s="404" t="s">
        <v>48</v>
      </c>
      <c r="C19" s="408">
        <f>'-44-'!E18</f>
        <v>472</v>
      </c>
      <c r="D19" s="409">
        <f>SUM(D15:D18)</f>
        <v>463</v>
      </c>
      <c r="E19" s="409">
        <f aca="true" t="shared" si="2" ref="E19:AG19">SUM(E15:E18)</f>
        <v>1</v>
      </c>
      <c r="F19" s="1335">
        <f t="shared" si="2"/>
        <v>28</v>
      </c>
      <c r="G19" s="1349">
        <f t="shared" si="2"/>
        <v>20</v>
      </c>
      <c r="H19" s="1332">
        <f t="shared" si="2"/>
        <v>456</v>
      </c>
      <c r="I19" s="1330">
        <f t="shared" si="2"/>
        <v>2</v>
      </c>
      <c r="J19" s="409">
        <f t="shared" si="2"/>
        <v>30</v>
      </c>
      <c r="K19" s="409">
        <f t="shared" si="2"/>
        <v>71</v>
      </c>
      <c r="L19" s="1335">
        <f t="shared" si="2"/>
        <v>463</v>
      </c>
      <c r="M19" s="1349">
        <f t="shared" si="2"/>
        <v>0</v>
      </c>
      <c r="N19" s="1332">
        <f t="shared" si="2"/>
        <v>463</v>
      </c>
      <c r="O19" s="1330">
        <f t="shared" si="2"/>
        <v>0</v>
      </c>
      <c r="P19" s="409">
        <f t="shared" si="2"/>
        <v>463</v>
      </c>
      <c r="Q19" s="409">
        <f t="shared" si="2"/>
        <v>463</v>
      </c>
      <c r="R19" s="409">
        <f t="shared" si="2"/>
        <v>463</v>
      </c>
      <c r="S19" s="409">
        <f t="shared" si="2"/>
        <v>460</v>
      </c>
      <c r="T19" s="409">
        <f t="shared" si="2"/>
        <v>462</v>
      </c>
      <c r="U19" s="409">
        <f t="shared" si="2"/>
        <v>462</v>
      </c>
      <c r="V19" s="1333">
        <f t="shared" si="2"/>
        <v>457</v>
      </c>
      <c r="W19" s="1445">
        <f>V19/$D19*100</f>
        <v>98.70410367170626</v>
      </c>
      <c r="X19" s="1332">
        <f t="shared" si="2"/>
        <v>2</v>
      </c>
      <c r="Y19" s="1445">
        <f>X19/$D19*100</f>
        <v>0.4319654427645789</v>
      </c>
      <c r="Z19" s="1335">
        <f t="shared" si="2"/>
        <v>0</v>
      </c>
      <c r="AA19" s="1445">
        <f>Z19/$D19*100</f>
        <v>0</v>
      </c>
      <c r="AB19" s="1332">
        <f t="shared" si="2"/>
        <v>2</v>
      </c>
      <c r="AC19" s="1445">
        <f>AB19/$D19*100</f>
        <v>0.4319654427645789</v>
      </c>
      <c r="AD19" s="1335">
        <f t="shared" si="2"/>
        <v>3</v>
      </c>
      <c r="AE19" s="1445">
        <f>AD19/$D19*100</f>
        <v>0.6479481641468683</v>
      </c>
      <c r="AF19" s="1332">
        <f t="shared" si="2"/>
        <v>0</v>
      </c>
      <c r="AG19" s="1330">
        <f t="shared" si="2"/>
        <v>0</v>
      </c>
    </row>
    <row r="20" spans="1:33" s="152" customFormat="1" ht="14.25" customHeight="1">
      <c r="A20" s="1797" t="s">
        <v>91</v>
      </c>
      <c r="B20" s="151" t="s">
        <v>92</v>
      </c>
      <c r="C20" s="231">
        <f>'-44-'!E19</f>
        <v>745</v>
      </c>
      <c r="D20" s="153">
        <v>725</v>
      </c>
      <c r="E20" s="153">
        <v>7</v>
      </c>
      <c r="F20" s="156">
        <v>111</v>
      </c>
      <c r="G20" s="1342">
        <v>20</v>
      </c>
      <c r="H20" s="1343">
        <v>725</v>
      </c>
      <c r="I20" s="155">
        <v>1</v>
      </c>
      <c r="J20" s="156">
        <v>57</v>
      </c>
      <c r="K20" s="153">
        <v>60</v>
      </c>
      <c r="L20" s="156">
        <v>725</v>
      </c>
      <c r="M20" s="1342">
        <v>1</v>
      </c>
      <c r="N20" s="1343">
        <v>725</v>
      </c>
      <c r="O20" s="155">
        <v>1</v>
      </c>
      <c r="P20" s="156">
        <v>725</v>
      </c>
      <c r="Q20" s="153">
        <v>724</v>
      </c>
      <c r="R20" s="156">
        <v>725</v>
      </c>
      <c r="S20" s="153">
        <v>723</v>
      </c>
      <c r="T20" s="153">
        <v>725</v>
      </c>
      <c r="U20" s="153">
        <v>725</v>
      </c>
      <c r="V20" s="154">
        <v>696</v>
      </c>
      <c r="W20" s="1440">
        <v>96</v>
      </c>
      <c r="X20" s="1343">
        <v>19</v>
      </c>
      <c r="Y20" s="1440">
        <v>2.6206896551724137</v>
      </c>
      <c r="Z20" s="154">
        <v>0</v>
      </c>
      <c r="AA20" s="1440">
        <v>0</v>
      </c>
      <c r="AB20" s="1343">
        <v>5</v>
      </c>
      <c r="AC20" s="1440">
        <v>0.6896551724137931</v>
      </c>
      <c r="AD20" s="154">
        <v>6</v>
      </c>
      <c r="AE20" s="1440">
        <v>0.8275862068965517</v>
      </c>
      <c r="AF20" s="1357">
        <v>0</v>
      </c>
      <c r="AG20" s="356">
        <v>1</v>
      </c>
    </row>
    <row r="21" spans="1:33" s="152" customFormat="1" ht="14.25" customHeight="1">
      <c r="A21" s="1792"/>
      <c r="B21" s="157" t="s">
        <v>93</v>
      </c>
      <c r="C21" s="232">
        <f>'-44-'!E20</f>
        <v>103</v>
      </c>
      <c r="D21" s="158">
        <v>106</v>
      </c>
      <c r="E21" s="158">
        <v>0</v>
      </c>
      <c r="F21" s="160">
        <v>3</v>
      </c>
      <c r="G21" s="1345">
        <v>1</v>
      </c>
      <c r="H21" s="1346">
        <v>106</v>
      </c>
      <c r="I21" s="159">
        <v>0</v>
      </c>
      <c r="J21" s="160">
        <v>14</v>
      </c>
      <c r="K21" s="158">
        <v>12</v>
      </c>
      <c r="L21" s="160">
        <v>104</v>
      </c>
      <c r="M21" s="1345">
        <v>0</v>
      </c>
      <c r="N21" s="1346">
        <v>103</v>
      </c>
      <c r="O21" s="159">
        <v>0</v>
      </c>
      <c r="P21" s="160">
        <v>105</v>
      </c>
      <c r="Q21" s="158">
        <v>104</v>
      </c>
      <c r="R21" s="160">
        <v>104</v>
      </c>
      <c r="S21" s="158">
        <v>106</v>
      </c>
      <c r="T21" s="158">
        <v>105</v>
      </c>
      <c r="U21" s="158">
        <v>105</v>
      </c>
      <c r="V21" s="363">
        <v>100</v>
      </c>
      <c r="W21" s="1442">
        <v>94.33962264150944</v>
      </c>
      <c r="X21" s="1346">
        <v>6</v>
      </c>
      <c r="Y21" s="1442">
        <v>5.660377358490567</v>
      </c>
      <c r="Z21" s="363">
        <v>0</v>
      </c>
      <c r="AA21" s="1442">
        <v>0</v>
      </c>
      <c r="AB21" s="1346">
        <v>0</v>
      </c>
      <c r="AC21" s="1442">
        <v>0</v>
      </c>
      <c r="AD21" s="363">
        <v>0</v>
      </c>
      <c r="AE21" s="1442">
        <v>0</v>
      </c>
      <c r="AF21" s="1358">
        <v>0</v>
      </c>
      <c r="AG21" s="499">
        <v>1</v>
      </c>
    </row>
    <row r="22" spans="1:33" s="152" customFormat="1" ht="14.25" customHeight="1" thickBot="1">
      <c r="A22" s="1793"/>
      <c r="B22" s="404" t="s">
        <v>48</v>
      </c>
      <c r="C22" s="407">
        <f>'-44-'!E21</f>
        <v>848</v>
      </c>
      <c r="D22" s="409">
        <f>SUM(D20:D21)</f>
        <v>831</v>
      </c>
      <c r="E22" s="409">
        <f aca="true" t="shared" si="3" ref="E22:AG22">SUM(E20:E21)</f>
        <v>7</v>
      </c>
      <c r="F22" s="1335">
        <f t="shared" si="3"/>
        <v>114</v>
      </c>
      <c r="G22" s="1349">
        <f t="shared" si="3"/>
        <v>21</v>
      </c>
      <c r="H22" s="1332">
        <f t="shared" si="3"/>
        <v>831</v>
      </c>
      <c r="I22" s="1330">
        <f t="shared" si="3"/>
        <v>1</v>
      </c>
      <c r="J22" s="409">
        <f t="shared" si="3"/>
        <v>71</v>
      </c>
      <c r="K22" s="409">
        <f t="shared" si="3"/>
        <v>72</v>
      </c>
      <c r="L22" s="1335">
        <f t="shared" si="3"/>
        <v>829</v>
      </c>
      <c r="M22" s="1349">
        <f t="shared" si="3"/>
        <v>1</v>
      </c>
      <c r="N22" s="1332">
        <f t="shared" si="3"/>
        <v>828</v>
      </c>
      <c r="O22" s="1330">
        <f t="shared" si="3"/>
        <v>1</v>
      </c>
      <c r="P22" s="409">
        <f t="shared" si="3"/>
        <v>830</v>
      </c>
      <c r="Q22" s="409">
        <f t="shared" si="3"/>
        <v>828</v>
      </c>
      <c r="R22" s="409">
        <f t="shared" si="3"/>
        <v>829</v>
      </c>
      <c r="S22" s="409">
        <f t="shared" si="3"/>
        <v>829</v>
      </c>
      <c r="T22" s="409">
        <f t="shared" si="3"/>
        <v>830</v>
      </c>
      <c r="U22" s="409">
        <f t="shared" si="3"/>
        <v>830</v>
      </c>
      <c r="V22" s="1335">
        <f t="shared" si="3"/>
        <v>796</v>
      </c>
      <c r="W22" s="1444">
        <f>V22/$D22*100</f>
        <v>95.78820697954272</v>
      </c>
      <c r="X22" s="1332">
        <f t="shared" si="3"/>
        <v>25</v>
      </c>
      <c r="Y22" s="1444">
        <f>X22/$D22*100</f>
        <v>3.0084235860409145</v>
      </c>
      <c r="Z22" s="1335">
        <f t="shared" si="3"/>
        <v>0</v>
      </c>
      <c r="AA22" s="1444">
        <f>Z22/$D22*100</f>
        <v>0</v>
      </c>
      <c r="AB22" s="1332">
        <f t="shared" si="3"/>
        <v>5</v>
      </c>
      <c r="AC22" s="1444">
        <f>AB22/$D22*100</f>
        <v>0.601684717208183</v>
      </c>
      <c r="AD22" s="1335">
        <f t="shared" si="3"/>
        <v>6</v>
      </c>
      <c r="AE22" s="1444">
        <f>AD22/$D22*100</f>
        <v>0.7220216606498195</v>
      </c>
      <c r="AF22" s="1332">
        <f t="shared" si="3"/>
        <v>0</v>
      </c>
      <c r="AG22" s="1330">
        <f t="shared" si="3"/>
        <v>2</v>
      </c>
    </row>
    <row r="23" spans="1:33" s="66" customFormat="1" ht="14.25" customHeight="1">
      <c r="A23" s="1797" t="s">
        <v>94</v>
      </c>
      <c r="B23" s="211" t="s">
        <v>50</v>
      </c>
      <c r="C23" s="233">
        <f>'-44-'!E22</f>
        <v>92</v>
      </c>
      <c r="D23" s="502">
        <v>92</v>
      </c>
      <c r="E23" s="503">
        <v>3</v>
      </c>
      <c r="F23" s="506">
        <v>1</v>
      </c>
      <c r="G23" s="504">
        <v>5</v>
      </c>
      <c r="H23" s="505">
        <v>92</v>
      </c>
      <c r="I23" s="1338">
        <v>0</v>
      </c>
      <c r="J23" s="506">
        <v>6</v>
      </c>
      <c r="K23" s="503">
        <v>19</v>
      </c>
      <c r="L23" s="506">
        <v>92</v>
      </c>
      <c r="M23" s="504">
        <v>0</v>
      </c>
      <c r="N23" s="505">
        <v>92</v>
      </c>
      <c r="O23" s="1338">
        <v>0</v>
      </c>
      <c r="P23" s="506">
        <v>92</v>
      </c>
      <c r="Q23" s="702">
        <v>92</v>
      </c>
      <c r="R23" s="703">
        <v>92</v>
      </c>
      <c r="S23" s="503">
        <v>92</v>
      </c>
      <c r="T23" s="503">
        <v>92</v>
      </c>
      <c r="U23" s="153">
        <v>92</v>
      </c>
      <c r="V23" s="154">
        <v>76</v>
      </c>
      <c r="W23" s="1443">
        <v>82.6086956521739</v>
      </c>
      <c r="X23" s="1343">
        <v>1</v>
      </c>
      <c r="Y23" s="1443">
        <v>1.0869565217391304</v>
      </c>
      <c r="Z23" s="154">
        <v>0</v>
      </c>
      <c r="AA23" s="1443">
        <v>0</v>
      </c>
      <c r="AB23" s="1343">
        <v>13</v>
      </c>
      <c r="AC23" s="1443">
        <v>14.130434782608695</v>
      </c>
      <c r="AD23" s="154">
        <v>2</v>
      </c>
      <c r="AE23" s="1443">
        <v>2.1739130434782608</v>
      </c>
      <c r="AF23" s="1360">
        <v>0</v>
      </c>
      <c r="AG23" s="507">
        <v>0</v>
      </c>
    </row>
    <row r="24" spans="1:33" s="66" customFormat="1" ht="14.25" customHeight="1">
      <c r="A24" s="1792"/>
      <c r="B24" s="161" t="s">
        <v>95</v>
      </c>
      <c r="C24" s="236">
        <f>'-44-'!E23</f>
        <v>377</v>
      </c>
      <c r="D24" s="675">
        <v>371</v>
      </c>
      <c r="E24" s="509">
        <v>3</v>
      </c>
      <c r="F24" s="514">
        <v>21</v>
      </c>
      <c r="G24" s="511">
        <v>19</v>
      </c>
      <c r="H24" s="512">
        <v>371</v>
      </c>
      <c r="I24" s="1339">
        <v>3</v>
      </c>
      <c r="J24" s="514">
        <v>17</v>
      </c>
      <c r="K24" s="509">
        <v>107</v>
      </c>
      <c r="L24" s="514">
        <v>371</v>
      </c>
      <c r="M24" s="511">
        <v>0</v>
      </c>
      <c r="N24" s="512">
        <v>371</v>
      </c>
      <c r="O24" s="1339">
        <v>0</v>
      </c>
      <c r="P24" s="514">
        <v>371</v>
      </c>
      <c r="Q24" s="704">
        <v>371</v>
      </c>
      <c r="R24" s="705">
        <v>371</v>
      </c>
      <c r="S24" s="509">
        <v>371</v>
      </c>
      <c r="T24" s="509">
        <v>371</v>
      </c>
      <c r="U24" s="158">
        <v>371</v>
      </c>
      <c r="V24" s="501">
        <v>304</v>
      </c>
      <c r="W24" s="1442">
        <v>81.94070080862534</v>
      </c>
      <c r="X24" s="1346">
        <v>2</v>
      </c>
      <c r="Y24" s="1442">
        <v>0.5390835579514826</v>
      </c>
      <c r="Z24" s="363">
        <v>0</v>
      </c>
      <c r="AA24" s="1442">
        <v>0</v>
      </c>
      <c r="AB24" s="1346">
        <v>58</v>
      </c>
      <c r="AC24" s="1442">
        <v>15.633423180592992</v>
      </c>
      <c r="AD24" s="363">
        <v>8</v>
      </c>
      <c r="AE24" s="1442">
        <v>2.15633423180593</v>
      </c>
      <c r="AF24" s="1359">
        <v>0</v>
      </c>
      <c r="AG24" s="500">
        <v>0</v>
      </c>
    </row>
    <row r="25" spans="1:33" s="66" customFormat="1" ht="14.25" customHeight="1">
      <c r="A25" s="1792"/>
      <c r="B25" s="161" t="s">
        <v>51</v>
      </c>
      <c r="C25" s="236">
        <f>'-44-'!E24</f>
        <v>80</v>
      </c>
      <c r="D25" s="508">
        <v>78</v>
      </c>
      <c r="E25" s="509">
        <v>0</v>
      </c>
      <c r="F25" s="514">
        <v>4</v>
      </c>
      <c r="G25" s="511">
        <v>1</v>
      </c>
      <c r="H25" s="512">
        <v>78</v>
      </c>
      <c r="I25" s="1339">
        <v>1</v>
      </c>
      <c r="J25" s="514">
        <v>3</v>
      </c>
      <c r="K25" s="509">
        <v>21</v>
      </c>
      <c r="L25" s="514">
        <v>78</v>
      </c>
      <c r="M25" s="511">
        <v>1</v>
      </c>
      <c r="N25" s="512">
        <v>78</v>
      </c>
      <c r="O25" s="1339">
        <v>0</v>
      </c>
      <c r="P25" s="514">
        <v>78</v>
      </c>
      <c r="Q25" s="704">
        <v>78</v>
      </c>
      <c r="R25" s="705">
        <v>78</v>
      </c>
      <c r="S25" s="509">
        <v>78</v>
      </c>
      <c r="T25" s="509">
        <v>78</v>
      </c>
      <c r="U25" s="158">
        <v>78</v>
      </c>
      <c r="V25" s="363">
        <v>66</v>
      </c>
      <c r="W25" s="1442">
        <v>84.61538461538461</v>
      </c>
      <c r="X25" s="1346">
        <v>1</v>
      </c>
      <c r="Y25" s="1442">
        <v>1.282051282051282</v>
      </c>
      <c r="Z25" s="363">
        <v>0</v>
      </c>
      <c r="AA25" s="1442">
        <v>0</v>
      </c>
      <c r="AB25" s="1346">
        <v>9</v>
      </c>
      <c r="AC25" s="1442">
        <v>11.538461538461538</v>
      </c>
      <c r="AD25" s="363">
        <v>2</v>
      </c>
      <c r="AE25" s="1442">
        <v>2.564102564102564</v>
      </c>
      <c r="AF25" s="1359">
        <v>0</v>
      </c>
      <c r="AG25" s="500">
        <v>0</v>
      </c>
    </row>
    <row r="26" spans="1:54" s="152" customFormat="1" ht="14.25" customHeight="1" thickBot="1">
      <c r="A26" s="1793"/>
      <c r="B26" s="404" t="s">
        <v>48</v>
      </c>
      <c r="C26" s="405">
        <f>'-44-'!E25</f>
        <v>549</v>
      </c>
      <c r="D26" s="409">
        <f>SUM(D23:D25)</f>
        <v>541</v>
      </c>
      <c r="E26" s="409">
        <f aca="true" t="shared" si="4" ref="E26:AG26">SUM(E23:E25)</f>
        <v>6</v>
      </c>
      <c r="F26" s="1335">
        <f t="shared" si="4"/>
        <v>26</v>
      </c>
      <c r="G26" s="1349">
        <f t="shared" si="4"/>
        <v>25</v>
      </c>
      <c r="H26" s="1332">
        <f t="shared" si="4"/>
        <v>541</v>
      </c>
      <c r="I26" s="1330">
        <f t="shared" si="4"/>
        <v>4</v>
      </c>
      <c r="J26" s="409">
        <f t="shared" si="4"/>
        <v>26</v>
      </c>
      <c r="K26" s="409">
        <f t="shared" si="4"/>
        <v>147</v>
      </c>
      <c r="L26" s="1335">
        <f t="shared" si="4"/>
        <v>541</v>
      </c>
      <c r="M26" s="1349">
        <f t="shared" si="4"/>
        <v>1</v>
      </c>
      <c r="N26" s="1332">
        <f t="shared" si="4"/>
        <v>541</v>
      </c>
      <c r="O26" s="1330">
        <f t="shared" si="4"/>
        <v>0</v>
      </c>
      <c r="P26" s="409">
        <f t="shared" si="4"/>
        <v>541</v>
      </c>
      <c r="Q26" s="409">
        <f t="shared" si="4"/>
        <v>541</v>
      </c>
      <c r="R26" s="409">
        <f t="shared" si="4"/>
        <v>541</v>
      </c>
      <c r="S26" s="409">
        <f t="shared" si="4"/>
        <v>541</v>
      </c>
      <c r="T26" s="409">
        <f t="shared" si="4"/>
        <v>541</v>
      </c>
      <c r="U26" s="409">
        <f t="shared" si="4"/>
        <v>541</v>
      </c>
      <c r="V26" s="1335">
        <f t="shared" si="4"/>
        <v>446</v>
      </c>
      <c r="W26" s="1445">
        <f>V26/$D26*100</f>
        <v>82.43992606284658</v>
      </c>
      <c r="X26" s="1332">
        <f t="shared" si="4"/>
        <v>4</v>
      </c>
      <c r="Y26" s="1445">
        <f>X26/$D26*100</f>
        <v>0.7393715341959335</v>
      </c>
      <c r="Z26" s="1335">
        <f t="shared" si="4"/>
        <v>0</v>
      </c>
      <c r="AA26" s="1445">
        <f>Z26/$D26*100</f>
        <v>0</v>
      </c>
      <c r="AB26" s="1332">
        <f t="shared" si="4"/>
        <v>80</v>
      </c>
      <c r="AC26" s="1445">
        <f>AB26/$D26*100</f>
        <v>14.78743068391867</v>
      </c>
      <c r="AD26" s="1335">
        <f t="shared" si="4"/>
        <v>12</v>
      </c>
      <c r="AE26" s="1445">
        <f>AD26/$D26*100</f>
        <v>2.2181146025878005</v>
      </c>
      <c r="AF26" s="1332">
        <f t="shared" si="4"/>
        <v>0</v>
      </c>
      <c r="AG26" s="1330">
        <f t="shared" si="4"/>
        <v>0</v>
      </c>
      <c r="AN26" s="184"/>
      <c r="AO26" s="184"/>
      <c r="AP26" s="184"/>
      <c r="AQ26" s="184"/>
      <c r="AR26" s="184"/>
      <c r="AS26" s="184"/>
      <c r="AT26" s="184"/>
      <c r="AU26" s="184"/>
      <c r="AV26" s="184"/>
      <c r="AW26" s="184"/>
      <c r="AX26" s="184"/>
      <c r="AY26" s="184"/>
      <c r="AZ26" s="184"/>
      <c r="BA26" s="184"/>
      <c r="BB26" s="184"/>
    </row>
    <row r="27" spans="1:54" s="152" customFormat="1" ht="14.25" customHeight="1">
      <c r="A27" s="1798" t="s">
        <v>211</v>
      </c>
      <c r="B27" s="162" t="s">
        <v>210</v>
      </c>
      <c r="C27" s="234">
        <f>'-44-'!E26</f>
        <v>170</v>
      </c>
      <c r="D27" s="163">
        <v>170</v>
      </c>
      <c r="E27" s="163">
        <v>0</v>
      </c>
      <c r="F27" s="165">
        <v>13</v>
      </c>
      <c r="G27" s="1347">
        <v>4</v>
      </c>
      <c r="H27" s="1348">
        <v>170</v>
      </c>
      <c r="I27" s="164">
        <v>0</v>
      </c>
      <c r="J27" s="165">
        <v>7</v>
      </c>
      <c r="K27" s="163">
        <v>25</v>
      </c>
      <c r="L27" s="165">
        <v>170</v>
      </c>
      <c r="M27" s="1347">
        <v>1</v>
      </c>
      <c r="N27" s="1348">
        <v>170</v>
      </c>
      <c r="O27" s="164">
        <v>0</v>
      </c>
      <c r="P27" s="165">
        <v>170</v>
      </c>
      <c r="Q27" s="163">
        <v>170</v>
      </c>
      <c r="R27" s="165">
        <v>170</v>
      </c>
      <c r="S27" s="163">
        <v>168</v>
      </c>
      <c r="T27" s="163">
        <v>169</v>
      </c>
      <c r="U27" s="163">
        <v>169</v>
      </c>
      <c r="V27" s="501">
        <v>155</v>
      </c>
      <c r="W27" s="1440">
        <v>91.17647058823529</v>
      </c>
      <c r="X27" s="1348">
        <v>5</v>
      </c>
      <c r="Y27" s="1440">
        <v>2.941176470588235</v>
      </c>
      <c r="Z27" s="501">
        <v>0</v>
      </c>
      <c r="AA27" s="1440">
        <v>0</v>
      </c>
      <c r="AB27" s="1348">
        <v>0</v>
      </c>
      <c r="AC27" s="1440">
        <v>0</v>
      </c>
      <c r="AD27" s="501">
        <v>10</v>
      </c>
      <c r="AE27" s="1440">
        <v>5.88235294117647</v>
      </c>
      <c r="AF27" s="1361">
        <v>0</v>
      </c>
      <c r="AG27" s="515">
        <v>0</v>
      </c>
      <c r="AI27" s="184"/>
      <c r="AJ27" s="184"/>
      <c r="AK27" s="184"/>
      <c r="AL27" s="184"/>
      <c r="AM27" s="184"/>
      <c r="AN27" s="184"/>
      <c r="AO27" s="184"/>
      <c r="AP27" s="184"/>
      <c r="AQ27" s="184"/>
      <c r="AR27" s="184"/>
      <c r="AS27" s="184"/>
      <c r="AT27" s="184"/>
      <c r="AU27" s="184"/>
      <c r="AV27" s="184"/>
      <c r="AW27" s="184"/>
      <c r="AX27" s="184"/>
      <c r="AY27" s="184"/>
      <c r="AZ27" s="184"/>
      <c r="BA27" s="184"/>
      <c r="BB27" s="184"/>
    </row>
    <row r="28" spans="1:54" s="225" customFormat="1" ht="14.25" customHeight="1" thickBot="1">
      <c r="A28" s="1799"/>
      <c r="B28" s="404" t="s">
        <v>48</v>
      </c>
      <c r="C28" s="407">
        <f>'-44-'!E27</f>
        <v>170</v>
      </c>
      <c r="D28" s="406">
        <f>SUM(D27)</f>
        <v>170</v>
      </c>
      <c r="E28" s="406">
        <f aca="true" t="shared" si="5" ref="E28:AG28">SUM(E27)</f>
        <v>0</v>
      </c>
      <c r="F28" s="1334">
        <f t="shared" si="5"/>
        <v>13</v>
      </c>
      <c r="G28" s="1344">
        <f t="shared" si="5"/>
        <v>4</v>
      </c>
      <c r="H28" s="1333">
        <f t="shared" si="5"/>
        <v>170</v>
      </c>
      <c r="I28" s="1331">
        <f t="shared" si="5"/>
        <v>0</v>
      </c>
      <c r="J28" s="406">
        <f t="shared" si="5"/>
        <v>7</v>
      </c>
      <c r="K28" s="406">
        <f t="shared" si="5"/>
        <v>25</v>
      </c>
      <c r="L28" s="1334">
        <f t="shared" si="5"/>
        <v>170</v>
      </c>
      <c r="M28" s="1344">
        <f t="shared" si="5"/>
        <v>1</v>
      </c>
      <c r="N28" s="1333">
        <f t="shared" si="5"/>
        <v>170</v>
      </c>
      <c r="O28" s="1331">
        <f t="shared" si="5"/>
        <v>0</v>
      </c>
      <c r="P28" s="406">
        <f t="shared" si="5"/>
        <v>170</v>
      </c>
      <c r="Q28" s="406">
        <f t="shared" si="5"/>
        <v>170</v>
      </c>
      <c r="R28" s="406">
        <f t="shared" si="5"/>
        <v>170</v>
      </c>
      <c r="S28" s="406">
        <f t="shared" si="5"/>
        <v>168</v>
      </c>
      <c r="T28" s="406">
        <f t="shared" si="5"/>
        <v>169</v>
      </c>
      <c r="U28" s="406">
        <f t="shared" si="5"/>
        <v>169</v>
      </c>
      <c r="V28" s="1334">
        <f t="shared" si="5"/>
        <v>155</v>
      </c>
      <c r="W28" s="1444">
        <f>V28/$D28*100</f>
        <v>91.17647058823529</v>
      </c>
      <c r="X28" s="1333">
        <f t="shared" si="5"/>
        <v>5</v>
      </c>
      <c r="Y28" s="1444">
        <f>X28/$D28*100</f>
        <v>2.941176470588235</v>
      </c>
      <c r="Z28" s="1334">
        <f t="shared" si="5"/>
        <v>0</v>
      </c>
      <c r="AA28" s="1444">
        <f>Z28/$D28*100</f>
        <v>0</v>
      </c>
      <c r="AB28" s="1333">
        <f t="shared" si="5"/>
        <v>0</v>
      </c>
      <c r="AC28" s="1444">
        <f>AB28/$D28*100</f>
        <v>0</v>
      </c>
      <c r="AD28" s="1334">
        <f t="shared" si="5"/>
        <v>10</v>
      </c>
      <c r="AE28" s="1444">
        <f>AD28/$D28*100</f>
        <v>5.88235294117647</v>
      </c>
      <c r="AF28" s="1333">
        <f t="shared" si="5"/>
        <v>0</v>
      </c>
      <c r="AG28" s="1331">
        <f t="shared" si="5"/>
        <v>0</v>
      </c>
      <c r="AH28" s="184"/>
      <c r="AI28" s="184"/>
      <c r="AJ28" s="184"/>
      <c r="AK28" s="184"/>
      <c r="AL28" s="184"/>
      <c r="AM28" s="184"/>
      <c r="AN28" s="184"/>
      <c r="AO28" s="184"/>
      <c r="AP28" s="184"/>
      <c r="AQ28" s="184"/>
      <c r="AR28" s="184"/>
      <c r="AS28" s="184"/>
      <c r="AT28" s="184"/>
      <c r="AU28" s="184"/>
      <c r="AV28" s="184"/>
      <c r="AW28" s="184"/>
      <c r="AX28" s="184"/>
      <c r="AY28" s="184"/>
      <c r="AZ28" s="184"/>
      <c r="BA28" s="184"/>
      <c r="BB28" s="184"/>
    </row>
    <row r="29" spans="1:54" s="224" customFormat="1" ht="14.25" customHeight="1">
      <c r="A29" s="1797" t="s">
        <v>26</v>
      </c>
      <c r="B29" s="223" t="s">
        <v>97</v>
      </c>
      <c r="C29" s="237">
        <f>'-44-'!E28</f>
        <v>1018</v>
      </c>
      <c r="D29" s="508">
        <v>995</v>
      </c>
      <c r="E29" s="503">
        <v>21</v>
      </c>
      <c r="F29" s="1336">
        <v>111</v>
      </c>
      <c r="G29" s="511">
        <v>32</v>
      </c>
      <c r="H29" s="512">
        <v>954</v>
      </c>
      <c r="I29" s="1339">
        <v>2</v>
      </c>
      <c r="J29" s="514">
        <v>61</v>
      </c>
      <c r="K29" s="509">
        <v>119</v>
      </c>
      <c r="L29" s="514">
        <v>991</v>
      </c>
      <c r="M29" s="511">
        <v>1</v>
      </c>
      <c r="N29" s="512">
        <v>990</v>
      </c>
      <c r="O29" s="1339">
        <v>3</v>
      </c>
      <c r="P29" s="514">
        <v>989</v>
      </c>
      <c r="Q29" s="704">
        <v>988</v>
      </c>
      <c r="R29" s="705">
        <v>990</v>
      </c>
      <c r="S29" s="509">
        <v>966</v>
      </c>
      <c r="T29" s="509">
        <v>985</v>
      </c>
      <c r="U29" s="153">
        <v>986</v>
      </c>
      <c r="V29" s="501">
        <v>949</v>
      </c>
      <c r="W29" s="1443">
        <v>95.37688442211055</v>
      </c>
      <c r="X29" s="1348">
        <v>31</v>
      </c>
      <c r="Y29" s="1443">
        <v>3.1155778894472363</v>
      </c>
      <c r="Z29" s="501">
        <v>0</v>
      </c>
      <c r="AA29" s="1443">
        <v>0</v>
      </c>
      <c r="AB29" s="1348">
        <v>4</v>
      </c>
      <c r="AC29" s="1443">
        <v>0.4020100502512563</v>
      </c>
      <c r="AD29" s="501">
        <v>4</v>
      </c>
      <c r="AE29" s="1443">
        <v>0.4020100502512563</v>
      </c>
      <c r="AF29" s="1362">
        <v>0</v>
      </c>
      <c r="AG29" s="516">
        <v>0</v>
      </c>
      <c r="AH29" s="269"/>
      <c r="AI29" s="222"/>
      <c r="AJ29" s="222"/>
      <c r="AK29" s="222"/>
      <c r="AL29" s="222"/>
      <c r="AM29" s="222"/>
      <c r="AN29" s="222"/>
      <c r="AO29" s="222"/>
      <c r="AP29" s="222"/>
      <c r="AQ29" s="222"/>
      <c r="AR29" s="222"/>
      <c r="AS29" s="222"/>
      <c r="AT29" s="222"/>
      <c r="AU29" s="222"/>
      <c r="AV29" s="222"/>
      <c r="AW29" s="222"/>
      <c r="AX29" s="222"/>
      <c r="AY29" s="222"/>
      <c r="AZ29" s="222"/>
      <c r="BA29" s="222"/>
      <c r="BB29" s="222"/>
    </row>
    <row r="30" spans="1:54" s="224" customFormat="1" ht="14.25" customHeight="1">
      <c r="A30" s="1792"/>
      <c r="B30" s="223" t="s">
        <v>242</v>
      </c>
      <c r="C30" s="238">
        <f>'-44-'!E29</f>
        <v>566</v>
      </c>
      <c r="D30" s="675">
        <v>560</v>
      </c>
      <c r="E30" s="509">
        <v>10</v>
      </c>
      <c r="F30" s="514">
        <v>46</v>
      </c>
      <c r="G30" s="511">
        <v>3</v>
      </c>
      <c r="H30" s="512">
        <v>560</v>
      </c>
      <c r="I30" s="1339">
        <v>2</v>
      </c>
      <c r="J30" s="514">
        <v>34</v>
      </c>
      <c r="K30" s="509">
        <v>19</v>
      </c>
      <c r="L30" s="514">
        <v>558</v>
      </c>
      <c r="M30" s="511">
        <v>0</v>
      </c>
      <c r="N30" s="512">
        <v>558</v>
      </c>
      <c r="O30" s="1339">
        <v>0</v>
      </c>
      <c r="P30" s="514">
        <v>559</v>
      </c>
      <c r="Q30" s="704">
        <v>536</v>
      </c>
      <c r="R30" s="705">
        <v>538</v>
      </c>
      <c r="S30" s="509">
        <v>553</v>
      </c>
      <c r="T30" s="509">
        <v>557</v>
      </c>
      <c r="U30" s="158">
        <v>556</v>
      </c>
      <c r="V30" s="501">
        <v>552</v>
      </c>
      <c r="W30" s="1442">
        <v>98.57142857142858</v>
      </c>
      <c r="X30" s="1348">
        <v>1</v>
      </c>
      <c r="Y30" s="1442">
        <v>0.17857142857142858</v>
      </c>
      <c r="Z30" s="501">
        <v>0</v>
      </c>
      <c r="AA30" s="1442">
        <v>0</v>
      </c>
      <c r="AB30" s="1348">
        <v>4</v>
      </c>
      <c r="AC30" s="1442">
        <v>0.7142857142857143</v>
      </c>
      <c r="AD30" s="501">
        <v>4</v>
      </c>
      <c r="AE30" s="1442">
        <v>0.7142857142857143</v>
      </c>
      <c r="AF30" s="1362">
        <v>0</v>
      </c>
      <c r="AG30" s="516">
        <v>1</v>
      </c>
      <c r="AH30" s="269"/>
      <c r="AI30" s="222"/>
      <c r="AJ30" s="222"/>
      <c r="AK30" s="222"/>
      <c r="AL30" s="222"/>
      <c r="AM30" s="222"/>
      <c r="AN30" s="222"/>
      <c r="AO30" s="222"/>
      <c r="AP30" s="222"/>
      <c r="AQ30" s="222"/>
      <c r="AR30" s="222"/>
      <c r="AS30" s="222"/>
      <c r="AT30" s="222"/>
      <c r="AU30" s="222"/>
      <c r="AV30" s="222"/>
      <c r="AW30" s="222"/>
      <c r="AX30" s="222"/>
      <c r="AY30" s="222"/>
      <c r="AZ30" s="222"/>
      <c r="BA30" s="222"/>
      <c r="BB30" s="222"/>
    </row>
    <row r="31" spans="1:54" s="227" customFormat="1" ht="14.25" customHeight="1" thickBot="1">
      <c r="A31" s="1792"/>
      <c r="B31" s="161" t="s">
        <v>100</v>
      </c>
      <c r="C31" s="238">
        <f>'-44-'!E30</f>
        <v>52</v>
      </c>
      <c r="D31" s="672">
        <v>51</v>
      </c>
      <c r="E31" s="361">
        <v>0</v>
      </c>
      <c r="F31" s="362">
        <v>8</v>
      </c>
      <c r="G31" s="360">
        <v>1</v>
      </c>
      <c r="H31" s="357">
        <v>51</v>
      </c>
      <c r="I31" s="1337">
        <v>0</v>
      </c>
      <c r="J31" s="362">
        <v>3</v>
      </c>
      <c r="K31" s="361">
        <v>5</v>
      </c>
      <c r="L31" s="362">
        <v>51</v>
      </c>
      <c r="M31" s="360">
        <v>0</v>
      </c>
      <c r="N31" s="357">
        <v>51</v>
      </c>
      <c r="O31" s="1337">
        <v>0</v>
      </c>
      <c r="P31" s="362">
        <v>51</v>
      </c>
      <c r="Q31" s="687">
        <v>51</v>
      </c>
      <c r="R31" s="688">
        <v>51</v>
      </c>
      <c r="S31" s="361">
        <v>49</v>
      </c>
      <c r="T31" s="361">
        <v>51</v>
      </c>
      <c r="U31" s="158">
        <v>50</v>
      </c>
      <c r="V31" s="363">
        <v>47</v>
      </c>
      <c r="W31" s="1442">
        <v>92.15686274509804</v>
      </c>
      <c r="X31" s="1346">
        <v>2</v>
      </c>
      <c r="Y31" s="1442">
        <v>3.9215686274509802</v>
      </c>
      <c r="Z31" s="363">
        <v>0</v>
      </c>
      <c r="AA31" s="1442">
        <v>0</v>
      </c>
      <c r="AB31" s="1346">
        <v>0</v>
      </c>
      <c r="AC31" s="1442">
        <v>0</v>
      </c>
      <c r="AD31" s="363">
        <v>2</v>
      </c>
      <c r="AE31" s="1442">
        <v>3.9215686274509802</v>
      </c>
      <c r="AF31" s="1359">
        <v>0</v>
      </c>
      <c r="AG31" s="500">
        <v>0</v>
      </c>
      <c r="AH31" s="269"/>
      <c r="AI31" s="222"/>
      <c r="AJ31" s="222"/>
      <c r="AK31" s="222"/>
      <c r="AL31" s="222"/>
      <c r="AM31" s="222"/>
      <c r="AN31" s="222"/>
      <c r="AO31" s="222"/>
      <c r="AP31" s="222"/>
      <c r="AQ31" s="222"/>
      <c r="AR31" s="222"/>
      <c r="AS31" s="222"/>
      <c r="AT31" s="222"/>
      <c r="AU31" s="222"/>
      <c r="AV31" s="222"/>
      <c r="AW31" s="222"/>
      <c r="AX31" s="222"/>
      <c r="AY31" s="222"/>
      <c r="AZ31" s="222"/>
      <c r="BA31" s="222"/>
      <c r="BB31" s="222"/>
    </row>
    <row r="32" spans="1:54" s="152" customFormat="1" ht="14.25" customHeight="1" thickBot="1">
      <c r="A32" s="1793"/>
      <c r="B32" s="410" t="s">
        <v>48</v>
      </c>
      <c r="C32" s="411">
        <f>'-44-'!E31</f>
        <v>1636</v>
      </c>
      <c r="D32" s="409">
        <f>SUM(D29:D31)</f>
        <v>1606</v>
      </c>
      <c r="E32" s="409">
        <f aca="true" t="shared" si="6" ref="E32:AG32">SUM(E29:E31)</f>
        <v>31</v>
      </c>
      <c r="F32" s="1335">
        <f t="shared" si="6"/>
        <v>165</v>
      </c>
      <c r="G32" s="1349">
        <f t="shared" si="6"/>
        <v>36</v>
      </c>
      <c r="H32" s="1332">
        <f t="shared" si="6"/>
        <v>1565</v>
      </c>
      <c r="I32" s="1330">
        <f t="shared" si="6"/>
        <v>4</v>
      </c>
      <c r="J32" s="409">
        <f t="shared" si="6"/>
        <v>98</v>
      </c>
      <c r="K32" s="409">
        <f t="shared" si="6"/>
        <v>143</v>
      </c>
      <c r="L32" s="1335">
        <f t="shared" si="6"/>
        <v>1600</v>
      </c>
      <c r="M32" s="1349">
        <f t="shared" si="6"/>
        <v>1</v>
      </c>
      <c r="N32" s="1332">
        <f t="shared" si="6"/>
        <v>1599</v>
      </c>
      <c r="O32" s="1330">
        <f t="shared" si="6"/>
        <v>3</v>
      </c>
      <c r="P32" s="409">
        <f t="shared" si="6"/>
        <v>1599</v>
      </c>
      <c r="Q32" s="409">
        <f t="shared" si="6"/>
        <v>1575</v>
      </c>
      <c r="R32" s="409">
        <f t="shared" si="6"/>
        <v>1579</v>
      </c>
      <c r="S32" s="409">
        <f t="shared" si="6"/>
        <v>1568</v>
      </c>
      <c r="T32" s="409">
        <f t="shared" si="6"/>
        <v>1593</v>
      </c>
      <c r="U32" s="409">
        <f t="shared" si="6"/>
        <v>1592</v>
      </c>
      <c r="V32" s="1335">
        <f t="shared" si="6"/>
        <v>1548</v>
      </c>
      <c r="W32" s="1445">
        <f>V32/$D32*100</f>
        <v>96.38854296388543</v>
      </c>
      <c r="X32" s="1332">
        <f t="shared" si="6"/>
        <v>34</v>
      </c>
      <c r="Y32" s="1445">
        <f>X32/$D32*100</f>
        <v>2.1170610211706102</v>
      </c>
      <c r="Z32" s="1335">
        <f t="shared" si="6"/>
        <v>0</v>
      </c>
      <c r="AA32" s="1445">
        <f>Z32/$D32*100</f>
        <v>0</v>
      </c>
      <c r="AB32" s="1332">
        <f t="shared" si="6"/>
        <v>8</v>
      </c>
      <c r="AC32" s="1445">
        <f>AB32/$D32*100</f>
        <v>0.49813200498132004</v>
      </c>
      <c r="AD32" s="1335">
        <f t="shared" si="6"/>
        <v>10</v>
      </c>
      <c r="AE32" s="1445">
        <f>AD32/$D32*100</f>
        <v>0.62266500622665</v>
      </c>
      <c r="AF32" s="1332">
        <f t="shared" si="6"/>
        <v>0</v>
      </c>
      <c r="AG32" s="1330">
        <f t="shared" si="6"/>
        <v>1</v>
      </c>
      <c r="AI32" s="184"/>
      <c r="AJ32" s="184"/>
      <c r="AK32" s="184"/>
      <c r="AL32" s="184"/>
      <c r="AM32" s="184"/>
      <c r="AN32" s="184"/>
      <c r="AO32" s="184"/>
      <c r="AP32" s="184"/>
      <c r="AQ32" s="184"/>
      <c r="AR32" s="184"/>
      <c r="AS32" s="184"/>
      <c r="AT32" s="184"/>
      <c r="AU32" s="184"/>
      <c r="AV32" s="184"/>
      <c r="AW32" s="184"/>
      <c r="AX32" s="184"/>
      <c r="AY32" s="184"/>
      <c r="AZ32" s="184"/>
      <c r="BA32" s="184"/>
      <c r="BB32" s="184"/>
    </row>
    <row r="33" spans="1:54" s="66" customFormat="1" ht="14.25" customHeight="1">
      <c r="A33" s="1791" t="s">
        <v>101</v>
      </c>
      <c r="B33" s="223" t="s">
        <v>102</v>
      </c>
      <c r="C33" s="239">
        <f>'-44-'!E32</f>
        <v>168</v>
      </c>
      <c r="D33" s="274">
        <v>170</v>
      </c>
      <c r="E33" s="274">
        <v>1</v>
      </c>
      <c r="F33" s="275">
        <v>5</v>
      </c>
      <c r="G33" s="1350">
        <v>1</v>
      </c>
      <c r="H33" s="1351">
        <v>170</v>
      </c>
      <c r="I33" s="276">
        <v>0</v>
      </c>
      <c r="J33" s="275">
        <v>9</v>
      </c>
      <c r="K33" s="274">
        <v>24</v>
      </c>
      <c r="L33" s="275">
        <v>170</v>
      </c>
      <c r="M33" s="1350">
        <v>1</v>
      </c>
      <c r="N33" s="1351">
        <v>169</v>
      </c>
      <c r="O33" s="276">
        <v>0</v>
      </c>
      <c r="P33" s="275">
        <v>169</v>
      </c>
      <c r="Q33" s="274">
        <v>170</v>
      </c>
      <c r="R33" s="275">
        <v>168</v>
      </c>
      <c r="S33" s="274">
        <v>169</v>
      </c>
      <c r="T33" s="274">
        <v>170</v>
      </c>
      <c r="U33" s="706">
        <v>170</v>
      </c>
      <c r="V33" s="501">
        <v>129</v>
      </c>
      <c r="W33" s="1440">
        <v>75.88235294117646</v>
      </c>
      <c r="X33" s="1348">
        <v>9</v>
      </c>
      <c r="Y33" s="1440">
        <v>5.294117647058823</v>
      </c>
      <c r="Z33" s="501">
        <v>0</v>
      </c>
      <c r="AA33" s="1440">
        <v>0</v>
      </c>
      <c r="AB33" s="1348">
        <v>1</v>
      </c>
      <c r="AC33" s="1440">
        <v>0.5882352941176471</v>
      </c>
      <c r="AD33" s="501">
        <v>32</v>
      </c>
      <c r="AE33" s="1440">
        <v>18.823529411764707</v>
      </c>
      <c r="AF33" s="1362">
        <v>0</v>
      </c>
      <c r="AG33" s="516">
        <v>0</v>
      </c>
      <c r="AI33" s="222"/>
      <c r="AJ33" s="222"/>
      <c r="AK33" s="222"/>
      <c r="AL33" s="222"/>
      <c r="AM33" s="222"/>
      <c r="AN33" s="222"/>
      <c r="AO33" s="222"/>
      <c r="AP33" s="222"/>
      <c r="AQ33" s="222"/>
      <c r="AR33" s="222"/>
      <c r="AS33" s="222"/>
      <c r="AT33" s="222"/>
      <c r="AU33" s="222"/>
      <c r="AV33" s="222"/>
      <c r="AW33" s="222"/>
      <c r="AX33" s="222"/>
      <c r="AY33" s="222"/>
      <c r="AZ33" s="222"/>
      <c r="BA33" s="222"/>
      <c r="BB33" s="222"/>
    </row>
    <row r="34" spans="1:54" s="224" customFormat="1" ht="14.25" customHeight="1">
      <c r="A34" s="1792"/>
      <c r="B34" s="161" t="s">
        <v>103</v>
      </c>
      <c r="C34" s="232">
        <f>'-44-'!E33</f>
        <v>206</v>
      </c>
      <c r="D34" s="672">
        <v>203</v>
      </c>
      <c r="E34" s="361">
        <v>0</v>
      </c>
      <c r="F34" s="362">
        <v>11</v>
      </c>
      <c r="G34" s="360">
        <v>3</v>
      </c>
      <c r="H34" s="357">
        <v>203</v>
      </c>
      <c r="I34" s="1337">
        <v>1</v>
      </c>
      <c r="J34" s="362">
        <v>18</v>
      </c>
      <c r="K34" s="361">
        <v>27</v>
      </c>
      <c r="L34" s="362">
        <v>202</v>
      </c>
      <c r="M34" s="360">
        <v>2</v>
      </c>
      <c r="N34" s="357">
        <v>202</v>
      </c>
      <c r="O34" s="1337">
        <v>0</v>
      </c>
      <c r="P34" s="362">
        <v>202</v>
      </c>
      <c r="Q34" s="707">
        <v>202</v>
      </c>
      <c r="R34" s="708">
        <v>202</v>
      </c>
      <c r="S34" s="361">
        <v>202</v>
      </c>
      <c r="T34" s="361">
        <v>202</v>
      </c>
      <c r="U34" s="709">
        <v>202</v>
      </c>
      <c r="V34" s="363">
        <v>170</v>
      </c>
      <c r="W34" s="1442">
        <v>83.74384236453201</v>
      </c>
      <c r="X34" s="1346">
        <v>12</v>
      </c>
      <c r="Y34" s="1442">
        <v>5.911330049261084</v>
      </c>
      <c r="Z34" s="363">
        <v>1</v>
      </c>
      <c r="AA34" s="1442">
        <v>0.49261083743842365</v>
      </c>
      <c r="AB34" s="1346">
        <v>2</v>
      </c>
      <c r="AC34" s="1442">
        <v>0.9852216748768473</v>
      </c>
      <c r="AD34" s="363">
        <v>21</v>
      </c>
      <c r="AE34" s="1442">
        <v>10.344827586206897</v>
      </c>
      <c r="AF34" s="1359">
        <v>0</v>
      </c>
      <c r="AG34" s="500">
        <v>0</v>
      </c>
      <c r="AH34" s="269"/>
      <c r="AI34" s="222"/>
      <c r="AJ34" s="222"/>
      <c r="AK34" s="222"/>
      <c r="AL34" s="222"/>
      <c r="AM34" s="222"/>
      <c r="AN34" s="222"/>
      <c r="AO34" s="222"/>
      <c r="AP34" s="222"/>
      <c r="AQ34" s="222"/>
      <c r="AR34" s="222"/>
      <c r="AS34" s="222"/>
      <c r="AT34" s="222"/>
      <c r="AU34" s="222"/>
      <c r="AV34" s="222"/>
      <c r="AW34" s="222"/>
      <c r="AX34" s="222"/>
      <c r="AY34" s="222"/>
      <c r="AZ34" s="222"/>
      <c r="BA34" s="222"/>
      <c r="BB34" s="222"/>
    </row>
    <row r="35" spans="1:54" s="66" customFormat="1" ht="14.25" customHeight="1">
      <c r="A35" s="1792"/>
      <c r="B35" s="223" t="s">
        <v>104</v>
      </c>
      <c r="C35" s="232">
        <f>'-44-'!E34</f>
        <v>58</v>
      </c>
      <c r="D35" s="274">
        <v>56</v>
      </c>
      <c r="E35" s="274">
        <v>1</v>
      </c>
      <c r="F35" s="275">
        <v>5</v>
      </c>
      <c r="G35" s="1350">
        <v>2</v>
      </c>
      <c r="H35" s="1351">
        <v>56</v>
      </c>
      <c r="I35" s="276">
        <v>0</v>
      </c>
      <c r="J35" s="275">
        <v>4</v>
      </c>
      <c r="K35" s="274">
        <v>8</v>
      </c>
      <c r="L35" s="275">
        <v>56</v>
      </c>
      <c r="M35" s="1350">
        <v>0</v>
      </c>
      <c r="N35" s="1351">
        <v>56</v>
      </c>
      <c r="O35" s="276">
        <v>0</v>
      </c>
      <c r="P35" s="275">
        <v>55</v>
      </c>
      <c r="Q35" s="274">
        <v>56</v>
      </c>
      <c r="R35" s="275">
        <v>56</v>
      </c>
      <c r="S35" s="274">
        <v>56</v>
      </c>
      <c r="T35" s="274">
        <v>56</v>
      </c>
      <c r="U35" s="709">
        <v>56</v>
      </c>
      <c r="V35" s="501">
        <v>54</v>
      </c>
      <c r="W35" s="1442">
        <v>96.42857142857143</v>
      </c>
      <c r="X35" s="1348">
        <v>2</v>
      </c>
      <c r="Y35" s="1442">
        <v>3.571428571428571</v>
      </c>
      <c r="Z35" s="501">
        <v>0</v>
      </c>
      <c r="AA35" s="1442">
        <v>0</v>
      </c>
      <c r="AB35" s="1348">
        <v>0</v>
      </c>
      <c r="AC35" s="1442">
        <v>0</v>
      </c>
      <c r="AD35" s="501">
        <v>0</v>
      </c>
      <c r="AE35" s="1442">
        <v>0</v>
      </c>
      <c r="AF35" s="1362">
        <v>0</v>
      </c>
      <c r="AG35" s="516">
        <v>0</v>
      </c>
      <c r="AI35" s="222"/>
      <c r="AJ35" s="222"/>
      <c r="AK35" s="222"/>
      <c r="AL35" s="222"/>
      <c r="AM35" s="222"/>
      <c r="AN35" s="222"/>
      <c r="AO35" s="222"/>
      <c r="AP35" s="222"/>
      <c r="AQ35" s="222"/>
      <c r="AR35" s="222"/>
      <c r="AS35" s="222"/>
      <c r="AT35" s="222"/>
      <c r="AU35" s="222"/>
      <c r="AV35" s="222"/>
      <c r="AW35" s="222"/>
      <c r="AX35" s="222"/>
      <c r="AY35" s="222"/>
      <c r="AZ35" s="222"/>
      <c r="BA35" s="222"/>
      <c r="BB35" s="222"/>
    </row>
    <row r="36" spans="1:33" s="152" customFormat="1" ht="14.25" customHeight="1" thickBot="1">
      <c r="A36" s="1793"/>
      <c r="B36" s="404" t="s">
        <v>105</v>
      </c>
      <c r="C36" s="412">
        <f>'-44-'!E35</f>
        <v>432</v>
      </c>
      <c r="D36" s="406">
        <f>SUM(D33:D35)</f>
        <v>429</v>
      </c>
      <c r="E36" s="406">
        <f aca="true" t="shared" si="7" ref="E36:AG36">SUM(E33:E35)</f>
        <v>2</v>
      </c>
      <c r="F36" s="1334">
        <f t="shared" si="7"/>
        <v>21</v>
      </c>
      <c r="G36" s="1344">
        <f t="shared" si="7"/>
        <v>6</v>
      </c>
      <c r="H36" s="1333">
        <f t="shared" si="7"/>
        <v>429</v>
      </c>
      <c r="I36" s="1331">
        <f t="shared" si="7"/>
        <v>1</v>
      </c>
      <c r="J36" s="406">
        <f t="shared" si="7"/>
        <v>31</v>
      </c>
      <c r="K36" s="406">
        <f t="shared" si="7"/>
        <v>59</v>
      </c>
      <c r="L36" s="1334">
        <f t="shared" si="7"/>
        <v>428</v>
      </c>
      <c r="M36" s="1344">
        <f t="shared" si="7"/>
        <v>3</v>
      </c>
      <c r="N36" s="1333">
        <f t="shared" si="7"/>
        <v>427</v>
      </c>
      <c r="O36" s="1331">
        <f t="shared" si="7"/>
        <v>0</v>
      </c>
      <c r="P36" s="406">
        <f t="shared" si="7"/>
        <v>426</v>
      </c>
      <c r="Q36" s="406">
        <f t="shared" si="7"/>
        <v>428</v>
      </c>
      <c r="R36" s="406">
        <f t="shared" si="7"/>
        <v>426</v>
      </c>
      <c r="S36" s="406">
        <f t="shared" si="7"/>
        <v>427</v>
      </c>
      <c r="T36" s="406">
        <f t="shared" si="7"/>
        <v>428</v>
      </c>
      <c r="U36" s="406">
        <f t="shared" si="7"/>
        <v>428</v>
      </c>
      <c r="V36" s="1334">
        <f t="shared" si="7"/>
        <v>353</v>
      </c>
      <c r="W36" s="1444">
        <f>V36/$D36*100</f>
        <v>82.28438228438229</v>
      </c>
      <c r="X36" s="1333">
        <f t="shared" si="7"/>
        <v>23</v>
      </c>
      <c r="Y36" s="1444">
        <f>X36/$D36*100</f>
        <v>5.361305361305361</v>
      </c>
      <c r="Z36" s="1334">
        <f t="shared" si="7"/>
        <v>1</v>
      </c>
      <c r="AA36" s="1444">
        <f>Z36/$D36*100</f>
        <v>0.2331002331002331</v>
      </c>
      <c r="AB36" s="1333">
        <f t="shared" si="7"/>
        <v>3</v>
      </c>
      <c r="AC36" s="1444">
        <f>AB36/$D36*100</f>
        <v>0.6993006993006993</v>
      </c>
      <c r="AD36" s="1334">
        <f t="shared" si="7"/>
        <v>53</v>
      </c>
      <c r="AE36" s="1444">
        <f>AD36/$D36*100</f>
        <v>12.354312354312354</v>
      </c>
      <c r="AF36" s="1333">
        <f t="shared" si="7"/>
        <v>0</v>
      </c>
      <c r="AG36" s="1331">
        <f t="shared" si="7"/>
        <v>0</v>
      </c>
    </row>
    <row r="37" spans="3:21" ht="14.25">
      <c r="C37" s="8"/>
      <c r="D37" s="8"/>
      <c r="E37" s="8"/>
      <c r="F37" s="8"/>
      <c r="G37" s="8"/>
      <c r="H37" s="8"/>
      <c r="I37" s="8"/>
      <c r="J37" s="8"/>
      <c r="K37" s="8"/>
      <c r="L37" s="8"/>
      <c r="M37" s="50"/>
      <c r="N37" s="8"/>
      <c r="O37" s="50"/>
      <c r="P37" s="8"/>
      <c r="Q37" s="8"/>
      <c r="R37" s="8"/>
      <c r="S37" s="8"/>
      <c r="U37" s="8"/>
    </row>
    <row r="38" spans="3:21" ht="14.25">
      <c r="C38" s="8"/>
      <c r="D38" s="8"/>
      <c r="E38" s="8"/>
      <c r="F38" s="8"/>
      <c r="G38" s="8"/>
      <c r="H38" s="8"/>
      <c r="I38" s="8"/>
      <c r="J38" s="8"/>
      <c r="K38" s="8"/>
      <c r="L38" s="8"/>
      <c r="M38" s="50"/>
      <c r="N38" s="8"/>
      <c r="O38" s="50"/>
      <c r="P38" s="8"/>
      <c r="Q38" s="8"/>
      <c r="R38" s="8"/>
      <c r="S38" s="8"/>
      <c r="U38" s="8"/>
    </row>
    <row r="39" spans="3:21" ht="14.25">
      <c r="C39" s="8"/>
      <c r="D39" s="8"/>
      <c r="E39" s="8"/>
      <c r="F39" s="8"/>
      <c r="G39" s="8"/>
      <c r="H39" s="8"/>
      <c r="I39" s="8"/>
      <c r="J39" s="8"/>
      <c r="K39" s="8"/>
      <c r="L39" s="8"/>
      <c r="M39" s="50"/>
      <c r="N39" s="8"/>
      <c r="O39" s="50"/>
      <c r="P39" s="8"/>
      <c r="Q39" s="8"/>
      <c r="R39" s="8"/>
      <c r="S39" s="8"/>
      <c r="U39" s="8"/>
    </row>
    <row r="40" spans="3:21" ht="14.25">
      <c r="C40" s="8"/>
      <c r="D40" s="8"/>
      <c r="E40" s="8"/>
      <c r="F40" s="8"/>
      <c r="G40" s="8"/>
      <c r="H40" s="8"/>
      <c r="I40" s="8"/>
      <c r="J40" s="8"/>
      <c r="K40" s="8"/>
      <c r="L40" s="8"/>
      <c r="M40" s="50"/>
      <c r="N40" s="8"/>
      <c r="O40" s="50"/>
      <c r="P40" s="8"/>
      <c r="Q40" s="8"/>
      <c r="R40" s="8"/>
      <c r="S40" s="8"/>
      <c r="U40" s="8"/>
    </row>
    <row r="41" spans="3:21" ht="14.25">
      <c r="C41" s="8"/>
      <c r="D41" s="8"/>
      <c r="E41" s="8"/>
      <c r="F41" s="8"/>
      <c r="G41" s="8"/>
      <c r="H41" s="8"/>
      <c r="I41" s="8"/>
      <c r="J41" s="8"/>
      <c r="K41" s="8"/>
      <c r="L41" s="8"/>
      <c r="M41" s="50"/>
      <c r="N41" s="8"/>
      <c r="O41" s="50"/>
      <c r="P41" s="8"/>
      <c r="Q41" s="8"/>
      <c r="R41" s="8"/>
      <c r="S41" s="8"/>
      <c r="U41" s="8"/>
    </row>
    <row r="42" spans="3:21" ht="14.25">
      <c r="C42" s="8"/>
      <c r="D42" s="8"/>
      <c r="E42" s="8"/>
      <c r="F42" s="8"/>
      <c r="G42" s="8"/>
      <c r="H42" s="8"/>
      <c r="I42" s="8"/>
      <c r="J42" s="8"/>
      <c r="K42" s="8"/>
      <c r="L42" s="8"/>
      <c r="M42" s="50"/>
      <c r="N42" s="8"/>
      <c r="O42" s="50"/>
      <c r="P42" s="8"/>
      <c r="Q42" s="8"/>
      <c r="R42" s="8"/>
      <c r="S42" s="8"/>
      <c r="U42" s="8"/>
    </row>
    <row r="43" spans="3:21" ht="14.25">
      <c r="C43" s="8"/>
      <c r="D43" s="8"/>
      <c r="E43" s="8"/>
      <c r="F43" s="8"/>
      <c r="G43" s="8"/>
      <c r="H43" s="8"/>
      <c r="I43" s="8"/>
      <c r="J43" s="8"/>
      <c r="K43" s="8"/>
      <c r="L43" s="8"/>
      <c r="M43" s="50"/>
      <c r="N43" s="8"/>
      <c r="O43" s="50"/>
      <c r="P43" s="8"/>
      <c r="Q43" s="8"/>
      <c r="R43" s="8"/>
      <c r="S43" s="8"/>
      <c r="U43" s="8"/>
    </row>
    <row r="44" spans="3:21" ht="14.25">
      <c r="C44" s="8"/>
      <c r="D44" s="8"/>
      <c r="E44" s="8"/>
      <c r="F44" s="8"/>
      <c r="G44" s="8"/>
      <c r="H44" s="8"/>
      <c r="I44" s="8"/>
      <c r="J44" s="8"/>
      <c r="K44" s="8"/>
      <c r="L44" s="8"/>
      <c r="M44" s="50"/>
      <c r="N44" s="8"/>
      <c r="O44" s="50"/>
      <c r="P44" s="8"/>
      <c r="Q44" s="8"/>
      <c r="R44" s="8"/>
      <c r="S44" s="8"/>
      <c r="U44" s="8"/>
    </row>
    <row r="45" spans="3:21" ht="14.25">
      <c r="C45" s="8"/>
      <c r="D45" s="8"/>
      <c r="E45" s="8"/>
      <c r="F45" s="8"/>
      <c r="G45" s="8"/>
      <c r="H45" s="8"/>
      <c r="I45" s="8"/>
      <c r="J45" s="8"/>
      <c r="K45" s="8"/>
      <c r="L45" s="8"/>
      <c r="M45" s="50"/>
      <c r="N45" s="8"/>
      <c r="O45" s="50"/>
      <c r="P45" s="8"/>
      <c r="Q45" s="8"/>
      <c r="R45" s="8"/>
      <c r="S45" s="8"/>
      <c r="U45" s="8"/>
    </row>
    <row r="46" spans="3:21" ht="14.25">
      <c r="C46" s="8"/>
      <c r="D46" s="8"/>
      <c r="E46" s="8"/>
      <c r="F46" s="8"/>
      <c r="G46" s="8"/>
      <c r="H46" s="8"/>
      <c r="I46" s="8"/>
      <c r="J46" s="8"/>
      <c r="K46" s="8"/>
      <c r="L46" s="8"/>
      <c r="M46" s="50"/>
      <c r="N46" s="8"/>
      <c r="O46" s="50"/>
      <c r="P46" s="8"/>
      <c r="Q46" s="8"/>
      <c r="R46" s="8"/>
      <c r="S46" s="8"/>
      <c r="U46" s="8"/>
    </row>
    <row r="47" spans="3:21" ht="14.25">
      <c r="C47" s="8"/>
      <c r="D47" s="8"/>
      <c r="E47" s="8"/>
      <c r="F47" s="8"/>
      <c r="G47" s="8"/>
      <c r="H47" s="8"/>
      <c r="I47" s="8"/>
      <c r="J47" s="8"/>
      <c r="K47" s="8"/>
      <c r="L47" s="8"/>
      <c r="M47" s="50"/>
      <c r="N47" s="8"/>
      <c r="O47" s="50"/>
      <c r="P47" s="8"/>
      <c r="Q47" s="8"/>
      <c r="R47" s="8"/>
      <c r="S47" s="8"/>
      <c r="U47" s="8"/>
    </row>
    <row r="48" spans="3:21" ht="14.25">
      <c r="C48" s="8"/>
      <c r="D48" s="8"/>
      <c r="E48" s="8"/>
      <c r="F48" s="8"/>
      <c r="G48" s="8"/>
      <c r="H48" s="8"/>
      <c r="I48" s="8"/>
      <c r="J48" s="8"/>
      <c r="K48" s="8"/>
      <c r="L48" s="8"/>
      <c r="M48" s="50"/>
      <c r="N48" s="8"/>
      <c r="O48" s="50"/>
      <c r="P48" s="8"/>
      <c r="Q48" s="8"/>
      <c r="R48" s="8"/>
      <c r="S48" s="8"/>
      <c r="U48" s="8"/>
    </row>
    <row r="49" spans="3:21" ht="14.25">
      <c r="C49" s="8"/>
      <c r="D49" s="8"/>
      <c r="E49" s="8"/>
      <c r="F49" s="8"/>
      <c r="G49" s="8"/>
      <c r="H49" s="8"/>
      <c r="I49" s="8"/>
      <c r="J49" s="8"/>
      <c r="K49" s="8"/>
      <c r="L49" s="8"/>
      <c r="M49" s="50"/>
      <c r="N49" s="8"/>
      <c r="O49" s="50"/>
      <c r="P49" s="8"/>
      <c r="Q49" s="8"/>
      <c r="R49" s="8"/>
      <c r="S49" s="8"/>
      <c r="U49" s="8"/>
    </row>
    <row r="50" spans="3:21" ht="14.25">
      <c r="C50" s="8"/>
      <c r="D50" s="8"/>
      <c r="E50" s="8"/>
      <c r="F50" s="8"/>
      <c r="G50" s="8"/>
      <c r="H50" s="8"/>
      <c r="I50" s="8"/>
      <c r="J50" s="8"/>
      <c r="K50" s="8"/>
      <c r="L50" s="8"/>
      <c r="M50" s="50"/>
      <c r="N50" s="8"/>
      <c r="O50" s="50"/>
      <c r="P50" s="8"/>
      <c r="Q50" s="8"/>
      <c r="R50" s="8"/>
      <c r="S50" s="8"/>
      <c r="U50" s="8"/>
    </row>
    <row r="51" spans="3:21" ht="14.25">
      <c r="C51" s="8"/>
      <c r="D51" s="8"/>
      <c r="E51" s="8"/>
      <c r="F51" s="8"/>
      <c r="G51" s="8"/>
      <c r="H51" s="8"/>
      <c r="I51" s="8"/>
      <c r="J51" s="8"/>
      <c r="K51" s="8"/>
      <c r="L51" s="8"/>
      <c r="M51" s="50"/>
      <c r="N51" s="8"/>
      <c r="O51" s="50"/>
      <c r="P51" s="8"/>
      <c r="Q51" s="8"/>
      <c r="R51" s="8"/>
      <c r="S51" s="8"/>
      <c r="U51" s="8"/>
    </row>
    <row r="52" spans="3:21" ht="14.25">
      <c r="C52" s="8"/>
      <c r="D52" s="8"/>
      <c r="E52" s="8"/>
      <c r="F52" s="8"/>
      <c r="G52" s="8"/>
      <c r="H52" s="8"/>
      <c r="I52" s="8"/>
      <c r="J52" s="8"/>
      <c r="K52" s="8"/>
      <c r="L52" s="8"/>
      <c r="M52" s="50"/>
      <c r="N52" s="8"/>
      <c r="O52" s="50"/>
      <c r="P52" s="8"/>
      <c r="Q52" s="8"/>
      <c r="R52" s="8"/>
      <c r="S52" s="8"/>
      <c r="U52" s="8"/>
    </row>
    <row r="53" spans="3:21" ht="14.25">
      <c r="C53" s="8"/>
      <c r="D53" s="8"/>
      <c r="E53" s="8"/>
      <c r="F53" s="8"/>
      <c r="G53" s="8"/>
      <c r="H53" s="8"/>
      <c r="I53" s="8"/>
      <c r="J53" s="8"/>
      <c r="K53" s="8"/>
      <c r="L53" s="8"/>
      <c r="M53" s="50"/>
      <c r="N53" s="8"/>
      <c r="O53" s="50"/>
      <c r="P53" s="8"/>
      <c r="Q53" s="8"/>
      <c r="R53" s="8"/>
      <c r="S53" s="8"/>
      <c r="U53" s="8"/>
    </row>
    <row r="54" spans="3:21" ht="14.25">
      <c r="C54" s="8"/>
      <c r="D54" s="8"/>
      <c r="E54" s="8"/>
      <c r="F54" s="8"/>
      <c r="G54" s="8"/>
      <c r="H54" s="8"/>
      <c r="I54" s="8"/>
      <c r="J54" s="8"/>
      <c r="K54" s="8"/>
      <c r="L54" s="8"/>
      <c r="M54" s="50"/>
      <c r="N54" s="8"/>
      <c r="O54" s="50"/>
      <c r="P54" s="8"/>
      <c r="Q54" s="8"/>
      <c r="R54" s="8"/>
      <c r="S54" s="8"/>
      <c r="U54" s="8"/>
    </row>
    <row r="55" spans="3:21" ht="14.25">
      <c r="C55" s="8"/>
      <c r="D55" s="8"/>
      <c r="E55" s="8"/>
      <c r="F55" s="8"/>
      <c r="G55" s="8"/>
      <c r="H55" s="8"/>
      <c r="I55" s="8"/>
      <c r="J55" s="8"/>
      <c r="K55" s="8"/>
      <c r="L55" s="8"/>
      <c r="M55" s="50"/>
      <c r="N55" s="8"/>
      <c r="O55" s="50"/>
      <c r="P55" s="8"/>
      <c r="Q55" s="8"/>
      <c r="R55" s="8"/>
      <c r="S55" s="8"/>
      <c r="U55" s="8"/>
    </row>
    <row r="56" spans="3:21" ht="14.25">
      <c r="C56" s="8"/>
      <c r="D56" s="8"/>
      <c r="E56" s="8"/>
      <c r="F56" s="8"/>
      <c r="G56" s="8"/>
      <c r="H56" s="8"/>
      <c r="I56" s="8"/>
      <c r="J56" s="8"/>
      <c r="K56" s="8"/>
      <c r="L56" s="8"/>
      <c r="M56" s="50"/>
      <c r="N56" s="8"/>
      <c r="O56" s="50"/>
      <c r="P56" s="8"/>
      <c r="Q56" s="8"/>
      <c r="R56" s="8"/>
      <c r="S56" s="8"/>
      <c r="U56" s="8"/>
    </row>
    <row r="57" spans="3:21" ht="14.25">
      <c r="C57" s="8"/>
      <c r="D57" s="8"/>
      <c r="E57" s="8"/>
      <c r="F57" s="8"/>
      <c r="G57" s="8"/>
      <c r="H57" s="8"/>
      <c r="I57" s="8"/>
      <c r="J57" s="8"/>
      <c r="K57" s="8"/>
      <c r="L57" s="8"/>
      <c r="M57" s="50"/>
      <c r="N57" s="8"/>
      <c r="O57" s="50"/>
      <c r="P57" s="8"/>
      <c r="Q57" s="8"/>
      <c r="R57" s="8"/>
      <c r="S57" s="8"/>
      <c r="U57" s="8"/>
    </row>
    <row r="58" spans="3:21" ht="14.25">
      <c r="C58" s="8"/>
      <c r="D58" s="8"/>
      <c r="E58" s="8"/>
      <c r="F58" s="8"/>
      <c r="G58" s="8"/>
      <c r="H58" s="8"/>
      <c r="I58" s="8"/>
      <c r="J58" s="8"/>
      <c r="K58" s="8"/>
      <c r="L58" s="8"/>
      <c r="M58" s="50"/>
      <c r="N58" s="8"/>
      <c r="O58" s="50"/>
      <c r="P58" s="8"/>
      <c r="Q58" s="8"/>
      <c r="R58" s="8"/>
      <c r="S58" s="8"/>
      <c r="U58" s="8"/>
    </row>
    <row r="59" spans="3:21" ht="14.25">
      <c r="C59" s="8"/>
      <c r="D59" s="8"/>
      <c r="E59" s="8"/>
      <c r="F59" s="8"/>
      <c r="G59" s="8"/>
      <c r="H59" s="8"/>
      <c r="I59" s="8"/>
      <c r="J59" s="8"/>
      <c r="K59" s="8"/>
      <c r="L59" s="8"/>
      <c r="M59" s="50"/>
      <c r="N59" s="8"/>
      <c r="O59" s="50"/>
      <c r="P59" s="8"/>
      <c r="Q59" s="8"/>
      <c r="R59" s="8"/>
      <c r="S59" s="8"/>
      <c r="U59" s="8"/>
    </row>
    <row r="60" spans="3:21" ht="14.25">
      <c r="C60" s="8"/>
      <c r="D60" s="8"/>
      <c r="E60" s="8"/>
      <c r="F60" s="8"/>
      <c r="G60" s="8"/>
      <c r="H60" s="8"/>
      <c r="I60" s="8"/>
      <c r="J60" s="8"/>
      <c r="K60" s="8"/>
      <c r="L60" s="8"/>
      <c r="M60" s="50"/>
      <c r="N60" s="8"/>
      <c r="O60" s="50"/>
      <c r="P60" s="8"/>
      <c r="Q60" s="8"/>
      <c r="R60" s="8"/>
      <c r="S60" s="8"/>
      <c r="U60" s="8"/>
    </row>
    <row r="61" spans="3:21" ht="14.25">
      <c r="C61" s="8"/>
      <c r="D61" s="8"/>
      <c r="E61" s="8"/>
      <c r="F61" s="8"/>
      <c r="G61" s="8"/>
      <c r="H61" s="8"/>
      <c r="I61" s="8"/>
      <c r="J61" s="8"/>
      <c r="K61" s="8"/>
      <c r="L61" s="8"/>
      <c r="M61" s="50"/>
      <c r="N61" s="8"/>
      <c r="O61" s="50"/>
      <c r="P61" s="8"/>
      <c r="Q61" s="8"/>
      <c r="R61" s="8"/>
      <c r="S61" s="8"/>
      <c r="U61" s="8"/>
    </row>
    <row r="62" spans="3:21" ht="14.25">
      <c r="C62" s="8"/>
      <c r="D62" s="8"/>
      <c r="E62" s="8"/>
      <c r="F62" s="8"/>
      <c r="G62" s="8"/>
      <c r="H62" s="8"/>
      <c r="I62" s="8"/>
      <c r="J62" s="8"/>
      <c r="K62" s="8"/>
      <c r="L62" s="8"/>
      <c r="M62" s="50"/>
      <c r="N62" s="8"/>
      <c r="O62" s="50"/>
      <c r="P62" s="8"/>
      <c r="Q62" s="8"/>
      <c r="R62" s="8"/>
      <c r="S62" s="8"/>
      <c r="U62" s="8"/>
    </row>
    <row r="63" spans="3:21" ht="14.25">
      <c r="C63" s="8"/>
      <c r="D63" s="8"/>
      <c r="E63" s="8"/>
      <c r="F63" s="8"/>
      <c r="G63" s="8"/>
      <c r="H63" s="8"/>
      <c r="I63" s="8"/>
      <c r="J63" s="8"/>
      <c r="K63" s="8"/>
      <c r="L63" s="8"/>
      <c r="M63" s="50"/>
      <c r="N63" s="8"/>
      <c r="O63" s="50"/>
      <c r="P63" s="8"/>
      <c r="Q63" s="8"/>
      <c r="R63" s="8"/>
      <c r="S63" s="8"/>
      <c r="U63" s="8"/>
    </row>
    <row r="64" spans="3:21" ht="14.25">
      <c r="C64" s="8"/>
      <c r="D64" s="8"/>
      <c r="E64" s="8"/>
      <c r="F64" s="8"/>
      <c r="G64" s="8"/>
      <c r="H64" s="8"/>
      <c r="I64" s="8"/>
      <c r="J64" s="8"/>
      <c r="K64" s="8"/>
      <c r="L64" s="8"/>
      <c r="M64" s="50"/>
      <c r="N64" s="8"/>
      <c r="O64" s="50"/>
      <c r="P64" s="8"/>
      <c r="Q64" s="8"/>
      <c r="R64" s="8"/>
      <c r="S64" s="8"/>
      <c r="U64" s="8"/>
    </row>
    <row r="65" spans="3:21" ht="14.25">
      <c r="C65" s="8"/>
      <c r="D65" s="8"/>
      <c r="E65" s="8"/>
      <c r="F65" s="8"/>
      <c r="G65" s="8"/>
      <c r="H65" s="8"/>
      <c r="I65" s="8"/>
      <c r="J65" s="8"/>
      <c r="K65" s="8"/>
      <c r="L65" s="8"/>
      <c r="M65" s="50"/>
      <c r="N65" s="8"/>
      <c r="O65" s="50"/>
      <c r="P65" s="8"/>
      <c r="Q65" s="8"/>
      <c r="R65" s="8"/>
      <c r="S65" s="8"/>
      <c r="U65" s="8"/>
    </row>
    <row r="66" spans="3:21" ht="14.25">
      <c r="C66" s="8"/>
      <c r="D66" s="8"/>
      <c r="E66" s="8"/>
      <c r="F66" s="8"/>
      <c r="G66" s="8"/>
      <c r="H66" s="8"/>
      <c r="I66" s="8"/>
      <c r="J66" s="8"/>
      <c r="K66" s="8"/>
      <c r="L66" s="8"/>
      <c r="M66" s="50"/>
      <c r="N66" s="8"/>
      <c r="O66" s="50"/>
      <c r="P66" s="8"/>
      <c r="Q66" s="8"/>
      <c r="R66" s="8"/>
      <c r="S66" s="8"/>
      <c r="U66" s="8"/>
    </row>
    <row r="67" spans="3:21" ht="14.25">
      <c r="C67" s="8"/>
      <c r="D67" s="8"/>
      <c r="E67" s="8"/>
      <c r="F67" s="8"/>
      <c r="G67" s="8"/>
      <c r="H67" s="8"/>
      <c r="I67" s="8"/>
      <c r="J67" s="8"/>
      <c r="K67" s="8"/>
      <c r="L67" s="8"/>
      <c r="M67" s="50"/>
      <c r="N67" s="8"/>
      <c r="O67" s="50"/>
      <c r="P67" s="8"/>
      <c r="Q67" s="8"/>
      <c r="R67" s="8"/>
      <c r="S67" s="8"/>
      <c r="U67" s="8"/>
    </row>
    <row r="68" spans="3:21" ht="14.25">
      <c r="C68" s="8"/>
      <c r="D68" s="8"/>
      <c r="E68" s="8"/>
      <c r="F68" s="8"/>
      <c r="G68" s="8"/>
      <c r="H68" s="8"/>
      <c r="I68" s="8"/>
      <c r="J68" s="8"/>
      <c r="K68" s="8"/>
      <c r="L68" s="8"/>
      <c r="M68" s="50"/>
      <c r="N68" s="8"/>
      <c r="O68" s="50"/>
      <c r="P68" s="8"/>
      <c r="Q68" s="8"/>
      <c r="R68" s="8"/>
      <c r="S68" s="8"/>
      <c r="U68" s="8"/>
    </row>
    <row r="69" spans="3:21" ht="14.25">
      <c r="C69" s="8"/>
      <c r="D69" s="8"/>
      <c r="E69" s="8"/>
      <c r="F69" s="8"/>
      <c r="G69" s="8"/>
      <c r="H69" s="8"/>
      <c r="I69" s="8"/>
      <c r="J69" s="8"/>
      <c r="K69" s="8"/>
      <c r="L69" s="8"/>
      <c r="M69" s="50"/>
      <c r="N69" s="8"/>
      <c r="O69" s="50"/>
      <c r="P69" s="8"/>
      <c r="Q69" s="8"/>
      <c r="R69" s="8"/>
      <c r="S69" s="8"/>
      <c r="U69" s="8"/>
    </row>
    <row r="70" spans="3:21" ht="14.25">
      <c r="C70" s="8"/>
      <c r="D70" s="8"/>
      <c r="E70" s="8"/>
      <c r="F70" s="8"/>
      <c r="G70" s="8"/>
      <c r="H70" s="8"/>
      <c r="I70" s="8"/>
      <c r="J70" s="8"/>
      <c r="K70" s="8"/>
      <c r="L70" s="8"/>
      <c r="M70" s="50"/>
      <c r="N70" s="8"/>
      <c r="O70" s="50"/>
      <c r="P70" s="8"/>
      <c r="Q70" s="8"/>
      <c r="R70" s="8"/>
      <c r="S70" s="8"/>
      <c r="U70" s="8"/>
    </row>
    <row r="71" spans="3:21" ht="14.25">
      <c r="C71" s="8"/>
      <c r="D71" s="8"/>
      <c r="E71" s="8"/>
      <c r="F71" s="8"/>
      <c r="G71" s="8"/>
      <c r="H71" s="8"/>
      <c r="I71" s="8"/>
      <c r="J71" s="8"/>
      <c r="K71" s="8"/>
      <c r="L71" s="8"/>
      <c r="M71" s="50"/>
      <c r="N71" s="8"/>
      <c r="O71" s="50"/>
      <c r="P71" s="8"/>
      <c r="Q71" s="8"/>
      <c r="R71" s="8"/>
      <c r="S71" s="8"/>
      <c r="U71" s="8"/>
    </row>
    <row r="72" spans="3:21" ht="14.25">
      <c r="C72" s="8"/>
      <c r="D72" s="8"/>
      <c r="E72" s="8"/>
      <c r="F72" s="8"/>
      <c r="G72" s="8"/>
      <c r="H72" s="8"/>
      <c r="I72" s="8"/>
      <c r="J72" s="8"/>
      <c r="K72" s="8"/>
      <c r="L72" s="8"/>
      <c r="M72" s="50"/>
      <c r="N72" s="8"/>
      <c r="O72" s="50"/>
      <c r="P72" s="8"/>
      <c r="Q72" s="8"/>
      <c r="R72" s="8"/>
      <c r="S72" s="8"/>
      <c r="U72" s="8"/>
    </row>
    <row r="73" spans="3:21" ht="14.25">
      <c r="C73" s="8"/>
      <c r="D73" s="8"/>
      <c r="E73" s="8"/>
      <c r="F73" s="8"/>
      <c r="G73" s="8"/>
      <c r="H73" s="8"/>
      <c r="I73" s="8"/>
      <c r="J73" s="8"/>
      <c r="K73" s="8"/>
      <c r="L73" s="8"/>
      <c r="M73" s="50"/>
      <c r="N73" s="8"/>
      <c r="O73" s="50"/>
      <c r="P73" s="8"/>
      <c r="Q73" s="8"/>
      <c r="R73" s="8"/>
      <c r="S73" s="8"/>
      <c r="U73" s="8"/>
    </row>
    <row r="74" spans="3:21" ht="14.25">
      <c r="C74" s="8"/>
      <c r="D74" s="8"/>
      <c r="E74" s="8"/>
      <c r="F74" s="8"/>
      <c r="G74" s="8"/>
      <c r="H74" s="8"/>
      <c r="I74" s="8"/>
      <c r="J74" s="8"/>
      <c r="K74" s="8"/>
      <c r="L74" s="8"/>
      <c r="M74" s="50"/>
      <c r="N74" s="8"/>
      <c r="O74" s="50"/>
      <c r="P74" s="8"/>
      <c r="Q74" s="8"/>
      <c r="R74" s="8"/>
      <c r="S74" s="8"/>
      <c r="U74" s="8"/>
    </row>
    <row r="75" spans="3:21" ht="14.25">
      <c r="C75" s="8"/>
      <c r="D75" s="8"/>
      <c r="E75" s="8"/>
      <c r="F75" s="8"/>
      <c r="G75" s="8"/>
      <c r="H75" s="8"/>
      <c r="I75" s="8"/>
      <c r="J75" s="8"/>
      <c r="K75" s="8"/>
      <c r="L75" s="8"/>
      <c r="M75" s="50"/>
      <c r="N75" s="8"/>
      <c r="O75" s="50"/>
      <c r="P75" s="8"/>
      <c r="Q75" s="8"/>
      <c r="R75" s="8"/>
      <c r="S75" s="8"/>
      <c r="U75" s="8"/>
    </row>
    <row r="76" spans="3:21" ht="14.25">
      <c r="C76" s="8"/>
      <c r="D76" s="8"/>
      <c r="E76" s="8"/>
      <c r="F76" s="8"/>
      <c r="G76" s="8"/>
      <c r="H76" s="8"/>
      <c r="I76" s="8"/>
      <c r="J76" s="8"/>
      <c r="K76" s="8"/>
      <c r="L76" s="8"/>
      <c r="M76" s="50"/>
      <c r="N76" s="8"/>
      <c r="O76" s="50"/>
      <c r="P76" s="8"/>
      <c r="Q76" s="8"/>
      <c r="R76" s="8"/>
      <c r="S76" s="8"/>
      <c r="U76" s="8"/>
    </row>
    <row r="77" spans="3:21" ht="14.25">
      <c r="C77" s="8"/>
      <c r="D77" s="8"/>
      <c r="E77" s="8"/>
      <c r="F77" s="8"/>
      <c r="G77" s="8"/>
      <c r="H77" s="8"/>
      <c r="I77" s="8"/>
      <c r="J77" s="8"/>
      <c r="K77" s="8"/>
      <c r="L77" s="8"/>
      <c r="M77" s="50"/>
      <c r="N77" s="8"/>
      <c r="O77" s="50"/>
      <c r="P77" s="8"/>
      <c r="Q77" s="8"/>
      <c r="R77" s="8"/>
      <c r="S77" s="8"/>
      <c r="U77" s="8"/>
    </row>
    <row r="78" spans="3:21" ht="14.25">
      <c r="C78" s="8"/>
      <c r="D78" s="8"/>
      <c r="E78" s="8"/>
      <c r="F78" s="8"/>
      <c r="G78" s="8"/>
      <c r="H78" s="8"/>
      <c r="I78" s="8"/>
      <c r="J78" s="8"/>
      <c r="K78" s="8"/>
      <c r="L78" s="8"/>
      <c r="M78" s="50"/>
      <c r="N78" s="8"/>
      <c r="O78" s="50"/>
      <c r="P78" s="8"/>
      <c r="Q78" s="8"/>
      <c r="R78" s="8"/>
      <c r="S78" s="8"/>
      <c r="U78" s="8"/>
    </row>
    <row r="79" spans="3:21" ht="14.25">
      <c r="C79" s="8"/>
      <c r="D79" s="8"/>
      <c r="E79" s="8"/>
      <c r="F79" s="8"/>
      <c r="G79" s="8"/>
      <c r="H79" s="8"/>
      <c r="I79" s="8"/>
      <c r="J79" s="8"/>
      <c r="K79" s="8"/>
      <c r="L79" s="8"/>
      <c r="M79" s="50"/>
      <c r="N79" s="8"/>
      <c r="O79" s="50"/>
      <c r="P79" s="8"/>
      <c r="Q79" s="8"/>
      <c r="R79" s="8"/>
      <c r="S79" s="8"/>
      <c r="U79" s="8"/>
    </row>
    <row r="80" spans="3:21" ht="14.25">
      <c r="C80" s="8"/>
      <c r="D80" s="8"/>
      <c r="E80" s="8"/>
      <c r="F80" s="8"/>
      <c r="G80" s="8"/>
      <c r="H80" s="8"/>
      <c r="I80" s="8"/>
      <c r="J80" s="8"/>
      <c r="K80" s="8"/>
      <c r="L80" s="8"/>
      <c r="M80" s="50"/>
      <c r="N80" s="8"/>
      <c r="O80" s="50"/>
      <c r="P80" s="8"/>
      <c r="Q80" s="8"/>
      <c r="R80" s="8"/>
      <c r="S80" s="8"/>
      <c r="U80" s="8"/>
    </row>
    <row r="81" spans="3:21" ht="14.25">
      <c r="C81" s="8"/>
      <c r="D81" s="8"/>
      <c r="E81" s="8"/>
      <c r="F81" s="8"/>
      <c r="G81" s="8"/>
      <c r="H81" s="8"/>
      <c r="I81" s="8"/>
      <c r="J81" s="8"/>
      <c r="K81" s="8"/>
      <c r="L81" s="8"/>
      <c r="M81" s="50"/>
      <c r="N81" s="8"/>
      <c r="O81" s="50"/>
      <c r="P81" s="8"/>
      <c r="Q81" s="8"/>
      <c r="R81" s="8"/>
      <c r="S81" s="8"/>
      <c r="U81" s="8"/>
    </row>
    <row r="82" spans="3:21" ht="14.25">
      <c r="C82" s="8"/>
      <c r="D82" s="8"/>
      <c r="E82" s="8"/>
      <c r="F82" s="8"/>
      <c r="G82" s="8"/>
      <c r="H82" s="8"/>
      <c r="I82" s="8"/>
      <c r="J82" s="8"/>
      <c r="K82" s="8"/>
      <c r="L82" s="8"/>
      <c r="M82" s="50"/>
      <c r="N82" s="8"/>
      <c r="O82" s="50"/>
      <c r="P82" s="8"/>
      <c r="Q82" s="8"/>
      <c r="R82" s="8"/>
      <c r="S82" s="8"/>
      <c r="U82" s="8"/>
    </row>
    <row r="83" spans="3:21" ht="14.25">
      <c r="C83" s="8"/>
      <c r="D83" s="8"/>
      <c r="E83" s="8"/>
      <c r="F83" s="8"/>
      <c r="G83" s="8"/>
      <c r="H83" s="8"/>
      <c r="I83" s="8"/>
      <c r="J83" s="8"/>
      <c r="K83" s="8"/>
      <c r="L83" s="8"/>
      <c r="M83" s="50"/>
      <c r="N83" s="8"/>
      <c r="O83" s="50"/>
      <c r="P83" s="8"/>
      <c r="Q83" s="8"/>
      <c r="R83" s="8"/>
      <c r="S83" s="8"/>
      <c r="U83" s="8"/>
    </row>
    <row r="84" spans="3:21" ht="14.25">
      <c r="C84" s="8"/>
      <c r="D84" s="8"/>
      <c r="E84" s="8"/>
      <c r="F84" s="8"/>
      <c r="G84" s="8"/>
      <c r="H84" s="8"/>
      <c r="I84" s="8"/>
      <c r="J84" s="8"/>
      <c r="K84" s="8"/>
      <c r="L84" s="8"/>
      <c r="M84" s="50"/>
      <c r="N84" s="8"/>
      <c r="O84" s="50"/>
      <c r="P84" s="8"/>
      <c r="Q84" s="8"/>
      <c r="R84" s="8"/>
      <c r="S84" s="8"/>
      <c r="U84" s="8"/>
    </row>
    <row r="85" spans="3:21" ht="14.25">
      <c r="C85" s="8"/>
      <c r="D85" s="8"/>
      <c r="E85" s="8"/>
      <c r="F85" s="8"/>
      <c r="G85" s="8"/>
      <c r="H85" s="8"/>
      <c r="I85" s="8"/>
      <c r="J85" s="8"/>
      <c r="K85" s="8"/>
      <c r="L85" s="8"/>
      <c r="M85" s="50"/>
      <c r="N85" s="8"/>
      <c r="O85" s="50"/>
      <c r="P85" s="8"/>
      <c r="Q85" s="8"/>
      <c r="R85" s="8"/>
      <c r="S85" s="8"/>
      <c r="U85" s="8"/>
    </row>
    <row r="86" spans="3:21" ht="14.25">
      <c r="C86" s="8"/>
      <c r="D86" s="8"/>
      <c r="E86" s="8"/>
      <c r="F86" s="8"/>
      <c r="G86" s="8"/>
      <c r="H86" s="8"/>
      <c r="I86" s="8"/>
      <c r="J86" s="8"/>
      <c r="K86" s="8"/>
      <c r="L86" s="8"/>
      <c r="M86" s="50"/>
      <c r="N86" s="8"/>
      <c r="O86" s="50"/>
      <c r="P86" s="8"/>
      <c r="Q86" s="8"/>
      <c r="R86" s="8"/>
      <c r="S86" s="8"/>
      <c r="U86" s="8"/>
    </row>
    <row r="87" spans="3:21" ht="14.25">
      <c r="C87" s="8"/>
      <c r="D87" s="8"/>
      <c r="E87" s="8"/>
      <c r="F87" s="8"/>
      <c r="G87" s="8"/>
      <c r="H87" s="8"/>
      <c r="I87" s="8"/>
      <c r="J87" s="8"/>
      <c r="K87" s="8"/>
      <c r="L87" s="8"/>
      <c r="M87" s="50"/>
      <c r="N87" s="8"/>
      <c r="O87" s="50"/>
      <c r="P87" s="8"/>
      <c r="Q87" s="8"/>
      <c r="R87" s="8"/>
      <c r="S87" s="8"/>
      <c r="U87" s="8"/>
    </row>
    <row r="88" spans="3:21" ht="14.25">
      <c r="C88" s="8"/>
      <c r="D88" s="8"/>
      <c r="E88" s="8"/>
      <c r="F88" s="8"/>
      <c r="G88" s="8"/>
      <c r="H88" s="8"/>
      <c r="I88" s="8"/>
      <c r="J88" s="8"/>
      <c r="K88" s="8"/>
      <c r="L88" s="8"/>
      <c r="M88" s="50"/>
      <c r="N88" s="8"/>
      <c r="O88" s="50"/>
      <c r="P88" s="8"/>
      <c r="Q88" s="8"/>
      <c r="R88" s="8"/>
      <c r="S88" s="8"/>
      <c r="U88" s="8"/>
    </row>
    <row r="89" spans="3:21" ht="14.25">
      <c r="C89" s="8"/>
      <c r="D89" s="8"/>
      <c r="E89" s="8"/>
      <c r="F89" s="8"/>
      <c r="G89" s="8"/>
      <c r="H89" s="8"/>
      <c r="I89" s="8"/>
      <c r="J89" s="8"/>
      <c r="K89" s="8"/>
      <c r="L89" s="8"/>
      <c r="M89" s="50"/>
      <c r="N89" s="8"/>
      <c r="O89" s="50"/>
      <c r="P89" s="8"/>
      <c r="Q89" s="8"/>
      <c r="R89" s="8"/>
      <c r="S89" s="8"/>
      <c r="U89" s="8"/>
    </row>
    <row r="90" spans="3:21" ht="14.25">
      <c r="C90" s="8"/>
      <c r="D90" s="8"/>
      <c r="E90" s="8"/>
      <c r="F90" s="8"/>
      <c r="G90" s="8"/>
      <c r="H90" s="8"/>
      <c r="I90" s="8"/>
      <c r="J90" s="8"/>
      <c r="K90" s="8"/>
      <c r="L90" s="8"/>
      <c r="M90" s="50"/>
      <c r="N90" s="8"/>
      <c r="O90" s="50"/>
      <c r="P90" s="8"/>
      <c r="Q90" s="8"/>
      <c r="R90" s="8"/>
      <c r="S90" s="8"/>
      <c r="U90" s="8"/>
    </row>
    <row r="91" spans="3:21" ht="14.25">
      <c r="C91" s="8"/>
      <c r="D91" s="8"/>
      <c r="E91" s="8"/>
      <c r="F91" s="8"/>
      <c r="G91" s="8"/>
      <c r="H91" s="8"/>
      <c r="I91" s="8"/>
      <c r="J91" s="8"/>
      <c r="K91" s="8"/>
      <c r="L91" s="8"/>
      <c r="M91" s="50"/>
      <c r="N91" s="8"/>
      <c r="O91" s="50"/>
      <c r="P91" s="8"/>
      <c r="Q91" s="8"/>
      <c r="R91" s="8"/>
      <c r="S91" s="8"/>
      <c r="U91" s="8"/>
    </row>
    <row r="92" spans="3:21" ht="14.25">
      <c r="C92" s="8"/>
      <c r="D92" s="8"/>
      <c r="E92" s="8"/>
      <c r="F92" s="8"/>
      <c r="G92" s="8"/>
      <c r="H92" s="8"/>
      <c r="I92" s="8"/>
      <c r="J92" s="8"/>
      <c r="K92" s="8"/>
      <c r="L92" s="8"/>
      <c r="M92" s="50"/>
      <c r="N92" s="8"/>
      <c r="O92" s="50"/>
      <c r="P92" s="8"/>
      <c r="Q92" s="8"/>
      <c r="R92" s="8"/>
      <c r="S92" s="8"/>
      <c r="U92" s="8"/>
    </row>
    <row r="93" spans="3:21" ht="14.25">
      <c r="C93" s="8"/>
      <c r="D93" s="8"/>
      <c r="E93" s="8"/>
      <c r="F93" s="8"/>
      <c r="G93" s="8"/>
      <c r="H93" s="8"/>
      <c r="I93" s="8"/>
      <c r="J93" s="8"/>
      <c r="K93" s="8"/>
      <c r="L93" s="8"/>
      <c r="M93" s="50"/>
      <c r="N93" s="8"/>
      <c r="O93" s="50"/>
      <c r="P93" s="8"/>
      <c r="Q93" s="8"/>
      <c r="R93" s="8"/>
      <c r="S93" s="8"/>
      <c r="U93" s="8"/>
    </row>
    <row r="94" spans="3:21" ht="14.25">
      <c r="C94" s="8"/>
      <c r="D94" s="8"/>
      <c r="E94" s="8"/>
      <c r="F94" s="8"/>
      <c r="G94" s="8"/>
      <c r="H94" s="8"/>
      <c r="I94" s="8"/>
      <c r="J94" s="8"/>
      <c r="K94" s="8"/>
      <c r="L94" s="8"/>
      <c r="M94" s="50"/>
      <c r="N94" s="8"/>
      <c r="O94" s="50"/>
      <c r="P94" s="8"/>
      <c r="Q94" s="8"/>
      <c r="R94" s="8"/>
      <c r="S94" s="8"/>
      <c r="U94" s="8"/>
    </row>
    <row r="95" spans="3:21" ht="14.25">
      <c r="C95" s="8"/>
      <c r="D95" s="8"/>
      <c r="E95" s="8"/>
      <c r="F95" s="8"/>
      <c r="G95" s="8"/>
      <c r="H95" s="8"/>
      <c r="I95" s="8"/>
      <c r="J95" s="8"/>
      <c r="K95" s="8"/>
      <c r="L95" s="8"/>
      <c r="M95" s="50"/>
      <c r="N95" s="8"/>
      <c r="O95" s="50"/>
      <c r="P95" s="8"/>
      <c r="Q95" s="8"/>
      <c r="R95" s="8"/>
      <c r="S95" s="8"/>
      <c r="U95" s="8"/>
    </row>
    <row r="96" spans="3:21" ht="14.25">
      <c r="C96" s="8"/>
      <c r="D96" s="8"/>
      <c r="E96" s="8"/>
      <c r="F96" s="8"/>
      <c r="G96" s="8"/>
      <c r="H96" s="8"/>
      <c r="I96" s="8"/>
      <c r="J96" s="8"/>
      <c r="K96" s="8"/>
      <c r="L96" s="8"/>
      <c r="M96" s="50"/>
      <c r="N96" s="8"/>
      <c r="O96" s="50"/>
      <c r="P96" s="8"/>
      <c r="Q96" s="8"/>
      <c r="R96" s="8"/>
      <c r="S96" s="8"/>
      <c r="U96" s="8"/>
    </row>
    <row r="97" spans="3:21" ht="14.25">
      <c r="C97" s="8"/>
      <c r="D97" s="8"/>
      <c r="E97" s="8"/>
      <c r="F97" s="8"/>
      <c r="G97" s="8"/>
      <c r="H97" s="8"/>
      <c r="I97" s="8"/>
      <c r="J97" s="8"/>
      <c r="K97" s="8"/>
      <c r="L97" s="8"/>
      <c r="M97" s="50"/>
      <c r="N97" s="8"/>
      <c r="O97" s="50"/>
      <c r="P97" s="8"/>
      <c r="Q97" s="8"/>
      <c r="R97" s="8"/>
      <c r="S97" s="8"/>
      <c r="U97" s="8"/>
    </row>
    <row r="98" spans="3:21" ht="14.25">
      <c r="C98" s="8"/>
      <c r="D98" s="8"/>
      <c r="E98" s="8"/>
      <c r="F98" s="8"/>
      <c r="G98" s="8"/>
      <c r="H98" s="8"/>
      <c r="I98" s="8"/>
      <c r="J98" s="8"/>
      <c r="K98" s="8"/>
      <c r="L98" s="8"/>
      <c r="M98" s="50"/>
      <c r="N98" s="8"/>
      <c r="O98" s="50"/>
      <c r="P98" s="8"/>
      <c r="Q98" s="8"/>
      <c r="R98" s="8"/>
      <c r="S98" s="8"/>
      <c r="U98" s="8"/>
    </row>
    <row r="99" spans="3:21" ht="14.25">
      <c r="C99" s="8"/>
      <c r="D99" s="8"/>
      <c r="E99" s="8"/>
      <c r="F99" s="8"/>
      <c r="G99" s="8"/>
      <c r="H99" s="8"/>
      <c r="I99" s="8"/>
      <c r="J99" s="8"/>
      <c r="K99" s="8"/>
      <c r="L99" s="8"/>
      <c r="M99" s="50"/>
      <c r="N99" s="8"/>
      <c r="O99" s="50"/>
      <c r="P99" s="8"/>
      <c r="Q99" s="8"/>
      <c r="R99" s="8"/>
      <c r="S99" s="8"/>
      <c r="U99" s="8"/>
    </row>
    <row r="100" spans="3:21" ht="14.25">
      <c r="C100" s="8"/>
      <c r="D100" s="8"/>
      <c r="E100" s="8"/>
      <c r="F100" s="8"/>
      <c r="G100" s="8"/>
      <c r="H100" s="8"/>
      <c r="I100" s="8"/>
      <c r="J100" s="8"/>
      <c r="K100" s="8"/>
      <c r="L100" s="8"/>
      <c r="M100" s="50"/>
      <c r="N100" s="8"/>
      <c r="O100" s="50"/>
      <c r="P100" s="8"/>
      <c r="Q100" s="8"/>
      <c r="R100" s="8"/>
      <c r="S100" s="8"/>
      <c r="U100" s="8"/>
    </row>
    <row r="101" spans="3:21" ht="14.25">
      <c r="C101" s="8"/>
      <c r="D101" s="8"/>
      <c r="E101" s="8"/>
      <c r="F101" s="8"/>
      <c r="G101" s="8"/>
      <c r="H101" s="8"/>
      <c r="I101" s="8"/>
      <c r="J101" s="8"/>
      <c r="K101" s="8"/>
      <c r="L101" s="8"/>
      <c r="M101" s="50"/>
      <c r="N101" s="8"/>
      <c r="O101" s="50"/>
      <c r="P101" s="8"/>
      <c r="Q101" s="8"/>
      <c r="R101" s="8"/>
      <c r="S101" s="8"/>
      <c r="U101" s="8"/>
    </row>
    <row r="102" spans="3:21" ht="14.25">
      <c r="C102" s="8"/>
      <c r="D102" s="8"/>
      <c r="E102" s="8"/>
      <c r="F102" s="8"/>
      <c r="G102" s="8"/>
      <c r="H102" s="8"/>
      <c r="I102" s="8"/>
      <c r="J102" s="8"/>
      <c r="K102" s="8"/>
      <c r="L102" s="8"/>
      <c r="M102" s="50"/>
      <c r="N102" s="8"/>
      <c r="O102" s="50"/>
      <c r="P102" s="8"/>
      <c r="Q102" s="8"/>
      <c r="R102" s="8"/>
      <c r="S102" s="8"/>
      <c r="U102" s="8"/>
    </row>
    <row r="103" spans="3:21" ht="14.25">
      <c r="C103" s="8"/>
      <c r="D103" s="8"/>
      <c r="E103" s="8"/>
      <c r="F103" s="8"/>
      <c r="G103" s="8"/>
      <c r="H103" s="8"/>
      <c r="I103" s="8"/>
      <c r="J103" s="8"/>
      <c r="K103" s="8"/>
      <c r="L103" s="8"/>
      <c r="M103" s="50"/>
      <c r="N103" s="8"/>
      <c r="O103" s="50"/>
      <c r="P103" s="8"/>
      <c r="Q103" s="8"/>
      <c r="R103" s="8"/>
      <c r="S103" s="8"/>
      <c r="U103" s="8"/>
    </row>
    <row r="104" spans="3:21" ht="14.25">
      <c r="C104" s="8"/>
      <c r="D104" s="8"/>
      <c r="E104" s="8"/>
      <c r="F104" s="8"/>
      <c r="G104" s="8"/>
      <c r="H104" s="8"/>
      <c r="I104" s="8"/>
      <c r="J104" s="8"/>
      <c r="K104" s="8"/>
      <c r="L104" s="8"/>
      <c r="M104" s="50"/>
      <c r="N104" s="8"/>
      <c r="O104" s="50"/>
      <c r="P104" s="8"/>
      <c r="Q104" s="8"/>
      <c r="R104" s="8"/>
      <c r="S104" s="8"/>
      <c r="U104" s="8"/>
    </row>
    <row r="105" spans="3:21" ht="14.25">
      <c r="C105" s="8"/>
      <c r="D105" s="8"/>
      <c r="E105" s="8"/>
      <c r="F105" s="8"/>
      <c r="G105" s="8"/>
      <c r="H105" s="8"/>
      <c r="I105" s="8"/>
      <c r="J105" s="8"/>
      <c r="K105" s="8"/>
      <c r="L105" s="8"/>
      <c r="M105" s="50"/>
      <c r="N105" s="8"/>
      <c r="O105" s="50"/>
      <c r="P105" s="8"/>
      <c r="Q105" s="8"/>
      <c r="R105" s="8"/>
      <c r="S105" s="8"/>
      <c r="U105" s="8"/>
    </row>
    <row r="106" spans="3:21" ht="14.25">
      <c r="C106" s="8"/>
      <c r="D106" s="8"/>
      <c r="E106" s="8"/>
      <c r="F106" s="8"/>
      <c r="G106" s="8"/>
      <c r="H106" s="8"/>
      <c r="I106" s="8"/>
      <c r="J106" s="8"/>
      <c r="K106" s="8"/>
      <c r="L106" s="8"/>
      <c r="M106" s="50"/>
      <c r="N106" s="8"/>
      <c r="O106" s="50"/>
      <c r="P106" s="8"/>
      <c r="Q106" s="8"/>
      <c r="R106" s="8"/>
      <c r="S106" s="8"/>
      <c r="U106" s="8"/>
    </row>
    <row r="107" spans="3:21" ht="14.25">
      <c r="C107" s="8"/>
      <c r="D107" s="8"/>
      <c r="E107" s="8"/>
      <c r="F107" s="8"/>
      <c r="G107" s="8"/>
      <c r="H107" s="8"/>
      <c r="I107" s="8"/>
      <c r="J107" s="8"/>
      <c r="K107" s="8"/>
      <c r="L107" s="8"/>
      <c r="M107" s="50"/>
      <c r="N107" s="8"/>
      <c r="O107" s="50"/>
      <c r="P107" s="8"/>
      <c r="Q107" s="8"/>
      <c r="R107" s="8"/>
      <c r="S107" s="8"/>
      <c r="U107" s="8"/>
    </row>
    <row r="108" spans="3:21" ht="14.25">
      <c r="C108" s="8"/>
      <c r="D108" s="8"/>
      <c r="E108" s="8"/>
      <c r="F108" s="8"/>
      <c r="G108" s="8"/>
      <c r="H108" s="8"/>
      <c r="I108" s="8"/>
      <c r="J108" s="8"/>
      <c r="K108" s="8"/>
      <c r="L108" s="8"/>
      <c r="M108" s="50"/>
      <c r="N108" s="8"/>
      <c r="O108" s="50"/>
      <c r="P108" s="8"/>
      <c r="Q108" s="8"/>
      <c r="R108" s="8"/>
      <c r="S108" s="8"/>
      <c r="U108" s="8"/>
    </row>
    <row r="109" spans="3:21" ht="14.25">
      <c r="C109" s="8"/>
      <c r="D109" s="8"/>
      <c r="E109" s="8"/>
      <c r="F109" s="8"/>
      <c r="G109" s="8"/>
      <c r="H109" s="8"/>
      <c r="I109" s="8"/>
      <c r="J109" s="8"/>
      <c r="K109" s="8"/>
      <c r="L109" s="8"/>
      <c r="M109" s="50"/>
      <c r="N109" s="8"/>
      <c r="O109" s="50"/>
      <c r="P109" s="8"/>
      <c r="Q109" s="8"/>
      <c r="R109" s="8"/>
      <c r="S109" s="8"/>
      <c r="U109" s="8"/>
    </row>
    <row r="110" spans="3:21" ht="14.25">
      <c r="C110" s="8"/>
      <c r="D110" s="8"/>
      <c r="E110" s="8"/>
      <c r="F110" s="8"/>
      <c r="G110" s="8"/>
      <c r="H110" s="8"/>
      <c r="I110" s="8"/>
      <c r="J110" s="8"/>
      <c r="K110" s="8"/>
      <c r="L110" s="8"/>
      <c r="M110" s="50"/>
      <c r="N110" s="8"/>
      <c r="O110" s="50"/>
      <c r="P110" s="8"/>
      <c r="Q110" s="8"/>
      <c r="R110" s="8"/>
      <c r="S110" s="8"/>
      <c r="U110" s="8"/>
    </row>
    <row r="111" spans="3:21" ht="14.25">
      <c r="C111" s="8"/>
      <c r="D111" s="8"/>
      <c r="E111" s="8"/>
      <c r="F111" s="8"/>
      <c r="G111" s="8"/>
      <c r="H111" s="8"/>
      <c r="I111" s="8"/>
      <c r="J111" s="8"/>
      <c r="K111" s="8"/>
      <c r="L111" s="8"/>
      <c r="M111" s="50"/>
      <c r="N111" s="8"/>
      <c r="O111" s="50"/>
      <c r="P111" s="8"/>
      <c r="Q111" s="8"/>
      <c r="R111" s="8"/>
      <c r="S111" s="8"/>
      <c r="U111" s="8"/>
    </row>
    <row r="112" spans="3:21" ht="14.25">
      <c r="C112" s="8"/>
      <c r="D112" s="8"/>
      <c r="E112" s="8"/>
      <c r="F112" s="8"/>
      <c r="G112" s="8"/>
      <c r="H112" s="8"/>
      <c r="I112" s="8"/>
      <c r="J112" s="8"/>
      <c r="K112" s="8"/>
      <c r="L112" s="8"/>
      <c r="M112" s="50"/>
      <c r="N112" s="8"/>
      <c r="O112" s="50"/>
      <c r="P112" s="8"/>
      <c r="Q112" s="8"/>
      <c r="R112" s="8"/>
      <c r="S112" s="8"/>
      <c r="U112" s="8"/>
    </row>
    <row r="113" spans="3:21" ht="14.25">
      <c r="C113" s="8"/>
      <c r="D113" s="8"/>
      <c r="E113" s="8"/>
      <c r="F113" s="8"/>
      <c r="G113" s="8"/>
      <c r="H113" s="8"/>
      <c r="I113" s="8"/>
      <c r="J113" s="8"/>
      <c r="K113" s="8"/>
      <c r="L113" s="8"/>
      <c r="M113" s="50"/>
      <c r="N113" s="8"/>
      <c r="O113" s="50"/>
      <c r="P113" s="8"/>
      <c r="Q113" s="8"/>
      <c r="R113" s="8"/>
      <c r="S113" s="8"/>
      <c r="U113" s="8"/>
    </row>
    <row r="114" spans="3:21" ht="14.25">
      <c r="C114" s="8"/>
      <c r="D114" s="8"/>
      <c r="E114" s="8"/>
      <c r="F114" s="8"/>
      <c r="G114" s="8"/>
      <c r="H114" s="8"/>
      <c r="I114" s="8"/>
      <c r="J114" s="8"/>
      <c r="K114" s="8"/>
      <c r="L114" s="8"/>
      <c r="M114" s="50"/>
      <c r="N114" s="8"/>
      <c r="O114" s="50"/>
      <c r="P114" s="8"/>
      <c r="Q114" s="8"/>
      <c r="R114" s="8"/>
      <c r="S114" s="8"/>
      <c r="U114" s="8"/>
    </row>
    <row r="115" spans="3:21" ht="14.25">
      <c r="C115" s="8"/>
      <c r="D115" s="8"/>
      <c r="E115" s="8"/>
      <c r="F115" s="8"/>
      <c r="G115" s="8"/>
      <c r="H115" s="8"/>
      <c r="I115" s="8"/>
      <c r="J115" s="8"/>
      <c r="K115" s="8"/>
      <c r="L115" s="8"/>
      <c r="M115" s="50"/>
      <c r="N115" s="8"/>
      <c r="O115" s="50"/>
      <c r="P115" s="8"/>
      <c r="Q115" s="8"/>
      <c r="R115" s="8"/>
      <c r="S115" s="8"/>
      <c r="U115" s="8"/>
    </row>
    <row r="116" spans="3:21" ht="14.25">
      <c r="C116" s="8"/>
      <c r="D116" s="8"/>
      <c r="E116" s="8"/>
      <c r="F116" s="8"/>
      <c r="G116" s="8"/>
      <c r="H116" s="8"/>
      <c r="I116" s="8"/>
      <c r="J116" s="8"/>
      <c r="K116" s="8"/>
      <c r="L116" s="8"/>
      <c r="M116" s="50"/>
      <c r="N116" s="8"/>
      <c r="O116" s="50"/>
      <c r="P116" s="8"/>
      <c r="Q116" s="8"/>
      <c r="R116" s="8"/>
      <c r="S116" s="8"/>
      <c r="U116" s="8"/>
    </row>
    <row r="117" spans="3:21" ht="14.25">
      <c r="C117" s="8"/>
      <c r="D117" s="8"/>
      <c r="E117" s="8"/>
      <c r="F117" s="8"/>
      <c r="G117" s="8"/>
      <c r="H117" s="8"/>
      <c r="I117" s="8"/>
      <c r="J117" s="8"/>
      <c r="K117" s="8"/>
      <c r="L117" s="8"/>
      <c r="M117" s="50"/>
      <c r="N117" s="8"/>
      <c r="O117" s="50"/>
      <c r="P117" s="8"/>
      <c r="Q117" s="8"/>
      <c r="R117" s="8"/>
      <c r="S117" s="8"/>
      <c r="U117" s="8"/>
    </row>
    <row r="118" spans="3:21" ht="14.25">
      <c r="C118" s="8"/>
      <c r="D118" s="8"/>
      <c r="E118" s="8"/>
      <c r="F118" s="8"/>
      <c r="G118" s="8"/>
      <c r="H118" s="8"/>
      <c r="I118" s="8"/>
      <c r="J118" s="8"/>
      <c r="K118" s="8"/>
      <c r="L118" s="8"/>
      <c r="M118" s="50"/>
      <c r="N118" s="8"/>
      <c r="O118" s="50"/>
      <c r="P118" s="8"/>
      <c r="Q118" s="8"/>
      <c r="R118" s="8"/>
      <c r="S118" s="8"/>
      <c r="U118" s="8"/>
    </row>
    <row r="119" spans="3:21" ht="14.25">
      <c r="C119" s="8"/>
      <c r="D119" s="8"/>
      <c r="E119" s="8"/>
      <c r="F119" s="8"/>
      <c r="G119" s="8"/>
      <c r="H119" s="8"/>
      <c r="I119" s="8"/>
      <c r="J119" s="8"/>
      <c r="K119" s="8"/>
      <c r="L119" s="8"/>
      <c r="M119" s="50"/>
      <c r="N119" s="8"/>
      <c r="O119" s="50"/>
      <c r="P119" s="8"/>
      <c r="Q119" s="8"/>
      <c r="R119" s="8"/>
      <c r="S119" s="8"/>
      <c r="U119" s="8"/>
    </row>
    <row r="120" spans="3:21" ht="14.25">
      <c r="C120" s="8"/>
      <c r="D120" s="8"/>
      <c r="E120" s="8"/>
      <c r="F120" s="8"/>
      <c r="G120" s="8"/>
      <c r="H120" s="8"/>
      <c r="I120" s="8"/>
      <c r="J120" s="8"/>
      <c r="K120" s="8"/>
      <c r="L120" s="8"/>
      <c r="M120" s="50"/>
      <c r="N120" s="8"/>
      <c r="O120" s="50"/>
      <c r="P120" s="8"/>
      <c r="Q120" s="8"/>
      <c r="R120" s="8"/>
      <c r="S120" s="8"/>
      <c r="U120" s="8"/>
    </row>
    <row r="121" spans="3:21" ht="14.25">
      <c r="C121" s="8"/>
      <c r="D121" s="8"/>
      <c r="E121" s="8"/>
      <c r="F121" s="8"/>
      <c r="G121" s="8"/>
      <c r="H121" s="8"/>
      <c r="I121" s="8"/>
      <c r="J121" s="8"/>
      <c r="K121" s="8"/>
      <c r="L121" s="8"/>
      <c r="M121" s="50"/>
      <c r="N121" s="8"/>
      <c r="O121" s="50"/>
      <c r="P121" s="8"/>
      <c r="Q121" s="8"/>
      <c r="R121" s="8"/>
      <c r="S121" s="8"/>
      <c r="U121" s="8"/>
    </row>
    <row r="122" spans="3:21" ht="14.25">
      <c r="C122" s="8"/>
      <c r="D122" s="8"/>
      <c r="E122" s="8"/>
      <c r="F122" s="8"/>
      <c r="G122" s="8"/>
      <c r="H122" s="8"/>
      <c r="I122" s="8"/>
      <c r="J122" s="8"/>
      <c r="K122" s="8"/>
      <c r="L122" s="8"/>
      <c r="M122" s="50"/>
      <c r="N122" s="8"/>
      <c r="O122" s="50"/>
      <c r="P122" s="8"/>
      <c r="Q122" s="8"/>
      <c r="R122" s="8"/>
      <c r="S122" s="8"/>
      <c r="U122" s="8"/>
    </row>
    <row r="123" spans="3:21" ht="14.25">
      <c r="C123" s="8"/>
      <c r="D123" s="8"/>
      <c r="E123" s="8"/>
      <c r="F123" s="8"/>
      <c r="G123" s="8"/>
      <c r="H123" s="8"/>
      <c r="I123" s="8"/>
      <c r="J123" s="8"/>
      <c r="K123" s="8"/>
      <c r="L123" s="8"/>
      <c r="M123" s="50"/>
      <c r="N123" s="8"/>
      <c r="O123" s="50"/>
      <c r="P123" s="8"/>
      <c r="Q123" s="8"/>
      <c r="R123" s="8"/>
      <c r="S123" s="8"/>
      <c r="U123" s="8"/>
    </row>
    <row r="124" spans="3:21" ht="14.25">
      <c r="C124" s="8"/>
      <c r="D124" s="8"/>
      <c r="E124" s="8"/>
      <c r="F124" s="8"/>
      <c r="G124" s="8"/>
      <c r="H124" s="8"/>
      <c r="I124" s="8"/>
      <c r="J124" s="8"/>
      <c r="K124" s="8"/>
      <c r="L124" s="8"/>
      <c r="M124" s="50"/>
      <c r="N124" s="8"/>
      <c r="O124" s="50"/>
      <c r="P124" s="8"/>
      <c r="Q124" s="8"/>
      <c r="R124" s="8"/>
      <c r="S124" s="8"/>
      <c r="U124" s="8"/>
    </row>
    <row r="125" spans="3:21" ht="14.25">
      <c r="C125" s="8"/>
      <c r="D125" s="8"/>
      <c r="E125" s="8"/>
      <c r="F125" s="8"/>
      <c r="G125" s="8"/>
      <c r="H125" s="8"/>
      <c r="I125" s="8"/>
      <c r="J125" s="8"/>
      <c r="K125" s="8"/>
      <c r="L125" s="8"/>
      <c r="M125" s="50"/>
      <c r="N125" s="8"/>
      <c r="O125" s="50"/>
      <c r="P125" s="8"/>
      <c r="Q125" s="8"/>
      <c r="R125" s="8"/>
      <c r="S125" s="8"/>
      <c r="U125" s="8"/>
    </row>
    <row r="126" spans="3:21" ht="14.25">
      <c r="C126" s="8"/>
      <c r="D126" s="8"/>
      <c r="E126" s="8"/>
      <c r="F126" s="8"/>
      <c r="G126" s="8"/>
      <c r="H126" s="8"/>
      <c r="I126" s="8"/>
      <c r="J126" s="8"/>
      <c r="K126" s="8"/>
      <c r="L126" s="8"/>
      <c r="M126" s="50"/>
      <c r="N126" s="8"/>
      <c r="O126" s="50"/>
      <c r="P126" s="8"/>
      <c r="Q126" s="8"/>
      <c r="R126" s="8"/>
      <c r="S126" s="8"/>
      <c r="U126" s="8"/>
    </row>
    <row r="127" spans="3:21" ht="14.25">
      <c r="C127" s="8"/>
      <c r="D127" s="8"/>
      <c r="E127" s="8"/>
      <c r="F127" s="8"/>
      <c r="G127" s="8"/>
      <c r="H127" s="8"/>
      <c r="I127" s="8"/>
      <c r="J127" s="8"/>
      <c r="K127" s="8"/>
      <c r="L127" s="8"/>
      <c r="M127" s="50"/>
      <c r="N127" s="8"/>
      <c r="O127" s="50"/>
      <c r="P127" s="8"/>
      <c r="Q127" s="8"/>
      <c r="R127" s="8"/>
      <c r="S127" s="8"/>
      <c r="U127" s="8"/>
    </row>
    <row r="128" spans="3:21" ht="14.25">
      <c r="C128" s="8"/>
      <c r="D128" s="8"/>
      <c r="E128" s="8"/>
      <c r="F128" s="8"/>
      <c r="G128" s="8"/>
      <c r="H128" s="8"/>
      <c r="I128" s="8"/>
      <c r="J128" s="8"/>
      <c r="K128" s="8"/>
      <c r="L128" s="8"/>
      <c r="M128" s="50"/>
      <c r="N128" s="8"/>
      <c r="O128" s="50"/>
      <c r="P128" s="8"/>
      <c r="Q128" s="8"/>
      <c r="R128" s="8"/>
      <c r="S128" s="8"/>
      <c r="U128" s="8"/>
    </row>
    <row r="129" spans="3:21" ht="14.25">
      <c r="C129" s="8"/>
      <c r="D129" s="8"/>
      <c r="E129" s="8"/>
      <c r="F129" s="8"/>
      <c r="G129" s="8"/>
      <c r="H129" s="8"/>
      <c r="I129" s="8"/>
      <c r="J129" s="8"/>
      <c r="K129" s="8"/>
      <c r="L129" s="8"/>
      <c r="M129" s="50"/>
      <c r="N129" s="8"/>
      <c r="O129" s="50"/>
      <c r="P129" s="8"/>
      <c r="Q129" s="8"/>
      <c r="R129" s="8"/>
      <c r="S129" s="8"/>
      <c r="U129" s="8"/>
    </row>
    <row r="130" spans="3:21" ht="14.25">
      <c r="C130" s="8"/>
      <c r="D130" s="8"/>
      <c r="E130" s="8"/>
      <c r="F130" s="8"/>
      <c r="G130" s="8"/>
      <c r="H130" s="8"/>
      <c r="I130" s="8"/>
      <c r="J130" s="8"/>
      <c r="K130" s="8"/>
      <c r="L130" s="8"/>
      <c r="M130" s="50"/>
      <c r="N130" s="8"/>
      <c r="O130" s="50"/>
      <c r="P130" s="8"/>
      <c r="Q130" s="8"/>
      <c r="R130" s="8"/>
      <c r="S130" s="8"/>
      <c r="U130" s="8"/>
    </row>
    <row r="131" spans="3:21" ht="14.25">
      <c r="C131" s="8"/>
      <c r="D131" s="8"/>
      <c r="E131" s="8"/>
      <c r="F131" s="8"/>
      <c r="G131" s="8"/>
      <c r="H131" s="8"/>
      <c r="I131" s="8"/>
      <c r="J131" s="8"/>
      <c r="K131" s="8"/>
      <c r="L131" s="8"/>
      <c r="M131" s="50"/>
      <c r="N131" s="8"/>
      <c r="O131" s="50"/>
      <c r="P131" s="8"/>
      <c r="Q131" s="8"/>
      <c r="R131" s="8"/>
      <c r="S131" s="8"/>
      <c r="U131" s="8"/>
    </row>
    <row r="132" spans="3:21" ht="14.25">
      <c r="C132" s="8"/>
      <c r="D132" s="8"/>
      <c r="E132" s="8"/>
      <c r="F132" s="8"/>
      <c r="G132" s="8"/>
      <c r="H132" s="8"/>
      <c r="I132" s="8"/>
      <c r="J132" s="8"/>
      <c r="K132" s="8"/>
      <c r="L132" s="8"/>
      <c r="M132" s="50"/>
      <c r="N132" s="8"/>
      <c r="O132" s="50"/>
      <c r="P132" s="8"/>
      <c r="Q132" s="8"/>
      <c r="R132" s="8"/>
      <c r="S132" s="8"/>
      <c r="U132" s="8"/>
    </row>
    <row r="133" spans="3:21" ht="14.25">
      <c r="C133" s="8"/>
      <c r="D133" s="8"/>
      <c r="E133" s="8"/>
      <c r="F133" s="8"/>
      <c r="G133" s="8"/>
      <c r="H133" s="8"/>
      <c r="I133" s="8"/>
      <c r="J133" s="8"/>
      <c r="K133" s="8"/>
      <c r="L133" s="8"/>
      <c r="M133" s="50"/>
      <c r="N133" s="8"/>
      <c r="O133" s="50"/>
      <c r="P133" s="8"/>
      <c r="Q133" s="8"/>
      <c r="R133" s="8"/>
      <c r="S133" s="8"/>
      <c r="U133" s="8"/>
    </row>
    <row r="134" spans="3:21" ht="14.25">
      <c r="C134" s="8"/>
      <c r="D134" s="8"/>
      <c r="E134" s="8"/>
      <c r="F134" s="8"/>
      <c r="G134" s="8"/>
      <c r="H134" s="8"/>
      <c r="I134" s="8"/>
      <c r="J134" s="8"/>
      <c r="K134" s="8"/>
      <c r="L134" s="8"/>
      <c r="M134" s="50"/>
      <c r="N134" s="8"/>
      <c r="O134" s="50"/>
      <c r="P134" s="8"/>
      <c r="Q134" s="8"/>
      <c r="R134" s="8"/>
      <c r="S134" s="8"/>
      <c r="U134" s="8"/>
    </row>
    <row r="135" spans="3:21" ht="14.25">
      <c r="C135" s="8"/>
      <c r="D135" s="8"/>
      <c r="E135" s="8"/>
      <c r="F135" s="8"/>
      <c r="G135" s="8"/>
      <c r="H135" s="8"/>
      <c r="I135" s="8"/>
      <c r="J135" s="8"/>
      <c r="K135" s="8"/>
      <c r="L135" s="8"/>
      <c r="M135" s="50"/>
      <c r="N135" s="8"/>
      <c r="O135" s="50"/>
      <c r="P135" s="8"/>
      <c r="Q135" s="8"/>
      <c r="R135" s="8"/>
      <c r="S135" s="8"/>
      <c r="U135" s="8"/>
    </row>
    <row r="136" spans="3:21" ht="14.25">
      <c r="C136" s="8"/>
      <c r="D136" s="8"/>
      <c r="E136" s="8"/>
      <c r="F136" s="8"/>
      <c r="G136" s="8"/>
      <c r="H136" s="8"/>
      <c r="I136" s="8"/>
      <c r="J136" s="8"/>
      <c r="K136" s="8"/>
      <c r="L136" s="8"/>
      <c r="M136" s="50"/>
      <c r="N136" s="8"/>
      <c r="O136" s="50"/>
      <c r="P136" s="8"/>
      <c r="Q136" s="8"/>
      <c r="R136" s="8"/>
      <c r="S136" s="8"/>
      <c r="U136" s="8"/>
    </row>
    <row r="137" spans="3:21" ht="14.25">
      <c r="C137" s="8"/>
      <c r="D137" s="8"/>
      <c r="E137" s="8"/>
      <c r="F137" s="8"/>
      <c r="G137" s="8"/>
      <c r="H137" s="8"/>
      <c r="I137" s="8"/>
      <c r="J137" s="8"/>
      <c r="K137" s="8"/>
      <c r="L137" s="8"/>
      <c r="M137" s="50"/>
      <c r="N137" s="8"/>
      <c r="O137" s="50"/>
      <c r="P137" s="8"/>
      <c r="Q137" s="8"/>
      <c r="R137" s="8"/>
      <c r="S137" s="8"/>
      <c r="U137" s="8"/>
    </row>
    <row r="138" spans="3:21" ht="14.25">
      <c r="C138" s="8"/>
      <c r="D138" s="8"/>
      <c r="E138" s="8"/>
      <c r="F138" s="8"/>
      <c r="G138" s="8"/>
      <c r="H138" s="8"/>
      <c r="I138" s="8"/>
      <c r="J138" s="8"/>
      <c r="K138" s="8"/>
      <c r="L138" s="8"/>
      <c r="M138" s="50"/>
      <c r="N138" s="8"/>
      <c r="O138" s="50"/>
      <c r="P138" s="8"/>
      <c r="Q138" s="8"/>
      <c r="R138" s="8"/>
      <c r="S138" s="8"/>
      <c r="U138" s="8"/>
    </row>
    <row r="139" spans="3:21" ht="14.25">
      <c r="C139" s="8"/>
      <c r="D139" s="8"/>
      <c r="E139" s="8"/>
      <c r="F139" s="8"/>
      <c r="G139" s="8"/>
      <c r="H139" s="8"/>
      <c r="I139" s="8"/>
      <c r="J139" s="8"/>
      <c r="K139" s="8"/>
      <c r="L139" s="8"/>
      <c r="M139" s="50"/>
      <c r="N139" s="8"/>
      <c r="O139" s="50"/>
      <c r="P139" s="8"/>
      <c r="Q139" s="8"/>
      <c r="R139" s="8"/>
      <c r="S139" s="8"/>
      <c r="U139" s="8"/>
    </row>
    <row r="140" spans="3:21" ht="14.25">
      <c r="C140" s="8"/>
      <c r="D140" s="8"/>
      <c r="E140" s="8"/>
      <c r="F140" s="8"/>
      <c r="G140" s="8"/>
      <c r="H140" s="8"/>
      <c r="I140" s="8"/>
      <c r="J140" s="8"/>
      <c r="K140" s="8"/>
      <c r="L140" s="8"/>
      <c r="M140" s="50"/>
      <c r="N140" s="8"/>
      <c r="O140" s="50"/>
      <c r="P140" s="8"/>
      <c r="Q140" s="8"/>
      <c r="R140" s="8"/>
      <c r="S140" s="8"/>
      <c r="U140" s="8"/>
    </row>
    <row r="141" spans="3:21" ht="14.25">
      <c r="C141" s="8"/>
      <c r="D141" s="8"/>
      <c r="E141" s="8"/>
      <c r="F141" s="8"/>
      <c r="G141" s="8"/>
      <c r="H141" s="8"/>
      <c r="I141" s="8"/>
      <c r="J141" s="8"/>
      <c r="K141" s="8"/>
      <c r="L141" s="8"/>
      <c r="M141" s="50"/>
      <c r="N141" s="8"/>
      <c r="O141" s="50"/>
      <c r="P141" s="8"/>
      <c r="Q141" s="8"/>
      <c r="R141" s="8"/>
      <c r="S141" s="8"/>
      <c r="U141" s="8"/>
    </row>
    <row r="142" spans="3:21" ht="14.25">
      <c r="C142" s="8"/>
      <c r="D142" s="8"/>
      <c r="E142" s="8"/>
      <c r="F142" s="8"/>
      <c r="G142" s="8"/>
      <c r="H142" s="8"/>
      <c r="I142" s="8"/>
      <c r="J142" s="8"/>
      <c r="K142" s="8"/>
      <c r="L142" s="8"/>
      <c r="M142" s="50"/>
      <c r="N142" s="8"/>
      <c r="O142" s="50"/>
      <c r="P142" s="8"/>
      <c r="Q142" s="8"/>
      <c r="R142" s="8"/>
      <c r="S142" s="8"/>
      <c r="U142" s="8"/>
    </row>
    <row r="143" spans="3:21" ht="14.25">
      <c r="C143" s="8"/>
      <c r="D143" s="8"/>
      <c r="E143" s="8"/>
      <c r="F143" s="8"/>
      <c r="G143" s="8"/>
      <c r="H143" s="8"/>
      <c r="I143" s="8"/>
      <c r="J143" s="8"/>
      <c r="K143" s="8"/>
      <c r="L143" s="8"/>
      <c r="M143" s="50"/>
      <c r="N143" s="8"/>
      <c r="O143" s="50"/>
      <c r="P143" s="8"/>
      <c r="Q143" s="8"/>
      <c r="R143" s="8"/>
      <c r="S143" s="8"/>
      <c r="U143" s="8"/>
    </row>
    <row r="144" spans="3:21" ht="14.25">
      <c r="C144" s="8"/>
      <c r="D144" s="8"/>
      <c r="E144" s="8"/>
      <c r="F144" s="8"/>
      <c r="G144" s="8"/>
      <c r="H144" s="8"/>
      <c r="I144" s="8"/>
      <c r="J144" s="8"/>
      <c r="K144" s="8"/>
      <c r="L144" s="8"/>
      <c r="M144" s="50"/>
      <c r="N144" s="8"/>
      <c r="O144" s="50"/>
      <c r="P144" s="8"/>
      <c r="Q144" s="8"/>
      <c r="R144" s="8"/>
      <c r="S144" s="8"/>
      <c r="U144" s="8"/>
    </row>
    <row r="145" spans="3:21" ht="14.25">
      <c r="C145" s="8"/>
      <c r="D145" s="8"/>
      <c r="E145" s="8"/>
      <c r="F145" s="8"/>
      <c r="G145" s="8"/>
      <c r="H145" s="8"/>
      <c r="I145" s="8"/>
      <c r="J145" s="8"/>
      <c r="K145" s="8"/>
      <c r="L145" s="8"/>
      <c r="M145" s="50"/>
      <c r="N145" s="8"/>
      <c r="O145" s="50"/>
      <c r="P145" s="8"/>
      <c r="Q145" s="8"/>
      <c r="R145" s="8"/>
      <c r="S145" s="8"/>
      <c r="U145" s="8"/>
    </row>
    <row r="146" spans="3:21" ht="14.25">
      <c r="C146" s="8"/>
      <c r="D146" s="8"/>
      <c r="E146" s="8"/>
      <c r="F146" s="8"/>
      <c r="G146" s="8"/>
      <c r="H146" s="8"/>
      <c r="I146" s="8"/>
      <c r="J146" s="8"/>
      <c r="K146" s="8"/>
      <c r="L146" s="8"/>
      <c r="M146" s="50"/>
      <c r="N146" s="8"/>
      <c r="O146" s="50"/>
      <c r="P146" s="8"/>
      <c r="Q146" s="8"/>
      <c r="R146" s="8"/>
      <c r="S146" s="8"/>
      <c r="U146" s="8"/>
    </row>
    <row r="147" spans="3:21" ht="14.25">
      <c r="C147" s="8"/>
      <c r="D147" s="8"/>
      <c r="E147" s="8"/>
      <c r="F147" s="8"/>
      <c r="G147" s="8"/>
      <c r="H147" s="8"/>
      <c r="I147" s="8"/>
      <c r="J147" s="8"/>
      <c r="K147" s="8"/>
      <c r="L147" s="8"/>
      <c r="M147" s="50"/>
      <c r="N147" s="8"/>
      <c r="O147" s="50"/>
      <c r="P147" s="8"/>
      <c r="Q147" s="8"/>
      <c r="R147" s="8"/>
      <c r="S147" s="8"/>
      <c r="U147" s="8"/>
    </row>
    <row r="148" spans="3:21" ht="14.25">
      <c r="C148" s="8"/>
      <c r="D148" s="8"/>
      <c r="E148" s="8"/>
      <c r="F148" s="8"/>
      <c r="G148" s="8"/>
      <c r="H148" s="8"/>
      <c r="I148" s="8"/>
      <c r="J148" s="8"/>
      <c r="K148" s="8"/>
      <c r="L148" s="8"/>
      <c r="M148" s="50"/>
      <c r="N148" s="8"/>
      <c r="O148" s="50"/>
      <c r="P148" s="8"/>
      <c r="Q148" s="8"/>
      <c r="R148" s="8"/>
      <c r="S148" s="8"/>
      <c r="U148" s="8"/>
    </row>
    <row r="149" spans="3:21" ht="14.25">
      <c r="C149" s="8"/>
      <c r="D149" s="8"/>
      <c r="E149" s="8"/>
      <c r="F149" s="8"/>
      <c r="G149" s="8"/>
      <c r="H149" s="8"/>
      <c r="I149" s="8"/>
      <c r="J149" s="8"/>
      <c r="K149" s="8"/>
      <c r="L149" s="8"/>
      <c r="M149" s="50"/>
      <c r="N149" s="8"/>
      <c r="O149" s="50"/>
      <c r="P149" s="8"/>
      <c r="Q149" s="8"/>
      <c r="R149" s="8"/>
      <c r="S149" s="8"/>
      <c r="U149" s="8"/>
    </row>
    <row r="150" spans="3:21" ht="14.25">
      <c r="C150" s="8"/>
      <c r="D150" s="8"/>
      <c r="E150" s="8"/>
      <c r="F150" s="8"/>
      <c r="G150" s="8"/>
      <c r="H150" s="8"/>
      <c r="I150" s="8"/>
      <c r="J150" s="8"/>
      <c r="K150" s="8"/>
      <c r="L150" s="8"/>
      <c r="M150" s="50"/>
      <c r="N150" s="8"/>
      <c r="O150" s="50"/>
      <c r="P150" s="8"/>
      <c r="Q150" s="8"/>
      <c r="R150" s="8"/>
      <c r="S150" s="8"/>
      <c r="U150" s="8"/>
    </row>
    <row r="151" spans="3:21" ht="14.25">
      <c r="C151" s="8"/>
      <c r="D151" s="8"/>
      <c r="E151" s="8"/>
      <c r="F151" s="8"/>
      <c r="G151" s="8"/>
      <c r="H151" s="8"/>
      <c r="I151" s="8"/>
      <c r="J151" s="8"/>
      <c r="K151" s="8"/>
      <c r="L151" s="8"/>
      <c r="M151" s="50"/>
      <c r="N151" s="8"/>
      <c r="O151" s="50"/>
      <c r="P151" s="8"/>
      <c r="Q151" s="8"/>
      <c r="R151" s="8"/>
      <c r="S151" s="8"/>
      <c r="U151" s="8"/>
    </row>
    <row r="152" spans="3:21" ht="14.25">
      <c r="C152" s="8"/>
      <c r="D152" s="8"/>
      <c r="E152" s="8"/>
      <c r="F152" s="8"/>
      <c r="G152" s="8"/>
      <c r="H152" s="8"/>
      <c r="I152" s="8"/>
      <c r="J152" s="8"/>
      <c r="K152" s="8"/>
      <c r="L152" s="8"/>
      <c r="M152" s="50"/>
      <c r="N152" s="8"/>
      <c r="O152" s="50"/>
      <c r="P152" s="8"/>
      <c r="Q152" s="8"/>
      <c r="R152" s="8"/>
      <c r="S152" s="8"/>
      <c r="U152" s="8"/>
    </row>
    <row r="153" spans="3:21" ht="14.25">
      <c r="C153" s="8"/>
      <c r="D153" s="8"/>
      <c r="E153" s="8"/>
      <c r="F153" s="8"/>
      <c r="G153" s="8"/>
      <c r="H153" s="8"/>
      <c r="I153" s="8"/>
      <c r="J153" s="8"/>
      <c r="K153" s="8"/>
      <c r="L153" s="8"/>
      <c r="M153" s="50"/>
      <c r="N153" s="8"/>
      <c r="O153" s="50"/>
      <c r="P153" s="8"/>
      <c r="Q153" s="8"/>
      <c r="R153" s="8"/>
      <c r="S153" s="8"/>
      <c r="U153" s="8"/>
    </row>
    <row r="154" spans="3:21" ht="14.25">
      <c r="C154" s="8"/>
      <c r="D154" s="8"/>
      <c r="E154" s="8"/>
      <c r="F154" s="8"/>
      <c r="G154" s="8"/>
      <c r="H154" s="8"/>
      <c r="I154" s="8"/>
      <c r="J154" s="8"/>
      <c r="K154" s="8"/>
      <c r="L154" s="8"/>
      <c r="M154" s="50"/>
      <c r="N154" s="8"/>
      <c r="O154" s="50"/>
      <c r="P154" s="8"/>
      <c r="Q154" s="8"/>
      <c r="R154" s="8"/>
      <c r="S154" s="8"/>
      <c r="U154" s="8"/>
    </row>
    <row r="155" spans="3:21" ht="14.25">
      <c r="C155" s="8"/>
      <c r="D155" s="8"/>
      <c r="E155" s="8"/>
      <c r="F155" s="8"/>
      <c r="G155" s="8"/>
      <c r="H155" s="8"/>
      <c r="I155" s="8"/>
      <c r="J155" s="8"/>
      <c r="K155" s="8"/>
      <c r="L155" s="8"/>
      <c r="M155" s="50"/>
      <c r="N155" s="8"/>
      <c r="O155" s="50"/>
      <c r="P155" s="8"/>
      <c r="Q155" s="8"/>
      <c r="R155" s="8"/>
      <c r="S155" s="8"/>
      <c r="U155" s="8"/>
    </row>
    <row r="156" spans="3:21" ht="14.25">
      <c r="C156" s="8"/>
      <c r="D156" s="8"/>
      <c r="E156" s="8"/>
      <c r="F156" s="8"/>
      <c r="G156" s="8"/>
      <c r="H156" s="8"/>
      <c r="I156" s="8"/>
      <c r="J156" s="8"/>
      <c r="K156" s="8"/>
      <c r="L156" s="8"/>
      <c r="M156" s="50"/>
      <c r="N156" s="8"/>
      <c r="O156" s="50"/>
      <c r="P156" s="8"/>
      <c r="Q156" s="8"/>
      <c r="R156" s="8"/>
      <c r="S156" s="8"/>
      <c r="U156" s="8"/>
    </row>
    <row r="157" spans="3:21" ht="14.25">
      <c r="C157" s="8"/>
      <c r="D157" s="8"/>
      <c r="E157" s="8"/>
      <c r="F157" s="8"/>
      <c r="G157" s="8"/>
      <c r="H157" s="8"/>
      <c r="I157" s="8"/>
      <c r="J157" s="8"/>
      <c r="K157" s="8"/>
      <c r="L157" s="8"/>
      <c r="M157" s="50"/>
      <c r="N157" s="8"/>
      <c r="O157" s="50"/>
      <c r="P157" s="8"/>
      <c r="Q157" s="8"/>
      <c r="R157" s="8"/>
      <c r="S157" s="8"/>
      <c r="U157" s="8"/>
    </row>
    <row r="158" spans="3:21" ht="14.25">
      <c r="C158" s="8"/>
      <c r="D158" s="8"/>
      <c r="E158" s="8"/>
      <c r="F158" s="8"/>
      <c r="G158" s="8"/>
      <c r="H158" s="8"/>
      <c r="I158" s="8"/>
      <c r="J158" s="8"/>
      <c r="K158" s="8"/>
      <c r="L158" s="8"/>
      <c r="M158" s="50"/>
      <c r="N158" s="8"/>
      <c r="O158" s="50"/>
      <c r="P158" s="8"/>
      <c r="Q158" s="8"/>
      <c r="R158" s="8"/>
      <c r="S158" s="8"/>
      <c r="U158" s="8"/>
    </row>
    <row r="159" spans="3:21" ht="14.25">
      <c r="C159" s="8"/>
      <c r="D159" s="8"/>
      <c r="E159" s="8"/>
      <c r="F159" s="8"/>
      <c r="G159" s="8"/>
      <c r="H159" s="8"/>
      <c r="I159" s="8"/>
      <c r="J159" s="8"/>
      <c r="K159" s="8"/>
      <c r="L159" s="8"/>
      <c r="M159" s="50"/>
      <c r="N159" s="8"/>
      <c r="O159" s="50"/>
      <c r="P159" s="8"/>
      <c r="Q159" s="8"/>
      <c r="R159" s="8"/>
      <c r="S159" s="8"/>
      <c r="U159" s="8"/>
    </row>
    <row r="160" spans="3:21" ht="14.25">
      <c r="C160" s="8"/>
      <c r="D160" s="8"/>
      <c r="E160" s="8"/>
      <c r="F160" s="8"/>
      <c r="G160" s="8"/>
      <c r="H160" s="8"/>
      <c r="I160" s="8"/>
      <c r="J160" s="8"/>
      <c r="K160" s="8"/>
      <c r="L160" s="8"/>
      <c r="M160" s="50"/>
      <c r="N160" s="8"/>
      <c r="O160" s="50"/>
      <c r="P160" s="8"/>
      <c r="Q160" s="8"/>
      <c r="R160" s="8"/>
      <c r="S160" s="8"/>
      <c r="U160" s="8"/>
    </row>
    <row r="161" spans="3:21" ht="14.25">
      <c r="C161" s="8"/>
      <c r="D161" s="8"/>
      <c r="E161" s="8"/>
      <c r="F161" s="8"/>
      <c r="G161" s="8"/>
      <c r="H161" s="8"/>
      <c r="I161" s="8"/>
      <c r="J161" s="8"/>
      <c r="K161" s="8"/>
      <c r="L161" s="8"/>
      <c r="M161" s="50"/>
      <c r="N161" s="8"/>
      <c r="O161" s="50"/>
      <c r="P161" s="8"/>
      <c r="Q161" s="8"/>
      <c r="R161" s="8"/>
      <c r="S161" s="8"/>
      <c r="U161" s="8"/>
    </row>
    <row r="162" spans="3:21" ht="14.25">
      <c r="C162" s="8"/>
      <c r="D162" s="8"/>
      <c r="E162" s="8"/>
      <c r="F162" s="8"/>
      <c r="G162" s="8"/>
      <c r="H162" s="8"/>
      <c r="I162" s="8"/>
      <c r="J162" s="8"/>
      <c r="K162" s="8"/>
      <c r="L162" s="8"/>
      <c r="M162" s="50"/>
      <c r="N162" s="8"/>
      <c r="O162" s="50"/>
      <c r="P162" s="8"/>
      <c r="Q162" s="8"/>
      <c r="R162" s="8"/>
      <c r="S162" s="8"/>
      <c r="U162" s="8"/>
    </row>
    <row r="163" spans="3:21" ht="14.25">
      <c r="C163" s="8"/>
      <c r="D163" s="8"/>
      <c r="E163" s="8"/>
      <c r="F163" s="8"/>
      <c r="G163" s="8"/>
      <c r="H163" s="8"/>
      <c r="I163" s="8"/>
      <c r="J163" s="8"/>
      <c r="K163" s="8"/>
      <c r="L163" s="8"/>
      <c r="M163" s="50"/>
      <c r="N163" s="8"/>
      <c r="O163" s="50"/>
      <c r="P163" s="8"/>
      <c r="Q163" s="8"/>
      <c r="R163" s="8"/>
      <c r="S163" s="8"/>
      <c r="U163" s="8"/>
    </row>
    <row r="164" spans="3:21" ht="14.25">
      <c r="C164" s="8"/>
      <c r="D164" s="8"/>
      <c r="E164" s="8"/>
      <c r="F164" s="8"/>
      <c r="G164" s="8"/>
      <c r="H164" s="8"/>
      <c r="I164" s="8"/>
      <c r="J164" s="8"/>
      <c r="K164" s="8"/>
      <c r="L164" s="8"/>
      <c r="M164" s="50"/>
      <c r="N164" s="8"/>
      <c r="O164" s="50"/>
      <c r="P164" s="8"/>
      <c r="Q164" s="8"/>
      <c r="R164" s="8"/>
      <c r="S164" s="8"/>
      <c r="U164" s="8"/>
    </row>
    <row r="165" spans="3:21" ht="14.25">
      <c r="C165" s="8"/>
      <c r="D165" s="8"/>
      <c r="E165" s="8"/>
      <c r="F165" s="8"/>
      <c r="G165" s="8"/>
      <c r="H165" s="8"/>
      <c r="I165" s="8"/>
      <c r="J165" s="8"/>
      <c r="K165" s="8"/>
      <c r="L165" s="8"/>
      <c r="M165" s="50"/>
      <c r="N165" s="8"/>
      <c r="O165" s="50"/>
      <c r="P165" s="8"/>
      <c r="Q165" s="8"/>
      <c r="R165" s="8"/>
      <c r="S165" s="8"/>
      <c r="U165" s="8"/>
    </row>
    <row r="166" spans="3:21" ht="14.25">
      <c r="C166" s="8"/>
      <c r="D166" s="8"/>
      <c r="E166" s="8"/>
      <c r="F166" s="8"/>
      <c r="G166" s="8"/>
      <c r="H166" s="8"/>
      <c r="I166" s="8"/>
      <c r="J166" s="8"/>
      <c r="K166" s="8"/>
      <c r="L166" s="8"/>
      <c r="M166" s="50"/>
      <c r="N166" s="8"/>
      <c r="O166" s="50"/>
      <c r="P166" s="8"/>
      <c r="Q166" s="8"/>
      <c r="R166" s="8"/>
      <c r="S166" s="8"/>
      <c r="U166" s="8"/>
    </row>
    <row r="167" spans="3:21" ht="14.25">
      <c r="C167" s="8"/>
      <c r="D167" s="8"/>
      <c r="E167" s="8"/>
      <c r="F167" s="8"/>
      <c r="G167" s="8"/>
      <c r="H167" s="8"/>
      <c r="I167" s="8"/>
      <c r="J167" s="8"/>
      <c r="K167" s="8"/>
      <c r="L167" s="8"/>
      <c r="M167" s="50"/>
      <c r="N167" s="8"/>
      <c r="O167" s="50"/>
      <c r="P167" s="8"/>
      <c r="Q167" s="8"/>
      <c r="R167" s="8"/>
      <c r="S167" s="8"/>
      <c r="U167" s="8"/>
    </row>
    <row r="168" spans="3:21" ht="14.25">
      <c r="C168" s="8"/>
      <c r="D168" s="8"/>
      <c r="E168" s="8"/>
      <c r="F168" s="8"/>
      <c r="G168" s="8"/>
      <c r="H168" s="8"/>
      <c r="I168" s="8"/>
      <c r="J168" s="8"/>
      <c r="K168" s="8"/>
      <c r="L168" s="8"/>
      <c r="M168" s="50"/>
      <c r="N168" s="8"/>
      <c r="O168" s="50"/>
      <c r="P168" s="8"/>
      <c r="Q168" s="8"/>
      <c r="R168" s="8"/>
      <c r="S168" s="8"/>
      <c r="U168" s="8"/>
    </row>
    <row r="169" spans="3:21" ht="14.25">
      <c r="C169" s="8"/>
      <c r="D169" s="8"/>
      <c r="E169" s="8"/>
      <c r="F169" s="8"/>
      <c r="G169" s="8"/>
      <c r="H169" s="8"/>
      <c r="I169" s="8"/>
      <c r="J169" s="8"/>
      <c r="K169" s="8"/>
      <c r="L169" s="8"/>
      <c r="M169" s="50"/>
      <c r="N169" s="8"/>
      <c r="O169" s="50"/>
      <c r="P169" s="8"/>
      <c r="Q169" s="8"/>
      <c r="R169" s="8"/>
      <c r="S169" s="8"/>
      <c r="U169" s="8"/>
    </row>
    <row r="170" spans="3:21" ht="14.25">
      <c r="C170" s="8"/>
      <c r="D170" s="8"/>
      <c r="E170" s="8"/>
      <c r="F170" s="8"/>
      <c r="G170" s="8"/>
      <c r="H170" s="8"/>
      <c r="I170" s="8"/>
      <c r="J170" s="8"/>
      <c r="K170" s="8"/>
      <c r="L170" s="8"/>
      <c r="M170" s="50"/>
      <c r="N170" s="8"/>
      <c r="O170" s="50"/>
      <c r="P170" s="8"/>
      <c r="Q170" s="8"/>
      <c r="R170" s="8"/>
      <c r="S170" s="8"/>
      <c r="U170" s="8"/>
    </row>
    <row r="171" spans="3:21" ht="14.25">
      <c r="C171" s="8"/>
      <c r="D171" s="8"/>
      <c r="E171" s="8"/>
      <c r="F171" s="8"/>
      <c r="G171" s="8"/>
      <c r="H171" s="8"/>
      <c r="I171" s="8"/>
      <c r="J171" s="8"/>
      <c r="K171" s="8"/>
      <c r="L171" s="8"/>
      <c r="M171" s="50"/>
      <c r="N171" s="8"/>
      <c r="O171" s="50"/>
      <c r="P171" s="8"/>
      <c r="Q171" s="8"/>
      <c r="R171" s="8"/>
      <c r="S171" s="8"/>
      <c r="U171" s="8"/>
    </row>
    <row r="172" spans="3:21" ht="14.25">
      <c r="C172" s="8"/>
      <c r="D172" s="8"/>
      <c r="E172" s="8"/>
      <c r="F172" s="8"/>
      <c r="G172" s="8"/>
      <c r="H172" s="8"/>
      <c r="I172" s="8"/>
      <c r="J172" s="8"/>
      <c r="K172" s="8"/>
      <c r="L172" s="8"/>
      <c r="M172" s="50"/>
      <c r="N172" s="8"/>
      <c r="O172" s="50"/>
      <c r="P172" s="8"/>
      <c r="Q172" s="8"/>
      <c r="R172" s="8"/>
      <c r="S172" s="8"/>
      <c r="U172" s="8"/>
    </row>
    <row r="173" spans="3:21" ht="14.25">
      <c r="C173" s="8"/>
      <c r="D173" s="8"/>
      <c r="E173" s="8"/>
      <c r="F173" s="8"/>
      <c r="G173" s="8"/>
      <c r="H173" s="8"/>
      <c r="I173" s="8"/>
      <c r="J173" s="8"/>
      <c r="K173" s="8"/>
      <c r="L173" s="8"/>
      <c r="M173" s="50"/>
      <c r="N173" s="8"/>
      <c r="O173" s="50"/>
      <c r="P173" s="8"/>
      <c r="Q173" s="8"/>
      <c r="R173" s="8"/>
      <c r="S173" s="8"/>
      <c r="U173" s="8"/>
    </row>
    <row r="174" spans="3:21" ht="14.25">
      <c r="C174" s="8"/>
      <c r="D174" s="8"/>
      <c r="E174" s="8"/>
      <c r="F174" s="8"/>
      <c r="G174" s="8"/>
      <c r="H174" s="8"/>
      <c r="I174" s="8"/>
      <c r="J174" s="8"/>
      <c r="K174" s="8"/>
      <c r="L174" s="8"/>
      <c r="M174" s="50"/>
      <c r="N174" s="8"/>
      <c r="O174" s="50"/>
      <c r="P174" s="8"/>
      <c r="Q174" s="8"/>
      <c r="R174" s="8"/>
      <c r="S174" s="8"/>
      <c r="U174" s="8"/>
    </row>
    <row r="175" spans="3:21" ht="14.25">
      <c r="C175" s="8"/>
      <c r="D175" s="8"/>
      <c r="E175" s="8"/>
      <c r="F175" s="8"/>
      <c r="G175" s="8"/>
      <c r="H175" s="8"/>
      <c r="I175" s="8"/>
      <c r="J175" s="8"/>
      <c r="K175" s="8"/>
      <c r="L175" s="8"/>
      <c r="M175" s="50"/>
      <c r="N175" s="8"/>
      <c r="O175" s="50"/>
      <c r="P175" s="8"/>
      <c r="Q175" s="8"/>
      <c r="R175" s="8"/>
      <c r="S175" s="8"/>
      <c r="U175" s="8"/>
    </row>
    <row r="176" spans="3:21" ht="14.25">
      <c r="C176" s="8"/>
      <c r="D176" s="8"/>
      <c r="E176" s="8"/>
      <c r="F176" s="8"/>
      <c r="G176" s="8"/>
      <c r="H176" s="8"/>
      <c r="I176" s="8"/>
      <c r="J176" s="8"/>
      <c r="K176" s="8"/>
      <c r="L176" s="8"/>
      <c r="M176" s="50"/>
      <c r="N176" s="8"/>
      <c r="O176" s="50"/>
      <c r="P176" s="8"/>
      <c r="Q176" s="8"/>
      <c r="R176" s="8"/>
      <c r="S176" s="8"/>
      <c r="U176" s="8"/>
    </row>
    <row r="177" spans="3:21" ht="14.25">
      <c r="C177" s="8"/>
      <c r="D177" s="8"/>
      <c r="E177" s="8"/>
      <c r="F177" s="8"/>
      <c r="G177" s="8"/>
      <c r="H177" s="8"/>
      <c r="I177" s="8"/>
      <c r="J177" s="8"/>
      <c r="K177" s="8"/>
      <c r="L177" s="8"/>
      <c r="M177" s="50"/>
      <c r="N177" s="8"/>
      <c r="O177" s="50"/>
      <c r="P177" s="8"/>
      <c r="Q177" s="8"/>
      <c r="R177" s="8"/>
      <c r="S177" s="8"/>
      <c r="U177" s="8"/>
    </row>
    <row r="178" spans="3:21" ht="14.25">
      <c r="C178" s="8"/>
      <c r="D178" s="8"/>
      <c r="E178" s="8"/>
      <c r="F178" s="8"/>
      <c r="G178" s="8"/>
      <c r="H178" s="8"/>
      <c r="I178" s="8"/>
      <c r="J178" s="8"/>
      <c r="K178" s="8"/>
      <c r="L178" s="8"/>
      <c r="M178" s="50"/>
      <c r="N178" s="8"/>
      <c r="O178" s="50"/>
      <c r="P178" s="8"/>
      <c r="Q178" s="8"/>
      <c r="R178" s="8"/>
      <c r="S178" s="8"/>
      <c r="U178" s="8"/>
    </row>
    <row r="179" spans="3:21" ht="14.25">
      <c r="C179" s="8"/>
      <c r="D179" s="8"/>
      <c r="E179" s="8"/>
      <c r="F179" s="8"/>
      <c r="G179" s="8"/>
      <c r="H179" s="8"/>
      <c r="I179" s="8"/>
      <c r="J179" s="8"/>
      <c r="K179" s="8"/>
      <c r="L179" s="8"/>
      <c r="M179" s="50"/>
      <c r="N179" s="8"/>
      <c r="O179" s="50"/>
      <c r="P179" s="8"/>
      <c r="Q179" s="8"/>
      <c r="R179" s="8"/>
      <c r="S179" s="8"/>
      <c r="U179" s="8"/>
    </row>
    <row r="180" spans="3:21" ht="14.25">
      <c r="C180" s="8"/>
      <c r="D180" s="8"/>
      <c r="E180" s="8"/>
      <c r="F180" s="8"/>
      <c r="G180" s="8"/>
      <c r="H180" s="8"/>
      <c r="I180" s="8"/>
      <c r="J180" s="8"/>
      <c r="K180" s="8"/>
      <c r="L180" s="8"/>
      <c r="M180" s="50"/>
      <c r="N180" s="8"/>
      <c r="O180" s="50"/>
      <c r="P180" s="8"/>
      <c r="Q180" s="8"/>
      <c r="R180" s="8"/>
      <c r="S180" s="8"/>
      <c r="U180" s="8"/>
    </row>
    <row r="181" spans="3:21" ht="14.25">
      <c r="C181" s="8"/>
      <c r="D181" s="8"/>
      <c r="E181" s="8"/>
      <c r="F181" s="8"/>
      <c r="G181" s="8"/>
      <c r="H181" s="8"/>
      <c r="I181" s="8"/>
      <c r="J181" s="8"/>
      <c r="K181" s="8"/>
      <c r="L181" s="8"/>
      <c r="M181" s="50"/>
      <c r="N181" s="8"/>
      <c r="O181" s="50"/>
      <c r="P181" s="8"/>
      <c r="Q181" s="8"/>
      <c r="R181" s="8"/>
      <c r="S181" s="8"/>
      <c r="U181" s="8"/>
    </row>
    <row r="182" spans="3:21" ht="14.25">
      <c r="C182" s="8"/>
      <c r="D182" s="8"/>
      <c r="E182" s="8"/>
      <c r="F182" s="8"/>
      <c r="G182" s="8"/>
      <c r="H182" s="8"/>
      <c r="I182" s="8"/>
      <c r="J182" s="8"/>
      <c r="K182" s="8"/>
      <c r="L182" s="8"/>
      <c r="M182" s="50"/>
      <c r="N182" s="8"/>
      <c r="O182" s="50"/>
      <c r="P182" s="8"/>
      <c r="Q182" s="8"/>
      <c r="R182" s="8"/>
      <c r="S182" s="8"/>
      <c r="U182" s="8"/>
    </row>
    <row r="183" spans="3:21" ht="14.25">
      <c r="C183" s="8"/>
      <c r="D183" s="8"/>
      <c r="E183" s="8"/>
      <c r="F183" s="8"/>
      <c r="G183" s="8"/>
      <c r="H183" s="8"/>
      <c r="I183" s="8"/>
      <c r="J183" s="8"/>
      <c r="K183" s="8"/>
      <c r="L183" s="8"/>
      <c r="M183" s="50"/>
      <c r="N183" s="8"/>
      <c r="O183" s="50"/>
      <c r="P183" s="8"/>
      <c r="Q183" s="8"/>
      <c r="R183" s="8"/>
      <c r="S183" s="8"/>
      <c r="U183" s="8"/>
    </row>
    <row r="184" spans="3:21" ht="14.25">
      <c r="C184" s="8"/>
      <c r="D184" s="8"/>
      <c r="E184" s="8"/>
      <c r="F184" s="8"/>
      <c r="G184" s="8"/>
      <c r="H184" s="8"/>
      <c r="I184" s="8"/>
      <c r="J184" s="8"/>
      <c r="K184" s="8"/>
      <c r="L184" s="8"/>
      <c r="M184" s="50"/>
      <c r="N184" s="8"/>
      <c r="O184" s="50"/>
      <c r="P184" s="8"/>
      <c r="Q184" s="8"/>
      <c r="R184" s="8"/>
      <c r="S184" s="8"/>
      <c r="U184" s="8"/>
    </row>
    <row r="185" spans="3:21" ht="14.25">
      <c r="C185" s="8"/>
      <c r="D185" s="8"/>
      <c r="E185" s="8"/>
      <c r="F185" s="8"/>
      <c r="G185" s="8"/>
      <c r="H185" s="8"/>
      <c r="I185" s="8"/>
      <c r="J185" s="8"/>
      <c r="K185" s="8"/>
      <c r="L185" s="8"/>
      <c r="M185" s="50"/>
      <c r="N185" s="8"/>
      <c r="O185" s="50"/>
      <c r="P185" s="8"/>
      <c r="Q185" s="8"/>
      <c r="R185" s="8"/>
      <c r="S185" s="8"/>
      <c r="U185" s="8"/>
    </row>
    <row r="186" spans="3:21" ht="14.25">
      <c r="C186" s="8"/>
      <c r="D186" s="8"/>
      <c r="E186" s="8"/>
      <c r="F186" s="8"/>
      <c r="G186" s="8"/>
      <c r="H186" s="8"/>
      <c r="I186" s="8"/>
      <c r="J186" s="8"/>
      <c r="K186" s="8"/>
      <c r="L186" s="8"/>
      <c r="M186" s="50"/>
      <c r="N186" s="8"/>
      <c r="O186" s="50"/>
      <c r="P186" s="8"/>
      <c r="Q186" s="8"/>
      <c r="R186" s="8"/>
      <c r="S186" s="8"/>
      <c r="U186" s="8"/>
    </row>
    <row r="187" spans="3:21" ht="14.25">
      <c r="C187" s="8"/>
      <c r="D187" s="8"/>
      <c r="E187" s="8"/>
      <c r="F187" s="8"/>
      <c r="G187" s="8"/>
      <c r="H187" s="8"/>
      <c r="I187" s="8"/>
      <c r="J187" s="8"/>
      <c r="K187" s="8"/>
      <c r="L187" s="8"/>
      <c r="M187" s="50"/>
      <c r="N187" s="8"/>
      <c r="O187" s="50"/>
      <c r="P187" s="8"/>
      <c r="Q187" s="8"/>
      <c r="R187" s="8"/>
      <c r="S187" s="8"/>
      <c r="U187" s="8"/>
    </row>
    <row r="188" spans="3:21" ht="14.25">
      <c r="C188" s="8"/>
      <c r="D188" s="8"/>
      <c r="E188" s="8"/>
      <c r="F188" s="8"/>
      <c r="G188" s="8"/>
      <c r="H188" s="8"/>
      <c r="I188" s="8"/>
      <c r="J188" s="8"/>
      <c r="K188" s="8"/>
      <c r="L188" s="8"/>
      <c r="M188" s="50"/>
      <c r="N188" s="8"/>
      <c r="O188" s="50"/>
      <c r="P188" s="8"/>
      <c r="Q188" s="8"/>
      <c r="R188" s="8"/>
      <c r="S188" s="8"/>
      <c r="U188" s="8"/>
    </row>
    <row r="189" spans="3:21" ht="14.25">
      <c r="C189" s="8"/>
      <c r="D189" s="8"/>
      <c r="E189" s="8"/>
      <c r="F189" s="8"/>
      <c r="G189" s="8"/>
      <c r="H189" s="8"/>
      <c r="I189" s="8"/>
      <c r="J189" s="8"/>
      <c r="K189" s="8"/>
      <c r="L189" s="8"/>
      <c r="M189" s="50"/>
      <c r="N189" s="8"/>
      <c r="O189" s="50"/>
      <c r="P189" s="8"/>
      <c r="Q189" s="8"/>
      <c r="R189" s="8"/>
      <c r="S189" s="8"/>
      <c r="U189" s="8"/>
    </row>
    <row r="190" spans="3:21" ht="14.25">
      <c r="C190" s="8"/>
      <c r="D190" s="8"/>
      <c r="E190" s="8"/>
      <c r="F190" s="8"/>
      <c r="G190" s="8"/>
      <c r="H190" s="8"/>
      <c r="I190" s="8"/>
      <c r="J190" s="8"/>
      <c r="K190" s="8"/>
      <c r="L190" s="8"/>
      <c r="M190" s="50"/>
      <c r="N190" s="8"/>
      <c r="O190" s="50"/>
      <c r="P190" s="8"/>
      <c r="Q190" s="8"/>
      <c r="R190" s="8"/>
      <c r="S190" s="8"/>
      <c r="U190" s="8"/>
    </row>
    <row r="191" spans="3:21" ht="14.25">
      <c r="C191" s="8"/>
      <c r="D191" s="8"/>
      <c r="E191" s="8"/>
      <c r="F191" s="8"/>
      <c r="G191" s="8"/>
      <c r="H191" s="8"/>
      <c r="I191" s="8"/>
      <c r="J191" s="8"/>
      <c r="K191" s="8"/>
      <c r="L191" s="8"/>
      <c r="M191" s="50"/>
      <c r="N191" s="8"/>
      <c r="O191" s="50"/>
      <c r="P191" s="8"/>
      <c r="Q191" s="8"/>
      <c r="R191" s="8"/>
      <c r="S191" s="8"/>
      <c r="U191" s="8"/>
    </row>
    <row r="192" spans="3:21" ht="14.25">
      <c r="C192" s="8"/>
      <c r="D192" s="8"/>
      <c r="E192" s="8"/>
      <c r="F192" s="8"/>
      <c r="G192" s="8"/>
      <c r="H192" s="8"/>
      <c r="I192" s="8"/>
      <c r="J192" s="8"/>
      <c r="K192" s="8"/>
      <c r="L192" s="8"/>
      <c r="M192" s="50"/>
      <c r="N192" s="8"/>
      <c r="O192" s="50"/>
      <c r="P192" s="8"/>
      <c r="Q192" s="8"/>
      <c r="R192" s="8"/>
      <c r="S192" s="8"/>
      <c r="U192" s="8"/>
    </row>
    <row r="193" spans="3:21" ht="14.25">
      <c r="C193" s="8"/>
      <c r="D193" s="8"/>
      <c r="E193" s="8"/>
      <c r="F193" s="8"/>
      <c r="G193" s="8"/>
      <c r="H193" s="8"/>
      <c r="I193" s="8"/>
      <c r="J193" s="8"/>
      <c r="K193" s="8"/>
      <c r="L193" s="8"/>
      <c r="M193" s="50"/>
      <c r="N193" s="8"/>
      <c r="O193" s="50"/>
      <c r="P193" s="8"/>
      <c r="Q193" s="8"/>
      <c r="R193" s="8"/>
      <c r="S193" s="8"/>
      <c r="U193" s="8"/>
    </row>
    <row r="194" spans="3:21" ht="14.25">
      <c r="C194" s="8"/>
      <c r="D194" s="8"/>
      <c r="E194" s="8"/>
      <c r="F194" s="8"/>
      <c r="G194" s="8"/>
      <c r="H194" s="8"/>
      <c r="I194" s="8"/>
      <c r="J194" s="8"/>
      <c r="K194" s="8"/>
      <c r="L194" s="8"/>
      <c r="M194" s="50"/>
      <c r="N194" s="8"/>
      <c r="O194" s="50"/>
      <c r="P194" s="8"/>
      <c r="Q194" s="8"/>
      <c r="R194" s="8"/>
      <c r="S194" s="8"/>
      <c r="U194" s="8"/>
    </row>
    <row r="195" spans="3:21" ht="14.25">
      <c r="C195" s="8"/>
      <c r="D195" s="8"/>
      <c r="E195" s="8"/>
      <c r="F195" s="8"/>
      <c r="G195" s="8"/>
      <c r="H195" s="8"/>
      <c r="I195" s="8"/>
      <c r="J195" s="8"/>
      <c r="K195" s="8"/>
      <c r="L195" s="8"/>
      <c r="M195" s="50"/>
      <c r="N195" s="8"/>
      <c r="O195" s="50"/>
      <c r="P195" s="8"/>
      <c r="Q195" s="8"/>
      <c r="R195" s="8"/>
      <c r="S195" s="8"/>
      <c r="U195" s="8"/>
    </row>
    <row r="196" spans="3:21" ht="14.25">
      <c r="C196" s="8"/>
      <c r="D196" s="8"/>
      <c r="E196" s="8"/>
      <c r="F196" s="8"/>
      <c r="G196" s="8"/>
      <c r="H196" s="8"/>
      <c r="I196" s="8"/>
      <c r="J196" s="8"/>
      <c r="K196" s="8"/>
      <c r="L196" s="8"/>
      <c r="M196" s="50"/>
      <c r="N196" s="8"/>
      <c r="O196" s="50"/>
      <c r="P196" s="8"/>
      <c r="Q196" s="8"/>
      <c r="R196" s="8"/>
      <c r="S196" s="8"/>
      <c r="U196" s="8"/>
    </row>
    <row r="197" spans="3:21" ht="14.25">
      <c r="C197" s="8"/>
      <c r="D197" s="8"/>
      <c r="E197" s="8"/>
      <c r="F197" s="8"/>
      <c r="G197" s="8"/>
      <c r="H197" s="8"/>
      <c r="I197" s="8"/>
      <c r="J197" s="8"/>
      <c r="K197" s="8"/>
      <c r="L197" s="8"/>
      <c r="M197" s="50"/>
      <c r="N197" s="8"/>
      <c r="O197" s="50"/>
      <c r="P197" s="8"/>
      <c r="Q197" s="8"/>
      <c r="R197" s="8"/>
      <c r="S197" s="8"/>
      <c r="U197" s="8"/>
    </row>
    <row r="198" spans="3:21" ht="14.25">
      <c r="C198" s="8"/>
      <c r="D198" s="8"/>
      <c r="E198" s="8"/>
      <c r="F198" s="8"/>
      <c r="G198" s="8"/>
      <c r="H198" s="8"/>
      <c r="I198" s="8"/>
      <c r="J198" s="8"/>
      <c r="K198" s="8"/>
      <c r="L198" s="8"/>
      <c r="M198" s="50"/>
      <c r="N198" s="8"/>
      <c r="O198" s="50"/>
      <c r="P198" s="8"/>
      <c r="Q198" s="8"/>
      <c r="R198" s="8"/>
      <c r="S198" s="8"/>
      <c r="U198" s="8"/>
    </row>
    <row r="199" spans="3:21" ht="14.25">
      <c r="C199" s="8"/>
      <c r="D199" s="8"/>
      <c r="E199" s="8"/>
      <c r="F199" s="8"/>
      <c r="G199" s="8"/>
      <c r="H199" s="8"/>
      <c r="I199" s="8"/>
      <c r="J199" s="8"/>
      <c r="K199" s="8"/>
      <c r="L199" s="8"/>
      <c r="M199" s="50"/>
      <c r="N199" s="8"/>
      <c r="O199" s="50"/>
      <c r="P199" s="8"/>
      <c r="Q199" s="8"/>
      <c r="R199" s="8"/>
      <c r="S199" s="8"/>
      <c r="U199" s="8"/>
    </row>
    <row r="200" spans="3:21" ht="14.25">
      <c r="C200" s="8"/>
      <c r="D200" s="8"/>
      <c r="E200" s="8"/>
      <c r="F200" s="8"/>
      <c r="G200" s="8"/>
      <c r="H200" s="8"/>
      <c r="I200" s="8"/>
      <c r="J200" s="8"/>
      <c r="K200" s="8"/>
      <c r="L200" s="8"/>
      <c r="M200" s="50"/>
      <c r="N200" s="8"/>
      <c r="O200" s="50"/>
      <c r="P200" s="8"/>
      <c r="Q200" s="8"/>
      <c r="R200" s="8"/>
      <c r="S200" s="8"/>
      <c r="U200" s="8"/>
    </row>
    <row r="201" spans="3:21" ht="14.25">
      <c r="C201" s="8"/>
      <c r="D201" s="8"/>
      <c r="E201" s="8"/>
      <c r="F201" s="8"/>
      <c r="G201" s="8"/>
      <c r="H201" s="8"/>
      <c r="I201" s="8"/>
      <c r="J201" s="8"/>
      <c r="K201" s="8"/>
      <c r="L201" s="8"/>
      <c r="M201" s="50"/>
      <c r="N201" s="8"/>
      <c r="O201" s="50"/>
      <c r="P201" s="8"/>
      <c r="Q201" s="8"/>
      <c r="R201" s="8"/>
      <c r="S201" s="8"/>
      <c r="U201" s="8"/>
    </row>
    <row r="202" spans="3:21" ht="14.25">
      <c r="C202" s="8"/>
      <c r="D202" s="8"/>
      <c r="E202" s="8"/>
      <c r="F202" s="8"/>
      <c r="G202" s="8"/>
      <c r="H202" s="8"/>
      <c r="I202" s="8"/>
      <c r="J202" s="8"/>
      <c r="K202" s="8"/>
      <c r="L202" s="8"/>
      <c r="M202" s="50"/>
      <c r="N202" s="8"/>
      <c r="O202" s="50"/>
      <c r="P202" s="8"/>
      <c r="Q202" s="8"/>
      <c r="R202" s="8"/>
      <c r="S202" s="8"/>
      <c r="U202" s="8"/>
    </row>
    <row r="203" spans="3:21" ht="14.25">
      <c r="C203" s="8"/>
      <c r="D203" s="8"/>
      <c r="E203" s="8"/>
      <c r="F203" s="8"/>
      <c r="G203" s="8"/>
      <c r="H203" s="8"/>
      <c r="I203" s="8"/>
      <c r="J203" s="8"/>
      <c r="K203" s="8"/>
      <c r="L203" s="8"/>
      <c r="M203" s="50"/>
      <c r="N203" s="8"/>
      <c r="O203" s="50"/>
      <c r="P203" s="8"/>
      <c r="Q203" s="8"/>
      <c r="R203" s="8"/>
      <c r="S203" s="8"/>
      <c r="U203" s="8"/>
    </row>
    <row r="204" spans="3:21" ht="14.25">
      <c r="C204" s="8"/>
      <c r="D204" s="8"/>
      <c r="E204" s="8"/>
      <c r="F204" s="8"/>
      <c r="G204" s="8"/>
      <c r="H204" s="8"/>
      <c r="I204" s="8"/>
      <c r="J204" s="8"/>
      <c r="K204" s="8"/>
      <c r="L204" s="8"/>
      <c r="M204" s="50"/>
      <c r="N204" s="8"/>
      <c r="O204" s="50"/>
      <c r="P204" s="8"/>
      <c r="Q204" s="8"/>
      <c r="R204" s="8"/>
      <c r="S204" s="8"/>
      <c r="U204" s="8"/>
    </row>
    <row r="205" spans="3:21" ht="14.25">
      <c r="C205" s="8"/>
      <c r="D205" s="8"/>
      <c r="E205" s="8"/>
      <c r="F205" s="8"/>
      <c r="G205" s="8"/>
      <c r="H205" s="8"/>
      <c r="I205" s="8"/>
      <c r="J205" s="8"/>
      <c r="K205" s="8"/>
      <c r="L205" s="8"/>
      <c r="M205" s="50"/>
      <c r="N205" s="8"/>
      <c r="O205" s="50"/>
      <c r="P205" s="8"/>
      <c r="Q205" s="8"/>
      <c r="R205" s="8"/>
      <c r="S205" s="8"/>
      <c r="U205" s="8"/>
    </row>
    <row r="206" spans="3:21" ht="14.25">
      <c r="C206" s="8"/>
      <c r="D206" s="8"/>
      <c r="E206" s="8"/>
      <c r="F206" s="8"/>
      <c r="G206" s="8"/>
      <c r="H206" s="8"/>
      <c r="I206" s="8"/>
      <c r="J206" s="8"/>
      <c r="K206" s="8"/>
      <c r="L206" s="8"/>
      <c r="M206" s="50"/>
      <c r="N206" s="8"/>
      <c r="O206" s="50"/>
      <c r="P206" s="8"/>
      <c r="Q206" s="8"/>
      <c r="R206" s="8"/>
      <c r="S206" s="8"/>
      <c r="U206" s="8"/>
    </row>
    <row r="207" spans="3:21" ht="14.25">
      <c r="C207" s="8"/>
      <c r="D207" s="8"/>
      <c r="E207" s="8"/>
      <c r="F207" s="8"/>
      <c r="G207" s="8"/>
      <c r="H207" s="8"/>
      <c r="I207" s="8"/>
      <c r="J207" s="8"/>
      <c r="K207" s="8"/>
      <c r="L207" s="8"/>
      <c r="M207" s="50"/>
      <c r="N207" s="8"/>
      <c r="O207" s="50"/>
      <c r="P207" s="8"/>
      <c r="Q207" s="8"/>
      <c r="R207" s="8"/>
      <c r="S207" s="8"/>
      <c r="U207" s="8"/>
    </row>
    <row r="208" spans="3:21" ht="14.25">
      <c r="C208" s="8"/>
      <c r="D208" s="8"/>
      <c r="E208" s="8"/>
      <c r="F208" s="8"/>
      <c r="G208" s="8"/>
      <c r="H208" s="8"/>
      <c r="I208" s="8"/>
      <c r="J208" s="8"/>
      <c r="K208" s="8"/>
      <c r="L208" s="8"/>
      <c r="M208" s="50"/>
      <c r="N208" s="8"/>
      <c r="O208" s="50"/>
      <c r="P208" s="8"/>
      <c r="Q208" s="8"/>
      <c r="R208" s="8"/>
      <c r="S208" s="8"/>
      <c r="U208" s="8"/>
    </row>
    <row r="209" spans="3:21" ht="14.25">
      <c r="C209" s="8"/>
      <c r="D209" s="8"/>
      <c r="E209" s="8"/>
      <c r="F209" s="8"/>
      <c r="G209" s="8"/>
      <c r="H209" s="8"/>
      <c r="I209" s="8"/>
      <c r="J209" s="8"/>
      <c r="K209" s="8"/>
      <c r="L209" s="8"/>
      <c r="M209" s="50"/>
      <c r="N209" s="8"/>
      <c r="O209" s="50"/>
      <c r="P209" s="8"/>
      <c r="Q209" s="8"/>
      <c r="R209" s="8"/>
      <c r="S209" s="8"/>
      <c r="U209" s="8"/>
    </row>
    <row r="210" spans="3:21" ht="14.25">
      <c r="C210" s="8"/>
      <c r="D210" s="8"/>
      <c r="E210" s="8"/>
      <c r="F210" s="8"/>
      <c r="G210" s="8"/>
      <c r="H210" s="8"/>
      <c r="I210" s="8"/>
      <c r="J210" s="8"/>
      <c r="K210" s="8"/>
      <c r="L210" s="8"/>
      <c r="M210" s="50"/>
      <c r="N210" s="8"/>
      <c r="O210" s="50"/>
      <c r="P210" s="8"/>
      <c r="Q210" s="8"/>
      <c r="R210" s="8"/>
      <c r="S210" s="8"/>
      <c r="U210" s="8"/>
    </row>
    <row r="211" spans="3:21" ht="14.25">
      <c r="C211" s="8"/>
      <c r="D211" s="8"/>
      <c r="E211" s="8"/>
      <c r="F211" s="8"/>
      <c r="G211" s="8"/>
      <c r="H211" s="8"/>
      <c r="I211" s="8"/>
      <c r="J211" s="8"/>
      <c r="K211" s="8"/>
      <c r="L211" s="8"/>
      <c r="M211" s="50"/>
      <c r="N211" s="8"/>
      <c r="O211" s="50"/>
      <c r="P211" s="8"/>
      <c r="Q211" s="8"/>
      <c r="R211" s="8"/>
      <c r="S211" s="8"/>
      <c r="U211" s="8"/>
    </row>
    <row r="212" spans="3:21" ht="14.25">
      <c r="C212" s="8"/>
      <c r="D212" s="8"/>
      <c r="E212" s="8"/>
      <c r="F212" s="8"/>
      <c r="G212" s="8"/>
      <c r="H212" s="8"/>
      <c r="I212" s="8"/>
      <c r="J212" s="8"/>
      <c r="K212" s="8"/>
      <c r="L212" s="8"/>
      <c r="M212" s="50"/>
      <c r="N212" s="8"/>
      <c r="O212" s="50"/>
      <c r="P212" s="8"/>
      <c r="Q212" s="8"/>
      <c r="R212" s="8"/>
      <c r="S212" s="8"/>
      <c r="U212" s="8"/>
    </row>
    <row r="213" spans="3:21" ht="14.25">
      <c r="C213" s="8"/>
      <c r="D213" s="8"/>
      <c r="E213" s="8"/>
      <c r="F213" s="8"/>
      <c r="G213" s="8"/>
      <c r="H213" s="8"/>
      <c r="I213" s="8"/>
      <c r="J213" s="8"/>
      <c r="K213" s="8"/>
      <c r="L213" s="8"/>
      <c r="M213" s="50"/>
      <c r="N213" s="8"/>
      <c r="O213" s="50"/>
      <c r="P213" s="8"/>
      <c r="Q213" s="8"/>
      <c r="R213" s="8"/>
      <c r="S213" s="8"/>
      <c r="U213" s="8"/>
    </row>
    <row r="214" spans="3:21" ht="14.25">
      <c r="C214" s="8"/>
      <c r="D214" s="8"/>
      <c r="E214" s="8"/>
      <c r="F214" s="8"/>
      <c r="G214" s="8"/>
      <c r="H214" s="8"/>
      <c r="I214" s="8"/>
      <c r="J214" s="8"/>
      <c r="K214" s="8"/>
      <c r="L214" s="8"/>
      <c r="M214" s="50"/>
      <c r="N214" s="8"/>
      <c r="O214" s="50"/>
      <c r="P214" s="8"/>
      <c r="Q214" s="8"/>
      <c r="R214" s="8"/>
      <c r="S214" s="8"/>
      <c r="U214" s="8"/>
    </row>
    <row r="215" spans="3:21" ht="14.25">
      <c r="C215" s="8"/>
      <c r="D215" s="8"/>
      <c r="E215" s="8"/>
      <c r="F215" s="8"/>
      <c r="G215" s="8"/>
      <c r="H215" s="8"/>
      <c r="I215" s="8"/>
      <c r="J215" s="8"/>
      <c r="K215" s="8"/>
      <c r="L215" s="8"/>
      <c r="M215" s="50"/>
      <c r="N215" s="8"/>
      <c r="O215" s="50"/>
      <c r="P215" s="8"/>
      <c r="Q215" s="8"/>
      <c r="R215" s="8"/>
      <c r="S215" s="8"/>
      <c r="U215" s="8"/>
    </row>
    <row r="216" spans="3:21" ht="14.25">
      <c r="C216" s="8"/>
      <c r="D216" s="8"/>
      <c r="E216" s="8"/>
      <c r="F216" s="8"/>
      <c r="G216" s="8"/>
      <c r="H216" s="8"/>
      <c r="I216" s="8"/>
      <c r="J216" s="8"/>
      <c r="K216" s="8"/>
      <c r="L216" s="8"/>
      <c r="M216" s="50"/>
      <c r="N216" s="8"/>
      <c r="O216" s="50"/>
      <c r="P216" s="8"/>
      <c r="Q216" s="8"/>
      <c r="R216" s="8"/>
      <c r="S216" s="8"/>
      <c r="U216" s="8"/>
    </row>
    <row r="217" spans="3:21" ht="14.25">
      <c r="C217" s="8"/>
      <c r="D217" s="8"/>
      <c r="E217" s="8"/>
      <c r="F217" s="8"/>
      <c r="G217" s="8"/>
      <c r="H217" s="8"/>
      <c r="I217" s="8"/>
      <c r="J217" s="8"/>
      <c r="K217" s="8"/>
      <c r="L217" s="8"/>
      <c r="M217" s="50"/>
      <c r="N217" s="8"/>
      <c r="O217" s="50"/>
      <c r="P217" s="8"/>
      <c r="Q217" s="8"/>
      <c r="R217" s="8"/>
      <c r="S217" s="8"/>
      <c r="U217" s="8"/>
    </row>
    <row r="218" spans="3:21" ht="14.25">
      <c r="C218" s="8"/>
      <c r="D218" s="8"/>
      <c r="E218" s="8"/>
      <c r="F218" s="8"/>
      <c r="G218" s="8"/>
      <c r="H218" s="8"/>
      <c r="I218" s="8"/>
      <c r="J218" s="8"/>
      <c r="K218" s="8"/>
      <c r="L218" s="8"/>
      <c r="M218" s="50"/>
      <c r="N218" s="8"/>
      <c r="O218" s="50"/>
      <c r="P218" s="8"/>
      <c r="Q218" s="8"/>
      <c r="R218" s="8"/>
      <c r="S218" s="8"/>
      <c r="U218" s="8"/>
    </row>
    <row r="219" spans="3:21" ht="14.25">
      <c r="C219" s="8"/>
      <c r="D219" s="8"/>
      <c r="E219" s="8"/>
      <c r="F219" s="8"/>
      <c r="G219" s="8"/>
      <c r="H219" s="8"/>
      <c r="I219" s="8"/>
      <c r="J219" s="8"/>
      <c r="K219" s="8"/>
      <c r="L219" s="8"/>
      <c r="M219" s="50"/>
      <c r="N219" s="8"/>
      <c r="O219" s="50"/>
      <c r="P219" s="8"/>
      <c r="Q219" s="8"/>
      <c r="R219" s="8"/>
      <c r="S219" s="8"/>
      <c r="U219" s="8"/>
    </row>
    <row r="220" spans="3:21" ht="14.25">
      <c r="C220" s="8"/>
      <c r="D220" s="8"/>
      <c r="E220" s="8"/>
      <c r="F220" s="8"/>
      <c r="G220" s="8"/>
      <c r="H220" s="8"/>
      <c r="I220" s="8"/>
      <c r="J220" s="8"/>
      <c r="K220" s="8"/>
      <c r="L220" s="8"/>
      <c r="M220" s="50"/>
      <c r="N220" s="8"/>
      <c r="O220" s="50"/>
      <c r="P220" s="8"/>
      <c r="Q220" s="8"/>
      <c r="R220" s="8"/>
      <c r="S220" s="8"/>
      <c r="U220" s="8"/>
    </row>
    <row r="221" spans="3:21" ht="14.25">
      <c r="C221" s="8"/>
      <c r="D221" s="8"/>
      <c r="E221" s="8"/>
      <c r="F221" s="8"/>
      <c r="G221" s="8"/>
      <c r="H221" s="8"/>
      <c r="I221" s="8"/>
      <c r="J221" s="8"/>
      <c r="K221" s="8"/>
      <c r="L221" s="8"/>
      <c r="M221" s="50"/>
      <c r="N221" s="8"/>
      <c r="O221" s="50"/>
      <c r="P221" s="8"/>
      <c r="Q221" s="8"/>
      <c r="R221" s="8"/>
      <c r="S221" s="8"/>
      <c r="U221" s="8"/>
    </row>
    <row r="222" spans="3:21" ht="14.25">
      <c r="C222" s="8"/>
      <c r="D222" s="8"/>
      <c r="E222" s="8"/>
      <c r="F222" s="8"/>
      <c r="G222" s="8"/>
      <c r="H222" s="8"/>
      <c r="I222" s="8"/>
      <c r="J222" s="8"/>
      <c r="K222" s="8"/>
      <c r="L222" s="8"/>
      <c r="M222" s="50"/>
      <c r="N222" s="8"/>
      <c r="O222" s="50"/>
      <c r="P222" s="8"/>
      <c r="Q222" s="8"/>
      <c r="R222" s="8"/>
      <c r="S222" s="8"/>
      <c r="U222" s="8"/>
    </row>
    <row r="223" spans="3:21" ht="14.25">
      <c r="C223" s="8"/>
      <c r="D223" s="8"/>
      <c r="E223" s="8"/>
      <c r="F223" s="8"/>
      <c r="G223" s="8"/>
      <c r="H223" s="8"/>
      <c r="I223" s="8"/>
      <c r="J223" s="8"/>
      <c r="K223" s="8"/>
      <c r="L223" s="8"/>
      <c r="M223" s="50"/>
      <c r="N223" s="8"/>
      <c r="O223" s="50"/>
      <c r="P223" s="8"/>
      <c r="Q223" s="8"/>
      <c r="R223" s="8"/>
      <c r="S223" s="8"/>
      <c r="U223" s="8"/>
    </row>
    <row r="224" spans="3:21" ht="14.25">
      <c r="C224" s="8"/>
      <c r="D224" s="8"/>
      <c r="E224" s="8"/>
      <c r="F224" s="8"/>
      <c r="G224" s="8"/>
      <c r="H224" s="8"/>
      <c r="I224" s="8"/>
      <c r="J224" s="8"/>
      <c r="K224" s="8"/>
      <c r="L224" s="8"/>
      <c r="M224" s="50"/>
      <c r="N224" s="8"/>
      <c r="O224" s="50"/>
      <c r="P224" s="8"/>
      <c r="Q224" s="8"/>
      <c r="R224" s="8"/>
      <c r="S224" s="8"/>
      <c r="U224" s="8"/>
    </row>
    <row r="225" spans="3:21" ht="14.25">
      <c r="C225" s="8"/>
      <c r="D225" s="8"/>
      <c r="E225" s="8"/>
      <c r="F225" s="8"/>
      <c r="G225" s="8"/>
      <c r="H225" s="8"/>
      <c r="I225" s="8"/>
      <c r="J225" s="8"/>
      <c r="K225" s="8"/>
      <c r="L225" s="8"/>
      <c r="M225" s="50"/>
      <c r="N225" s="8"/>
      <c r="O225" s="50"/>
      <c r="P225" s="8"/>
      <c r="Q225" s="8"/>
      <c r="R225" s="8"/>
      <c r="S225" s="8"/>
      <c r="U225" s="8"/>
    </row>
    <row r="226" spans="3:21" ht="14.25">
      <c r="C226" s="8"/>
      <c r="D226" s="8"/>
      <c r="E226" s="8"/>
      <c r="F226" s="8"/>
      <c r="G226" s="8"/>
      <c r="H226" s="8"/>
      <c r="I226" s="8"/>
      <c r="J226" s="8"/>
      <c r="K226" s="8"/>
      <c r="L226" s="8"/>
      <c r="M226" s="50"/>
      <c r="N226" s="8"/>
      <c r="O226" s="50"/>
      <c r="P226" s="8"/>
      <c r="Q226" s="8"/>
      <c r="R226" s="8"/>
      <c r="S226" s="8"/>
      <c r="U226" s="8"/>
    </row>
    <row r="227" spans="3:21" ht="14.25">
      <c r="C227" s="8"/>
      <c r="D227" s="8"/>
      <c r="E227" s="8"/>
      <c r="F227" s="8"/>
      <c r="G227" s="8"/>
      <c r="H227" s="8"/>
      <c r="I227" s="8"/>
      <c r="J227" s="8"/>
      <c r="K227" s="8"/>
      <c r="L227" s="8"/>
      <c r="M227" s="50"/>
      <c r="N227" s="8"/>
      <c r="O227" s="50"/>
      <c r="P227" s="8"/>
      <c r="Q227" s="8"/>
      <c r="R227" s="8"/>
      <c r="S227" s="8"/>
      <c r="U227" s="8"/>
    </row>
    <row r="228" spans="3:21" ht="14.25">
      <c r="C228" s="8"/>
      <c r="D228" s="8"/>
      <c r="E228" s="8"/>
      <c r="F228" s="8"/>
      <c r="G228" s="8"/>
      <c r="H228" s="8"/>
      <c r="I228" s="8"/>
      <c r="J228" s="8"/>
      <c r="K228" s="8"/>
      <c r="L228" s="8"/>
      <c r="M228" s="50"/>
      <c r="N228" s="8"/>
      <c r="O228" s="50"/>
      <c r="P228" s="8"/>
      <c r="Q228" s="8"/>
      <c r="R228" s="8"/>
      <c r="S228" s="8"/>
      <c r="U228" s="8"/>
    </row>
    <row r="229" spans="3:21" ht="14.25">
      <c r="C229" s="8"/>
      <c r="D229" s="8"/>
      <c r="E229" s="8"/>
      <c r="F229" s="8"/>
      <c r="G229" s="8"/>
      <c r="H229" s="8"/>
      <c r="I229" s="8"/>
      <c r="J229" s="8"/>
      <c r="K229" s="8"/>
      <c r="L229" s="8"/>
      <c r="M229" s="50"/>
      <c r="N229" s="8"/>
      <c r="O229" s="50"/>
      <c r="P229" s="8"/>
      <c r="Q229" s="8"/>
      <c r="R229" s="8"/>
      <c r="S229" s="8"/>
      <c r="U229" s="8"/>
    </row>
    <row r="230" spans="3:21" ht="14.25">
      <c r="C230" s="8"/>
      <c r="D230" s="8"/>
      <c r="E230" s="8"/>
      <c r="F230" s="8"/>
      <c r="G230" s="8"/>
      <c r="H230" s="8"/>
      <c r="I230" s="8"/>
      <c r="J230" s="8"/>
      <c r="K230" s="8"/>
      <c r="L230" s="8"/>
      <c r="M230" s="50"/>
      <c r="N230" s="8"/>
      <c r="O230" s="50"/>
      <c r="P230" s="8"/>
      <c r="Q230" s="8"/>
      <c r="R230" s="8"/>
      <c r="S230" s="8"/>
      <c r="U230" s="8"/>
    </row>
    <row r="231" spans="3:21" ht="14.25">
      <c r="C231" s="8"/>
      <c r="D231" s="8"/>
      <c r="E231" s="8"/>
      <c r="F231" s="8"/>
      <c r="G231" s="8"/>
      <c r="H231" s="8"/>
      <c r="I231" s="8"/>
      <c r="J231" s="8"/>
      <c r="K231" s="8"/>
      <c r="L231" s="8"/>
      <c r="M231" s="50"/>
      <c r="N231" s="8"/>
      <c r="O231" s="50"/>
      <c r="P231" s="8"/>
      <c r="Q231" s="8"/>
      <c r="R231" s="8"/>
      <c r="S231" s="8"/>
      <c r="U231" s="8"/>
    </row>
    <row r="232" spans="3:21" ht="14.25">
      <c r="C232" s="8"/>
      <c r="D232" s="8"/>
      <c r="E232" s="8"/>
      <c r="F232" s="8"/>
      <c r="G232" s="8"/>
      <c r="H232" s="8"/>
      <c r="I232" s="8"/>
      <c r="J232" s="8"/>
      <c r="K232" s="8"/>
      <c r="L232" s="8"/>
      <c r="M232" s="50"/>
      <c r="N232" s="8"/>
      <c r="O232" s="50"/>
      <c r="P232" s="8"/>
      <c r="Q232" s="8"/>
      <c r="R232" s="8"/>
      <c r="S232" s="8"/>
      <c r="U232" s="8"/>
    </row>
    <row r="233" spans="3:21" ht="14.25">
      <c r="C233" s="8"/>
      <c r="D233" s="8"/>
      <c r="E233" s="8"/>
      <c r="F233" s="8"/>
      <c r="G233" s="8"/>
      <c r="H233" s="8"/>
      <c r="I233" s="8"/>
      <c r="J233" s="8"/>
      <c r="K233" s="8"/>
      <c r="L233" s="8"/>
      <c r="M233" s="50"/>
      <c r="N233" s="8"/>
      <c r="O233" s="50"/>
      <c r="P233" s="8"/>
      <c r="Q233" s="8"/>
      <c r="R233" s="8"/>
      <c r="S233" s="8"/>
      <c r="U233" s="8"/>
    </row>
    <row r="234" spans="3:21" ht="14.25">
      <c r="C234" s="8"/>
      <c r="D234" s="8"/>
      <c r="E234" s="8"/>
      <c r="F234" s="8"/>
      <c r="G234" s="8"/>
      <c r="H234" s="8"/>
      <c r="I234" s="8"/>
      <c r="J234" s="8"/>
      <c r="K234" s="8"/>
      <c r="L234" s="8"/>
      <c r="M234" s="50"/>
      <c r="N234" s="8"/>
      <c r="O234" s="50"/>
      <c r="P234" s="8"/>
      <c r="Q234" s="8"/>
      <c r="R234" s="8"/>
      <c r="S234" s="8"/>
      <c r="U234" s="8"/>
    </row>
    <row r="235" spans="3:21" ht="14.25">
      <c r="C235" s="8"/>
      <c r="D235" s="8"/>
      <c r="E235" s="8"/>
      <c r="F235" s="8"/>
      <c r="G235" s="8"/>
      <c r="H235" s="8"/>
      <c r="I235" s="8"/>
      <c r="J235" s="8"/>
      <c r="K235" s="8"/>
      <c r="L235" s="8"/>
      <c r="M235" s="50"/>
      <c r="N235" s="8"/>
      <c r="O235" s="50"/>
      <c r="P235" s="8"/>
      <c r="Q235" s="8"/>
      <c r="R235" s="8"/>
      <c r="S235" s="8"/>
      <c r="U235" s="8"/>
    </row>
    <row r="236" spans="3:21" ht="14.25">
      <c r="C236" s="8"/>
      <c r="D236" s="8"/>
      <c r="E236" s="8"/>
      <c r="F236" s="8"/>
      <c r="G236" s="8"/>
      <c r="H236" s="8"/>
      <c r="I236" s="8"/>
      <c r="J236" s="8"/>
      <c r="K236" s="8"/>
      <c r="L236" s="8"/>
      <c r="M236" s="50"/>
      <c r="N236" s="8"/>
      <c r="O236" s="50"/>
      <c r="P236" s="8"/>
      <c r="Q236" s="8"/>
      <c r="R236" s="8"/>
      <c r="S236" s="8"/>
      <c r="U236" s="8"/>
    </row>
    <row r="237" spans="3:21" ht="14.25">
      <c r="C237" s="8"/>
      <c r="D237" s="8"/>
      <c r="E237" s="8"/>
      <c r="F237" s="8"/>
      <c r="G237" s="8"/>
      <c r="H237" s="8"/>
      <c r="I237" s="8"/>
      <c r="J237" s="8"/>
      <c r="K237" s="8"/>
      <c r="L237" s="8"/>
      <c r="M237" s="50"/>
      <c r="N237" s="8"/>
      <c r="O237" s="50"/>
      <c r="P237" s="8"/>
      <c r="Q237" s="8"/>
      <c r="R237" s="8"/>
      <c r="S237" s="8"/>
      <c r="U237" s="8"/>
    </row>
    <row r="238" spans="3:21" ht="14.25">
      <c r="C238" s="8"/>
      <c r="D238" s="8"/>
      <c r="E238" s="8"/>
      <c r="F238" s="8"/>
      <c r="G238" s="8"/>
      <c r="H238" s="8"/>
      <c r="I238" s="8"/>
      <c r="J238" s="8"/>
      <c r="K238" s="8"/>
      <c r="L238" s="8"/>
      <c r="M238" s="50"/>
      <c r="N238" s="8"/>
      <c r="O238" s="50"/>
      <c r="P238" s="8"/>
      <c r="Q238" s="8"/>
      <c r="R238" s="8"/>
      <c r="S238" s="8"/>
      <c r="U238" s="8"/>
    </row>
    <row r="239" spans="3:21" ht="14.25">
      <c r="C239" s="8"/>
      <c r="D239" s="8"/>
      <c r="E239" s="8"/>
      <c r="F239" s="8"/>
      <c r="G239" s="8"/>
      <c r="H239" s="8"/>
      <c r="I239" s="8"/>
      <c r="J239" s="8"/>
      <c r="K239" s="8"/>
      <c r="L239" s="8"/>
      <c r="M239" s="50"/>
      <c r="N239" s="8"/>
      <c r="O239" s="50"/>
      <c r="P239" s="8"/>
      <c r="Q239" s="8"/>
      <c r="R239" s="8"/>
      <c r="S239" s="8"/>
      <c r="U239" s="8"/>
    </row>
    <row r="240" spans="3:21" ht="14.25">
      <c r="C240" s="8"/>
      <c r="D240" s="8"/>
      <c r="E240" s="8"/>
      <c r="F240" s="8"/>
      <c r="G240" s="8"/>
      <c r="H240" s="8"/>
      <c r="I240" s="8"/>
      <c r="J240" s="8"/>
      <c r="K240" s="8"/>
      <c r="L240" s="8"/>
      <c r="M240" s="50"/>
      <c r="N240" s="8"/>
      <c r="O240" s="50"/>
      <c r="P240" s="8"/>
      <c r="Q240" s="8"/>
      <c r="R240" s="8"/>
      <c r="S240" s="8"/>
      <c r="U240" s="8"/>
    </row>
    <row r="241" spans="3:21" ht="14.25">
      <c r="C241" s="8"/>
      <c r="D241" s="8"/>
      <c r="E241" s="8"/>
      <c r="F241" s="8"/>
      <c r="G241" s="8"/>
      <c r="H241" s="8"/>
      <c r="I241" s="8"/>
      <c r="J241" s="8"/>
      <c r="K241" s="8"/>
      <c r="L241" s="8"/>
      <c r="M241" s="50"/>
      <c r="N241" s="8"/>
      <c r="O241" s="50"/>
      <c r="P241" s="8"/>
      <c r="Q241" s="8"/>
      <c r="R241" s="8"/>
      <c r="S241" s="8"/>
      <c r="U241" s="8"/>
    </row>
    <row r="242" spans="3:21" ht="14.25">
      <c r="C242" s="8"/>
      <c r="D242" s="8"/>
      <c r="E242" s="8"/>
      <c r="F242" s="8"/>
      <c r="G242" s="8"/>
      <c r="H242" s="8"/>
      <c r="I242" s="8"/>
      <c r="J242" s="8"/>
      <c r="K242" s="8"/>
      <c r="L242" s="8"/>
      <c r="M242" s="50"/>
      <c r="N242" s="8"/>
      <c r="O242" s="50"/>
      <c r="P242" s="8"/>
      <c r="Q242" s="8"/>
      <c r="R242" s="8"/>
      <c r="S242" s="8"/>
      <c r="U242" s="8"/>
    </row>
    <row r="243" spans="3:21" ht="14.25">
      <c r="C243" s="8"/>
      <c r="D243" s="8"/>
      <c r="E243" s="8"/>
      <c r="F243" s="8"/>
      <c r="G243" s="8"/>
      <c r="H243" s="8"/>
      <c r="I243" s="8"/>
      <c r="J243" s="8"/>
      <c r="K243" s="8"/>
      <c r="L243" s="8"/>
      <c r="M243" s="50"/>
      <c r="N243" s="8"/>
      <c r="O243" s="50"/>
      <c r="P243" s="8"/>
      <c r="Q243" s="8"/>
      <c r="R243" s="8"/>
      <c r="S243" s="8"/>
      <c r="U243" s="8"/>
    </row>
    <row r="244" spans="3:21" ht="14.25">
      <c r="C244" s="8"/>
      <c r="D244" s="8"/>
      <c r="E244" s="8"/>
      <c r="F244" s="8"/>
      <c r="G244" s="8"/>
      <c r="H244" s="8"/>
      <c r="I244" s="8"/>
      <c r="J244" s="8"/>
      <c r="K244" s="8"/>
      <c r="L244" s="8"/>
      <c r="M244" s="50"/>
      <c r="N244" s="8"/>
      <c r="O244" s="50"/>
      <c r="P244" s="8"/>
      <c r="Q244" s="8"/>
      <c r="R244" s="8"/>
      <c r="S244" s="8"/>
      <c r="U244" s="8"/>
    </row>
    <row r="245" spans="3:21" ht="14.25">
      <c r="C245" s="8"/>
      <c r="D245" s="8"/>
      <c r="E245" s="8"/>
      <c r="F245" s="8"/>
      <c r="G245" s="8"/>
      <c r="H245" s="8"/>
      <c r="I245" s="8"/>
      <c r="J245" s="8"/>
      <c r="K245" s="8"/>
      <c r="L245" s="8"/>
      <c r="M245" s="50"/>
      <c r="N245" s="8"/>
      <c r="O245" s="50"/>
      <c r="P245" s="8"/>
      <c r="Q245" s="8"/>
      <c r="R245" s="8"/>
      <c r="S245" s="8"/>
      <c r="U245" s="8"/>
    </row>
    <row r="246" spans="3:21" ht="14.25">
      <c r="C246" s="8"/>
      <c r="D246" s="8"/>
      <c r="E246" s="8"/>
      <c r="F246" s="8"/>
      <c r="G246" s="8"/>
      <c r="H246" s="8"/>
      <c r="I246" s="8"/>
      <c r="J246" s="8"/>
      <c r="K246" s="8"/>
      <c r="L246" s="8"/>
      <c r="M246" s="50"/>
      <c r="N246" s="8"/>
      <c r="O246" s="50"/>
      <c r="P246" s="8"/>
      <c r="Q246" s="8"/>
      <c r="R246" s="8"/>
      <c r="S246" s="8"/>
      <c r="U246" s="8"/>
    </row>
    <row r="247" spans="3:21" ht="14.25">
      <c r="C247" s="8"/>
      <c r="D247" s="8"/>
      <c r="E247" s="8"/>
      <c r="F247" s="8"/>
      <c r="G247" s="8"/>
      <c r="H247" s="8"/>
      <c r="I247" s="8"/>
      <c r="J247" s="8"/>
      <c r="K247" s="8"/>
      <c r="L247" s="8"/>
      <c r="M247" s="50"/>
      <c r="N247" s="8"/>
      <c r="O247" s="50"/>
      <c r="P247" s="8"/>
      <c r="Q247" s="8"/>
      <c r="R247" s="8"/>
      <c r="S247" s="8"/>
      <c r="U247" s="8"/>
    </row>
    <row r="248" spans="3:21" ht="14.25">
      <c r="C248" s="8"/>
      <c r="D248" s="8"/>
      <c r="E248" s="8"/>
      <c r="F248" s="8"/>
      <c r="G248" s="8"/>
      <c r="H248" s="8"/>
      <c r="I248" s="8"/>
      <c r="J248" s="8"/>
      <c r="K248" s="8"/>
      <c r="L248" s="8"/>
      <c r="M248" s="50"/>
      <c r="N248" s="8"/>
      <c r="O248" s="50"/>
      <c r="P248" s="8"/>
      <c r="Q248" s="8"/>
      <c r="R248" s="8"/>
      <c r="S248" s="8"/>
      <c r="U248" s="8"/>
    </row>
    <row r="249" spans="3:21" ht="14.25">
      <c r="C249" s="8"/>
      <c r="D249" s="8"/>
      <c r="E249" s="8"/>
      <c r="F249" s="8"/>
      <c r="G249" s="8"/>
      <c r="H249" s="8"/>
      <c r="I249" s="8"/>
      <c r="J249" s="8"/>
      <c r="K249" s="8"/>
      <c r="L249" s="8"/>
      <c r="M249" s="50"/>
      <c r="N249" s="8"/>
      <c r="O249" s="50"/>
      <c r="P249" s="8"/>
      <c r="Q249" s="8"/>
      <c r="R249" s="8"/>
      <c r="S249" s="8"/>
      <c r="U249" s="8"/>
    </row>
    <row r="250" spans="3:21" ht="14.25">
      <c r="C250" s="8"/>
      <c r="D250" s="8"/>
      <c r="E250" s="8"/>
      <c r="F250" s="8"/>
      <c r="G250" s="8"/>
      <c r="H250" s="8"/>
      <c r="I250" s="8"/>
      <c r="J250" s="8"/>
      <c r="K250" s="8"/>
      <c r="L250" s="8"/>
      <c r="M250" s="50"/>
      <c r="N250" s="8"/>
      <c r="O250" s="50"/>
      <c r="P250" s="8"/>
      <c r="Q250" s="8"/>
      <c r="R250" s="8"/>
      <c r="S250" s="8"/>
      <c r="U250" s="8"/>
    </row>
    <row r="251" spans="3:21" ht="14.25">
      <c r="C251" s="8"/>
      <c r="D251" s="8"/>
      <c r="E251" s="8"/>
      <c r="F251" s="8"/>
      <c r="G251" s="8"/>
      <c r="H251" s="8"/>
      <c r="I251" s="8"/>
      <c r="J251" s="8"/>
      <c r="K251" s="8"/>
      <c r="L251" s="8"/>
      <c r="M251" s="50"/>
      <c r="N251" s="8"/>
      <c r="O251" s="50"/>
      <c r="P251" s="8"/>
      <c r="Q251" s="8"/>
      <c r="R251" s="8"/>
      <c r="S251" s="8"/>
      <c r="U251" s="8"/>
    </row>
    <row r="252" spans="3:21" ht="14.25">
      <c r="C252" s="8"/>
      <c r="D252" s="8"/>
      <c r="E252" s="8"/>
      <c r="F252" s="8"/>
      <c r="G252" s="8"/>
      <c r="H252" s="8"/>
      <c r="I252" s="8"/>
      <c r="J252" s="8"/>
      <c r="K252" s="8"/>
      <c r="L252" s="8"/>
      <c r="M252" s="50"/>
      <c r="N252" s="8"/>
      <c r="O252" s="50"/>
      <c r="P252" s="8"/>
      <c r="Q252" s="8"/>
      <c r="R252" s="8"/>
      <c r="S252" s="8"/>
      <c r="U252" s="8"/>
    </row>
    <row r="253" spans="3:21" ht="14.25">
      <c r="C253" s="8"/>
      <c r="D253" s="8"/>
      <c r="E253" s="8"/>
      <c r="F253" s="8"/>
      <c r="G253" s="8"/>
      <c r="H253" s="8"/>
      <c r="I253" s="8"/>
      <c r="J253" s="8"/>
      <c r="K253" s="8"/>
      <c r="L253" s="8"/>
      <c r="M253" s="50"/>
      <c r="N253" s="8"/>
      <c r="O253" s="50"/>
      <c r="P253" s="8"/>
      <c r="Q253" s="8"/>
      <c r="R253" s="8"/>
      <c r="S253" s="8"/>
      <c r="U253" s="8"/>
    </row>
    <row r="254" spans="3:21" ht="14.25">
      <c r="C254" s="8"/>
      <c r="D254" s="8"/>
      <c r="E254" s="8"/>
      <c r="F254" s="8"/>
      <c r="G254" s="8"/>
      <c r="H254" s="8"/>
      <c r="I254" s="8"/>
      <c r="J254" s="8"/>
      <c r="K254" s="8"/>
      <c r="L254" s="8"/>
      <c r="M254" s="50"/>
      <c r="N254" s="8"/>
      <c r="O254" s="50"/>
      <c r="P254" s="8"/>
      <c r="Q254" s="8"/>
      <c r="R254" s="8"/>
      <c r="S254" s="8"/>
      <c r="U254" s="8"/>
    </row>
    <row r="255" spans="3:21" ht="14.25">
      <c r="C255" s="8"/>
      <c r="D255" s="8"/>
      <c r="E255" s="8"/>
      <c r="F255" s="8"/>
      <c r="G255" s="8"/>
      <c r="H255" s="8"/>
      <c r="I255" s="8"/>
      <c r="J255" s="8"/>
      <c r="K255" s="8"/>
      <c r="L255" s="8"/>
      <c r="M255" s="50"/>
      <c r="N255" s="8"/>
      <c r="O255" s="50"/>
      <c r="P255" s="8"/>
      <c r="Q255" s="8"/>
      <c r="R255" s="8"/>
      <c r="S255" s="8"/>
      <c r="U255" s="8"/>
    </row>
    <row r="256" spans="3:21" ht="14.25">
      <c r="C256" s="8"/>
      <c r="D256" s="8"/>
      <c r="E256" s="8"/>
      <c r="F256" s="8"/>
      <c r="G256" s="8"/>
      <c r="H256" s="8"/>
      <c r="I256" s="8"/>
      <c r="J256" s="8"/>
      <c r="K256" s="8"/>
      <c r="L256" s="8"/>
      <c r="M256" s="50"/>
      <c r="N256" s="8"/>
      <c r="O256" s="50"/>
      <c r="P256" s="8"/>
      <c r="Q256" s="8"/>
      <c r="R256" s="8"/>
      <c r="S256" s="8"/>
      <c r="U256" s="8"/>
    </row>
    <row r="257" spans="3:21" ht="14.25">
      <c r="C257" s="8"/>
      <c r="D257" s="8"/>
      <c r="E257" s="8"/>
      <c r="F257" s="8"/>
      <c r="G257" s="8"/>
      <c r="H257" s="8"/>
      <c r="I257" s="8"/>
      <c r="J257" s="8"/>
      <c r="K257" s="8"/>
      <c r="L257" s="8"/>
      <c r="M257" s="50"/>
      <c r="N257" s="8"/>
      <c r="O257" s="50"/>
      <c r="P257" s="8"/>
      <c r="Q257" s="8"/>
      <c r="R257" s="8"/>
      <c r="S257" s="8"/>
      <c r="U257" s="8"/>
    </row>
    <row r="258" spans="3:21" ht="14.25">
      <c r="C258" s="8"/>
      <c r="D258" s="8"/>
      <c r="E258" s="8"/>
      <c r="F258" s="8"/>
      <c r="G258" s="8"/>
      <c r="H258" s="8"/>
      <c r="I258" s="8"/>
      <c r="J258" s="8"/>
      <c r="K258" s="8"/>
      <c r="L258" s="8"/>
      <c r="M258" s="50"/>
      <c r="N258" s="8"/>
      <c r="O258" s="50"/>
      <c r="P258" s="8"/>
      <c r="Q258" s="8"/>
      <c r="R258" s="8"/>
      <c r="S258" s="8"/>
      <c r="U258" s="8"/>
    </row>
    <row r="259" spans="3:21" ht="14.25">
      <c r="C259" s="8"/>
      <c r="D259" s="8"/>
      <c r="E259" s="8"/>
      <c r="F259" s="8"/>
      <c r="G259" s="8"/>
      <c r="H259" s="8"/>
      <c r="I259" s="8"/>
      <c r="J259" s="8"/>
      <c r="K259" s="8"/>
      <c r="L259" s="8"/>
      <c r="M259" s="50"/>
      <c r="N259" s="8"/>
      <c r="O259" s="50"/>
      <c r="P259" s="8"/>
      <c r="Q259" s="8"/>
      <c r="R259" s="8"/>
      <c r="S259" s="8"/>
      <c r="U259" s="8"/>
    </row>
    <row r="260" spans="3:21" ht="14.25">
      <c r="C260" s="8"/>
      <c r="D260" s="8"/>
      <c r="E260" s="8"/>
      <c r="F260" s="8"/>
      <c r="G260" s="8"/>
      <c r="H260" s="8"/>
      <c r="I260" s="8"/>
      <c r="J260" s="8"/>
      <c r="K260" s="8"/>
      <c r="L260" s="8"/>
      <c r="M260" s="50"/>
      <c r="N260" s="8"/>
      <c r="O260" s="50"/>
      <c r="P260" s="8"/>
      <c r="Q260" s="8"/>
      <c r="R260" s="8"/>
      <c r="S260" s="8"/>
      <c r="U260" s="8"/>
    </row>
    <row r="261" spans="3:21" ht="14.25">
      <c r="C261" s="8"/>
      <c r="D261" s="8"/>
      <c r="E261" s="8"/>
      <c r="F261" s="8"/>
      <c r="G261" s="8"/>
      <c r="H261" s="8"/>
      <c r="I261" s="8"/>
      <c r="J261" s="8"/>
      <c r="K261" s="8"/>
      <c r="L261" s="8"/>
      <c r="M261" s="50"/>
      <c r="N261" s="8"/>
      <c r="O261" s="50"/>
      <c r="P261" s="8"/>
      <c r="Q261" s="8"/>
      <c r="R261" s="8"/>
      <c r="S261" s="8"/>
      <c r="U261" s="8"/>
    </row>
    <row r="262" spans="3:21" ht="14.25">
      <c r="C262" s="8"/>
      <c r="D262" s="8"/>
      <c r="E262" s="8"/>
      <c r="F262" s="8"/>
      <c r="G262" s="8"/>
      <c r="H262" s="8"/>
      <c r="I262" s="8"/>
      <c r="J262" s="8"/>
      <c r="K262" s="8"/>
      <c r="L262" s="8"/>
      <c r="M262" s="50"/>
      <c r="N262" s="8"/>
      <c r="O262" s="50"/>
      <c r="P262" s="8"/>
      <c r="Q262" s="8"/>
      <c r="R262" s="8"/>
      <c r="S262" s="8"/>
      <c r="U262" s="8"/>
    </row>
    <row r="263" spans="3:21" ht="14.25">
      <c r="C263" s="8"/>
      <c r="D263" s="8"/>
      <c r="E263" s="8"/>
      <c r="F263" s="8"/>
      <c r="G263" s="8"/>
      <c r="H263" s="8"/>
      <c r="I263" s="8"/>
      <c r="J263" s="8"/>
      <c r="K263" s="8"/>
      <c r="L263" s="8"/>
      <c r="M263" s="50"/>
      <c r="N263" s="8"/>
      <c r="O263" s="50"/>
      <c r="P263" s="8"/>
      <c r="Q263" s="8"/>
      <c r="R263" s="8"/>
      <c r="S263" s="8"/>
      <c r="U263" s="8"/>
    </row>
    <row r="264" spans="3:21" ht="14.25">
      <c r="C264" s="8"/>
      <c r="D264" s="8"/>
      <c r="E264" s="8"/>
      <c r="F264" s="8"/>
      <c r="G264" s="8"/>
      <c r="H264" s="8"/>
      <c r="I264" s="8"/>
      <c r="J264" s="8"/>
      <c r="K264" s="8"/>
      <c r="L264" s="8"/>
      <c r="M264" s="50"/>
      <c r="N264" s="8"/>
      <c r="O264" s="50"/>
      <c r="P264" s="8"/>
      <c r="Q264" s="8"/>
      <c r="R264" s="8"/>
      <c r="S264" s="8"/>
      <c r="U264" s="8"/>
    </row>
    <row r="265" spans="3:21" ht="14.25">
      <c r="C265" s="8"/>
      <c r="D265" s="8"/>
      <c r="E265" s="8"/>
      <c r="F265" s="8"/>
      <c r="G265" s="8"/>
      <c r="H265" s="8"/>
      <c r="I265" s="8"/>
      <c r="J265" s="8"/>
      <c r="K265" s="8"/>
      <c r="L265" s="8"/>
      <c r="M265" s="50"/>
      <c r="N265" s="8"/>
      <c r="O265" s="50"/>
      <c r="P265" s="8"/>
      <c r="Q265" s="8"/>
      <c r="R265" s="8"/>
      <c r="S265" s="8"/>
      <c r="U265" s="8"/>
    </row>
    <row r="266" spans="3:21" ht="14.25">
      <c r="C266" s="8"/>
      <c r="D266" s="8"/>
      <c r="E266" s="8"/>
      <c r="F266" s="8"/>
      <c r="G266" s="8"/>
      <c r="H266" s="8"/>
      <c r="I266" s="8"/>
      <c r="J266" s="8"/>
      <c r="K266" s="8"/>
      <c r="L266" s="8"/>
      <c r="M266" s="50"/>
      <c r="N266" s="8"/>
      <c r="O266" s="50"/>
      <c r="P266" s="8"/>
      <c r="Q266" s="8"/>
      <c r="R266" s="8"/>
      <c r="S266" s="8"/>
      <c r="U266" s="8"/>
    </row>
    <row r="267" spans="3:21" ht="14.25">
      <c r="C267" s="8"/>
      <c r="D267" s="8"/>
      <c r="E267" s="8"/>
      <c r="F267" s="8"/>
      <c r="G267" s="8"/>
      <c r="H267" s="8"/>
      <c r="I267" s="8"/>
      <c r="J267" s="8"/>
      <c r="K267" s="8"/>
      <c r="L267" s="8"/>
      <c r="M267" s="50"/>
      <c r="N267" s="8"/>
      <c r="O267" s="50"/>
      <c r="P267" s="8"/>
      <c r="Q267" s="8"/>
      <c r="R267" s="8"/>
      <c r="S267" s="8"/>
      <c r="U267" s="8"/>
    </row>
    <row r="268" spans="3:21" ht="14.25">
      <c r="C268" s="8"/>
      <c r="D268" s="8"/>
      <c r="E268" s="8"/>
      <c r="F268" s="8"/>
      <c r="G268" s="8"/>
      <c r="H268" s="8"/>
      <c r="I268" s="8"/>
      <c r="J268" s="8"/>
      <c r="K268" s="8"/>
      <c r="L268" s="8"/>
      <c r="M268" s="50"/>
      <c r="N268" s="8"/>
      <c r="O268" s="50"/>
      <c r="P268" s="8"/>
      <c r="Q268" s="8"/>
      <c r="R268" s="8"/>
      <c r="S268" s="8"/>
      <c r="U268" s="8"/>
    </row>
    <row r="269" spans="3:21" ht="14.25">
      <c r="C269" s="8"/>
      <c r="D269" s="8"/>
      <c r="E269" s="8"/>
      <c r="F269" s="8"/>
      <c r="G269" s="8"/>
      <c r="H269" s="8"/>
      <c r="I269" s="8"/>
      <c r="J269" s="8"/>
      <c r="K269" s="8"/>
      <c r="L269" s="8"/>
      <c r="M269" s="50"/>
      <c r="N269" s="8"/>
      <c r="O269" s="50"/>
      <c r="P269" s="8"/>
      <c r="Q269" s="8"/>
      <c r="R269" s="8"/>
      <c r="S269" s="8"/>
      <c r="U269" s="8"/>
    </row>
    <row r="270" spans="3:21" ht="14.25">
      <c r="C270" s="8"/>
      <c r="D270" s="8"/>
      <c r="E270" s="8"/>
      <c r="F270" s="8"/>
      <c r="G270" s="8"/>
      <c r="H270" s="8"/>
      <c r="I270" s="8"/>
      <c r="J270" s="8"/>
      <c r="K270" s="8"/>
      <c r="L270" s="8"/>
      <c r="M270" s="50"/>
      <c r="N270" s="8"/>
      <c r="O270" s="50"/>
      <c r="P270" s="8"/>
      <c r="Q270" s="8"/>
      <c r="R270" s="8"/>
      <c r="S270" s="8"/>
      <c r="U270" s="8"/>
    </row>
    <row r="271" spans="3:21" ht="14.25">
      <c r="C271" s="8"/>
      <c r="D271" s="8"/>
      <c r="E271" s="8"/>
      <c r="F271" s="8"/>
      <c r="G271" s="8"/>
      <c r="H271" s="8"/>
      <c r="I271" s="8"/>
      <c r="J271" s="8"/>
      <c r="K271" s="8"/>
      <c r="L271" s="8"/>
      <c r="M271" s="50"/>
      <c r="N271" s="8"/>
      <c r="O271" s="50"/>
      <c r="P271" s="8"/>
      <c r="Q271" s="8"/>
      <c r="R271" s="8"/>
      <c r="S271" s="8"/>
      <c r="U271" s="8"/>
    </row>
    <row r="272" spans="3:21" ht="14.25">
      <c r="C272" s="8"/>
      <c r="D272" s="8"/>
      <c r="E272" s="8"/>
      <c r="F272" s="8"/>
      <c r="G272" s="8"/>
      <c r="H272" s="8"/>
      <c r="I272" s="8"/>
      <c r="J272" s="8"/>
      <c r="K272" s="8"/>
      <c r="L272" s="8"/>
      <c r="M272" s="50"/>
      <c r="N272" s="8"/>
      <c r="O272" s="50"/>
      <c r="P272" s="8"/>
      <c r="Q272" s="8"/>
      <c r="R272" s="8"/>
      <c r="S272" s="8"/>
      <c r="U272" s="8"/>
    </row>
    <row r="273" spans="3:21" ht="14.25">
      <c r="C273" s="8"/>
      <c r="D273" s="8"/>
      <c r="E273" s="8"/>
      <c r="F273" s="8"/>
      <c r="G273" s="8"/>
      <c r="H273" s="8"/>
      <c r="I273" s="8"/>
      <c r="J273" s="8"/>
      <c r="K273" s="8"/>
      <c r="L273" s="8"/>
      <c r="M273" s="50"/>
      <c r="N273" s="8"/>
      <c r="O273" s="50"/>
      <c r="P273" s="8"/>
      <c r="Q273" s="8"/>
      <c r="R273" s="8"/>
      <c r="S273" s="8"/>
      <c r="U273" s="8"/>
    </row>
    <row r="274" spans="3:21" ht="14.25">
      <c r="C274" s="8"/>
      <c r="D274" s="8"/>
      <c r="E274" s="8"/>
      <c r="F274" s="8"/>
      <c r="G274" s="8"/>
      <c r="H274" s="8"/>
      <c r="I274" s="8"/>
      <c r="J274" s="8"/>
      <c r="K274" s="8"/>
      <c r="L274" s="8"/>
      <c r="M274" s="50"/>
      <c r="N274" s="8"/>
      <c r="O274" s="50"/>
      <c r="P274" s="8"/>
      <c r="Q274" s="8"/>
      <c r="R274" s="8"/>
      <c r="S274" s="8"/>
      <c r="U274" s="8"/>
    </row>
    <row r="275" spans="3:21" ht="14.25">
      <c r="C275" s="8"/>
      <c r="D275" s="8"/>
      <c r="E275" s="8"/>
      <c r="F275" s="8"/>
      <c r="G275" s="8"/>
      <c r="H275" s="8"/>
      <c r="I275" s="8"/>
      <c r="J275" s="8"/>
      <c r="K275" s="8"/>
      <c r="L275" s="8"/>
      <c r="M275" s="50"/>
      <c r="N275" s="8"/>
      <c r="O275" s="50"/>
      <c r="P275" s="8"/>
      <c r="Q275" s="8"/>
      <c r="R275" s="8"/>
      <c r="S275" s="8"/>
      <c r="U275" s="8"/>
    </row>
    <row r="276" spans="3:21" ht="14.25">
      <c r="C276" s="8"/>
      <c r="D276" s="8"/>
      <c r="E276" s="8"/>
      <c r="F276" s="8"/>
      <c r="G276" s="8"/>
      <c r="H276" s="8"/>
      <c r="I276" s="8"/>
      <c r="J276" s="8"/>
      <c r="K276" s="8"/>
      <c r="L276" s="8"/>
      <c r="M276" s="50"/>
      <c r="N276" s="8"/>
      <c r="O276" s="50"/>
      <c r="P276" s="8"/>
      <c r="Q276" s="8"/>
      <c r="R276" s="8"/>
      <c r="S276" s="8"/>
      <c r="U276" s="8"/>
    </row>
    <row r="277" spans="3:21" ht="14.25">
      <c r="C277" s="8"/>
      <c r="D277" s="8"/>
      <c r="E277" s="8"/>
      <c r="F277" s="8"/>
      <c r="G277" s="8"/>
      <c r="H277" s="8"/>
      <c r="I277" s="8"/>
      <c r="J277" s="8"/>
      <c r="K277" s="8"/>
      <c r="L277" s="8"/>
      <c r="M277" s="50"/>
      <c r="N277" s="8"/>
      <c r="O277" s="50"/>
      <c r="P277" s="8"/>
      <c r="Q277" s="8"/>
      <c r="R277" s="8"/>
      <c r="S277" s="8"/>
      <c r="U277" s="8"/>
    </row>
    <row r="278" spans="3:21" ht="14.25">
      <c r="C278" s="8"/>
      <c r="D278" s="8"/>
      <c r="E278" s="8"/>
      <c r="F278" s="8"/>
      <c r="G278" s="8"/>
      <c r="H278" s="8"/>
      <c r="I278" s="8"/>
      <c r="J278" s="8"/>
      <c r="K278" s="8"/>
      <c r="L278" s="8"/>
      <c r="M278" s="50"/>
      <c r="N278" s="8"/>
      <c r="O278" s="50"/>
      <c r="P278" s="8"/>
      <c r="Q278" s="8"/>
      <c r="R278" s="8"/>
      <c r="S278" s="8"/>
      <c r="U278" s="8"/>
    </row>
    <row r="279" spans="3:21" ht="14.25">
      <c r="C279" s="8"/>
      <c r="D279" s="8"/>
      <c r="E279" s="8"/>
      <c r="F279" s="8"/>
      <c r="G279" s="8"/>
      <c r="H279" s="8"/>
      <c r="I279" s="8"/>
      <c r="J279" s="8"/>
      <c r="K279" s="8"/>
      <c r="L279" s="8"/>
      <c r="M279" s="50"/>
      <c r="N279" s="8"/>
      <c r="O279" s="50"/>
      <c r="P279" s="8"/>
      <c r="Q279" s="8"/>
      <c r="R279" s="8"/>
      <c r="S279" s="8"/>
      <c r="U279" s="8"/>
    </row>
    <row r="280" spans="3:21" ht="14.25">
      <c r="C280" s="8"/>
      <c r="D280" s="8"/>
      <c r="E280" s="8"/>
      <c r="F280" s="8"/>
      <c r="G280" s="8"/>
      <c r="H280" s="8"/>
      <c r="I280" s="8"/>
      <c r="J280" s="8"/>
      <c r="K280" s="8"/>
      <c r="L280" s="8"/>
      <c r="M280" s="50"/>
      <c r="N280" s="8"/>
      <c r="O280" s="50"/>
      <c r="P280" s="8"/>
      <c r="Q280" s="8"/>
      <c r="R280" s="8"/>
      <c r="S280" s="8"/>
      <c r="U280" s="8"/>
    </row>
    <row r="281" spans="3:21" ht="14.25">
      <c r="C281" s="8"/>
      <c r="D281" s="8"/>
      <c r="E281" s="8"/>
      <c r="F281" s="8"/>
      <c r="G281" s="8"/>
      <c r="H281" s="8"/>
      <c r="I281" s="8"/>
      <c r="J281" s="8"/>
      <c r="K281" s="8"/>
      <c r="L281" s="8"/>
      <c r="M281" s="50"/>
      <c r="N281" s="8"/>
      <c r="O281" s="50"/>
      <c r="P281" s="8"/>
      <c r="Q281" s="8"/>
      <c r="R281" s="8"/>
      <c r="S281" s="8"/>
      <c r="U281" s="8"/>
    </row>
    <row r="282" spans="3:21" ht="14.25">
      <c r="C282" s="8"/>
      <c r="D282" s="8"/>
      <c r="E282" s="8"/>
      <c r="F282" s="8"/>
      <c r="G282" s="8"/>
      <c r="H282" s="8"/>
      <c r="I282" s="8"/>
      <c r="J282" s="8"/>
      <c r="K282" s="8"/>
      <c r="L282" s="8"/>
      <c r="M282" s="50"/>
      <c r="N282" s="8"/>
      <c r="O282" s="50"/>
      <c r="P282" s="8"/>
      <c r="Q282" s="8"/>
      <c r="R282" s="8"/>
      <c r="S282" s="8"/>
      <c r="U282" s="8"/>
    </row>
    <row r="283" spans="3:21" ht="14.25">
      <c r="C283" s="8"/>
      <c r="D283" s="8"/>
      <c r="E283" s="8"/>
      <c r="F283" s="8"/>
      <c r="G283" s="8"/>
      <c r="H283" s="8"/>
      <c r="I283" s="8"/>
      <c r="J283" s="8"/>
      <c r="K283" s="8"/>
      <c r="L283" s="8"/>
      <c r="M283" s="50"/>
      <c r="N283" s="8"/>
      <c r="O283" s="50"/>
      <c r="P283" s="8"/>
      <c r="Q283" s="8"/>
      <c r="R283" s="8"/>
      <c r="S283" s="8"/>
      <c r="U283" s="8"/>
    </row>
    <row r="284" spans="3:21" ht="14.25">
      <c r="C284" s="8"/>
      <c r="D284" s="8"/>
      <c r="E284" s="8"/>
      <c r="F284" s="8"/>
      <c r="G284" s="8"/>
      <c r="H284" s="8"/>
      <c r="I284" s="8"/>
      <c r="J284" s="8"/>
      <c r="K284" s="8"/>
      <c r="L284" s="8"/>
      <c r="M284" s="50"/>
      <c r="N284" s="8"/>
      <c r="O284" s="50"/>
      <c r="P284" s="8"/>
      <c r="Q284" s="8"/>
      <c r="R284" s="8"/>
      <c r="S284" s="8"/>
      <c r="U284" s="8"/>
    </row>
    <row r="285" spans="3:21" ht="14.25">
      <c r="C285" s="8"/>
      <c r="D285" s="8"/>
      <c r="E285" s="8"/>
      <c r="F285" s="8"/>
      <c r="G285" s="8"/>
      <c r="H285" s="8"/>
      <c r="I285" s="8"/>
      <c r="J285" s="8"/>
      <c r="K285" s="8"/>
      <c r="L285" s="8"/>
      <c r="M285" s="50"/>
      <c r="N285" s="8"/>
      <c r="O285" s="50"/>
      <c r="P285" s="8"/>
      <c r="Q285" s="8"/>
      <c r="R285" s="8"/>
      <c r="S285" s="8"/>
      <c r="U285" s="8"/>
    </row>
    <row r="286" spans="3:21" ht="14.25">
      <c r="C286" s="8"/>
      <c r="D286" s="8"/>
      <c r="E286" s="8"/>
      <c r="F286" s="8"/>
      <c r="G286" s="8"/>
      <c r="H286" s="8"/>
      <c r="I286" s="8"/>
      <c r="J286" s="8"/>
      <c r="K286" s="8"/>
      <c r="L286" s="8"/>
      <c r="M286" s="50"/>
      <c r="N286" s="8"/>
      <c r="O286" s="50"/>
      <c r="P286" s="8"/>
      <c r="Q286" s="8"/>
      <c r="R286" s="8"/>
      <c r="S286" s="8"/>
      <c r="U286" s="8"/>
    </row>
    <row r="287" spans="3:21" ht="14.25">
      <c r="C287" s="8"/>
      <c r="D287" s="8"/>
      <c r="E287" s="8"/>
      <c r="F287" s="8"/>
      <c r="G287" s="8"/>
      <c r="H287" s="8"/>
      <c r="I287" s="8"/>
      <c r="J287" s="8"/>
      <c r="K287" s="8"/>
      <c r="L287" s="8"/>
      <c r="M287" s="50"/>
      <c r="N287" s="8"/>
      <c r="O287" s="50"/>
      <c r="P287" s="8"/>
      <c r="Q287" s="8"/>
      <c r="R287" s="8"/>
      <c r="S287" s="8"/>
      <c r="U287" s="8"/>
    </row>
    <row r="288" spans="3:21" ht="14.25">
      <c r="C288" s="8"/>
      <c r="D288" s="8"/>
      <c r="E288" s="8"/>
      <c r="F288" s="8"/>
      <c r="G288" s="8"/>
      <c r="H288" s="8"/>
      <c r="I288" s="8"/>
      <c r="J288" s="8"/>
      <c r="K288" s="8"/>
      <c r="L288" s="8"/>
      <c r="M288" s="50"/>
      <c r="N288" s="8"/>
      <c r="O288" s="50"/>
      <c r="P288" s="8"/>
      <c r="Q288" s="8"/>
      <c r="R288" s="8"/>
      <c r="S288" s="8"/>
      <c r="U288" s="8"/>
    </row>
    <row r="289" spans="3:21" ht="14.25">
      <c r="C289" s="8"/>
      <c r="D289" s="8"/>
      <c r="E289" s="8"/>
      <c r="F289" s="8"/>
      <c r="G289" s="8"/>
      <c r="H289" s="8"/>
      <c r="I289" s="8"/>
      <c r="J289" s="8"/>
      <c r="K289" s="8"/>
      <c r="L289" s="8"/>
      <c r="M289" s="50"/>
      <c r="N289" s="8"/>
      <c r="O289" s="50"/>
      <c r="P289" s="8"/>
      <c r="Q289" s="8"/>
      <c r="R289" s="8"/>
      <c r="S289" s="8"/>
      <c r="U289" s="8"/>
    </row>
    <row r="290" spans="3:21" ht="14.25">
      <c r="C290" s="8"/>
      <c r="D290" s="8"/>
      <c r="E290" s="8"/>
      <c r="F290" s="8"/>
      <c r="G290" s="8"/>
      <c r="H290" s="8"/>
      <c r="I290" s="8"/>
      <c r="J290" s="8"/>
      <c r="K290" s="8"/>
      <c r="L290" s="8"/>
      <c r="M290" s="50"/>
      <c r="N290" s="8"/>
      <c r="O290" s="50"/>
      <c r="P290" s="8"/>
      <c r="Q290" s="8"/>
      <c r="R290" s="8"/>
      <c r="S290" s="8"/>
      <c r="U290" s="8"/>
    </row>
    <row r="291" spans="3:21" ht="14.25">
      <c r="C291" s="8"/>
      <c r="D291" s="8"/>
      <c r="E291" s="8"/>
      <c r="F291" s="8"/>
      <c r="G291" s="8"/>
      <c r="H291" s="8"/>
      <c r="I291" s="8"/>
      <c r="J291" s="8"/>
      <c r="K291" s="8"/>
      <c r="L291" s="8"/>
      <c r="M291" s="50"/>
      <c r="N291" s="8"/>
      <c r="O291" s="50"/>
      <c r="P291" s="8"/>
      <c r="Q291" s="8"/>
      <c r="R291" s="8"/>
      <c r="S291" s="8"/>
      <c r="U291" s="8"/>
    </row>
    <row r="292" spans="3:21" ht="14.25">
      <c r="C292" s="8"/>
      <c r="D292" s="8"/>
      <c r="E292" s="8"/>
      <c r="F292" s="8"/>
      <c r="G292" s="8"/>
      <c r="H292" s="8"/>
      <c r="I292" s="8"/>
      <c r="J292" s="8"/>
      <c r="K292" s="8"/>
      <c r="L292" s="8"/>
      <c r="M292" s="50"/>
      <c r="N292" s="8"/>
      <c r="O292" s="50"/>
      <c r="P292" s="8"/>
      <c r="Q292" s="8"/>
      <c r="R292" s="8"/>
      <c r="S292" s="8"/>
      <c r="U292" s="8"/>
    </row>
    <row r="293" spans="3:21" ht="14.25">
      <c r="C293" s="8"/>
      <c r="D293" s="8"/>
      <c r="E293" s="8"/>
      <c r="F293" s="8"/>
      <c r="G293" s="8"/>
      <c r="H293" s="8"/>
      <c r="I293" s="8"/>
      <c r="J293" s="8"/>
      <c r="K293" s="8"/>
      <c r="L293" s="8"/>
      <c r="M293" s="50"/>
      <c r="N293" s="8"/>
      <c r="O293" s="50"/>
      <c r="P293" s="8"/>
      <c r="Q293" s="8"/>
      <c r="R293" s="8"/>
      <c r="S293" s="8"/>
      <c r="U293" s="8"/>
    </row>
    <row r="294" spans="3:21" ht="14.25">
      <c r="C294" s="8"/>
      <c r="D294" s="8"/>
      <c r="E294" s="8"/>
      <c r="F294" s="8"/>
      <c r="G294" s="8"/>
      <c r="H294" s="8"/>
      <c r="I294" s="8"/>
      <c r="J294" s="8"/>
      <c r="K294" s="8"/>
      <c r="L294" s="8"/>
      <c r="M294" s="50"/>
      <c r="N294" s="8"/>
      <c r="O294" s="50"/>
      <c r="P294" s="8"/>
      <c r="Q294" s="8"/>
      <c r="R294" s="8"/>
      <c r="S294" s="8"/>
      <c r="U294" s="8"/>
    </row>
    <row r="295" spans="3:21" ht="14.25">
      <c r="C295" s="8"/>
      <c r="D295" s="8"/>
      <c r="E295" s="8"/>
      <c r="F295" s="8"/>
      <c r="G295" s="8"/>
      <c r="H295" s="8"/>
      <c r="I295" s="8"/>
      <c r="J295" s="8"/>
      <c r="K295" s="8"/>
      <c r="L295" s="8"/>
      <c r="M295" s="50"/>
      <c r="N295" s="8"/>
      <c r="O295" s="50"/>
      <c r="P295" s="8"/>
      <c r="Q295" s="8"/>
      <c r="R295" s="8"/>
      <c r="S295" s="8"/>
      <c r="U295" s="8"/>
    </row>
    <row r="296" spans="3:21" ht="14.25">
      <c r="C296" s="8"/>
      <c r="D296" s="8"/>
      <c r="E296" s="8"/>
      <c r="F296" s="8"/>
      <c r="G296" s="8"/>
      <c r="H296" s="8"/>
      <c r="I296" s="8"/>
      <c r="J296" s="8"/>
      <c r="K296" s="8"/>
      <c r="L296" s="8"/>
      <c r="M296" s="50"/>
      <c r="N296" s="8"/>
      <c r="O296" s="50"/>
      <c r="P296" s="8"/>
      <c r="Q296" s="8"/>
      <c r="R296" s="8"/>
      <c r="S296" s="8"/>
      <c r="U296" s="8"/>
    </row>
    <row r="297" spans="3:21" ht="14.25">
      <c r="C297" s="8"/>
      <c r="D297" s="8"/>
      <c r="E297" s="8"/>
      <c r="F297" s="8"/>
      <c r="G297" s="8"/>
      <c r="H297" s="8"/>
      <c r="I297" s="8"/>
      <c r="J297" s="8"/>
      <c r="K297" s="8"/>
      <c r="L297" s="8"/>
      <c r="M297" s="50"/>
      <c r="N297" s="8"/>
      <c r="O297" s="50"/>
      <c r="P297" s="8"/>
      <c r="Q297" s="8"/>
      <c r="R297" s="8"/>
      <c r="S297" s="8"/>
      <c r="U297" s="8"/>
    </row>
    <row r="298" spans="3:21" ht="14.25">
      <c r="C298" s="8"/>
      <c r="D298" s="8"/>
      <c r="E298" s="8"/>
      <c r="F298" s="8"/>
      <c r="G298" s="8"/>
      <c r="H298" s="8"/>
      <c r="I298" s="8"/>
      <c r="J298" s="8"/>
      <c r="K298" s="8"/>
      <c r="L298" s="8"/>
      <c r="M298" s="50"/>
      <c r="N298" s="8"/>
      <c r="O298" s="50"/>
      <c r="P298" s="8"/>
      <c r="Q298" s="8"/>
      <c r="R298" s="8"/>
      <c r="S298" s="8"/>
      <c r="U298" s="8"/>
    </row>
    <row r="299" spans="3:21" ht="14.25">
      <c r="C299" s="8"/>
      <c r="D299" s="8"/>
      <c r="E299" s="8"/>
      <c r="F299" s="8"/>
      <c r="G299" s="8"/>
      <c r="H299" s="8"/>
      <c r="I299" s="8"/>
      <c r="J299" s="8"/>
      <c r="K299" s="8"/>
      <c r="L299" s="8"/>
      <c r="M299" s="50"/>
      <c r="N299" s="8"/>
      <c r="O299" s="50"/>
      <c r="P299" s="8"/>
      <c r="Q299" s="8"/>
      <c r="R299" s="8"/>
      <c r="S299" s="8"/>
      <c r="U299" s="8"/>
    </row>
    <row r="300" spans="3:21" ht="14.25">
      <c r="C300" s="8"/>
      <c r="D300" s="8"/>
      <c r="E300" s="8"/>
      <c r="F300" s="8"/>
      <c r="G300" s="8"/>
      <c r="H300" s="8"/>
      <c r="I300" s="8"/>
      <c r="J300" s="8"/>
      <c r="K300" s="8"/>
      <c r="L300" s="8"/>
      <c r="M300" s="50"/>
      <c r="N300" s="8"/>
      <c r="O300" s="50"/>
      <c r="P300" s="8"/>
      <c r="Q300" s="8"/>
      <c r="R300" s="8"/>
      <c r="S300" s="8"/>
      <c r="U300" s="8"/>
    </row>
    <row r="301" spans="3:21" ht="14.25">
      <c r="C301" s="8"/>
      <c r="D301" s="8"/>
      <c r="E301" s="8"/>
      <c r="F301" s="8"/>
      <c r="G301" s="8"/>
      <c r="H301" s="8"/>
      <c r="I301" s="8"/>
      <c r="J301" s="8"/>
      <c r="K301" s="8"/>
      <c r="L301" s="8"/>
      <c r="M301" s="50"/>
      <c r="N301" s="8"/>
      <c r="O301" s="50"/>
      <c r="P301" s="8"/>
      <c r="Q301" s="8"/>
      <c r="R301" s="8"/>
      <c r="S301" s="8"/>
      <c r="U301" s="8"/>
    </row>
    <row r="302" spans="3:21" ht="14.25">
      <c r="C302" s="8"/>
      <c r="D302" s="8"/>
      <c r="E302" s="8"/>
      <c r="F302" s="8"/>
      <c r="G302" s="8"/>
      <c r="H302" s="8"/>
      <c r="I302" s="8"/>
      <c r="J302" s="8"/>
      <c r="K302" s="8"/>
      <c r="L302" s="8"/>
      <c r="M302" s="50"/>
      <c r="N302" s="8"/>
      <c r="O302" s="50"/>
      <c r="P302" s="8"/>
      <c r="Q302" s="8"/>
      <c r="R302" s="8"/>
      <c r="S302" s="8"/>
      <c r="U302" s="8"/>
    </row>
    <row r="303" spans="3:21" ht="14.25">
      <c r="C303" s="8"/>
      <c r="D303" s="8"/>
      <c r="E303" s="8"/>
      <c r="F303" s="8"/>
      <c r="G303" s="8"/>
      <c r="H303" s="8"/>
      <c r="I303" s="8"/>
      <c r="J303" s="8"/>
      <c r="K303" s="8"/>
      <c r="L303" s="8"/>
      <c r="M303" s="50"/>
      <c r="N303" s="8"/>
      <c r="O303" s="50"/>
      <c r="P303" s="8"/>
      <c r="Q303" s="8"/>
      <c r="R303" s="8"/>
      <c r="S303" s="8"/>
      <c r="U303" s="8"/>
    </row>
    <row r="304" spans="3:21" ht="14.25">
      <c r="C304" s="8"/>
      <c r="D304" s="8"/>
      <c r="E304" s="8"/>
      <c r="F304" s="8"/>
      <c r="G304" s="8"/>
      <c r="H304" s="8"/>
      <c r="I304" s="8"/>
      <c r="J304" s="8"/>
      <c r="K304" s="8"/>
      <c r="L304" s="8"/>
      <c r="M304" s="50"/>
      <c r="N304" s="8"/>
      <c r="O304" s="50"/>
      <c r="P304" s="8"/>
      <c r="Q304" s="8"/>
      <c r="R304" s="8"/>
      <c r="S304" s="8"/>
      <c r="U304" s="8"/>
    </row>
    <row r="305" spans="3:21" ht="14.25">
      <c r="C305" s="8"/>
      <c r="D305" s="8"/>
      <c r="E305" s="8"/>
      <c r="F305" s="8"/>
      <c r="G305" s="8"/>
      <c r="H305" s="8"/>
      <c r="I305" s="8"/>
      <c r="J305" s="8"/>
      <c r="K305" s="8"/>
      <c r="L305" s="8"/>
      <c r="M305" s="50"/>
      <c r="N305" s="8"/>
      <c r="O305" s="50"/>
      <c r="P305" s="8"/>
      <c r="Q305" s="8"/>
      <c r="R305" s="8"/>
      <c r="S305" s="8"/>
      <c r="U305" s="8"/>
    </row>
    <row r="306" spans="3:21" ht="14.25">
      <c r="C306" s="8"/>
      <c r="D306" s="8"/>
      <c r="E306" s="8"/>
      <c r="F306" s="8"/>
      <c r="G306" s="8"/>
      <c r="H306" s="8"/>
      <c r="I306" s="8"/>
      <c r="J306" s="8"/>
      <c r="K306" s="8"/>
      <c r="L306" s="8"/>
      <c r="M306" s="50"/>
      <c r="N306" s="8"/>
      <c r="O306" s="50"/>
      <c r="P306" s="8"/>
      <c r="Q306" s="8"/>
      <c r="R306" s="8"/>
      <c r="S306" s="8"/>
      <c r="U306" s="8"/>
    </row>
    <row r="307" spans="3:21" ht="14.25">
      <c r="C307" s="8"/>
      <c r="D307" s="8"/>
      <c r="E307" s="8"/>
      <c r="F307" s="8"/>
      <c r="G307" s="8"/>
      <c r="H307" s="8"/>
      <c r="I307" s="8"/>
      <c r="J307" s="8"/>
      <c r="K307" s="8"/>
      <c r="L307" s="8"/>
      <c r="M307" s="50"/>
      <c r="N307" s="8"/>
      <c r="O307" s="50"/>
      <c r="P307" s="8"/>
      <c r="Q307" s="8"/>
      <c r="R307" s="8"/>
      <c r="S307" s="8"/>
      <c r="U307" s="8"/>
    </row>
    <row r="308" spans="3:21" ht="14.25">
      <c r="C308" s="8"/>
      <c r="D308" s="8"/>
      <c r="E308" s="8"/>
      <c r="F308" s="8"/>
      <c r="G308" s="8"/>
      <c r="H308" s="8"/>
      <c r="I308" s="8"/>
      <c r="J308" s="8"/>
      <c r="K308" s="8"/>
      <c r="L308" s="8"/>
      <c r="M308" s="50"/>
      <c r="N308" s="8"/>
      <c r="O308" s="50"/>
      <c r="P308" s="8"/>
      <c r="Q308" s="8"/>
      <c r="R308" s="8"/>
      <c r="S308" s="8"/>
      <c r="U308" s="8"/>
    </row>
    <row r="309" spans="3:21" ht="14.25">
      <c r="C309" s="8"/>
      <c r="D309" s="8"/>
      <c r="E309" s="8"/>
      <c r="F309" s="8"/>
      <c r="G309" s="8"/>
      <c r="H309" s="8"/>
      <c r="I309" s="8"/>
      <c r="J309" s="8"/>
      <c r="K309" s="8"/>
      <c r="L309" s="8"/>
      <c r="M309" s="50"/>
      <c r="N309" s="8"/>
      <c r="O309" s="50"/>
      <c r="P309" s="8"/>
      <c r="Q309" s="8"/>
      <c r="R309" s="8"/>
      <c r="S309" s="8"/>
      <c r="U309" s="8"/>
    </row>
    <row r="310" spans="3:21" ht="14.25">
      <c r="C310" s="8"/>
      <c r="D310" s="8"/>
      <c r="E310" s="8"/>
      <c r="F310" s="8"/>
      <c r="G310" s="8"/>
      <c r="H310" s="8"/>
      <c r="I310" s="8"/>
      <c r="J310" s="8"/>
      <c r="K310" s="8"/>
      <c r="L310" s="8"/>
      <c r="M310" s="50"/>
      <c r="N310" s="8"/>
      <c r="O310" s="50"/>
      <c r="P310" s="8"/>
      <c r="Q310" s="8"/>
      <c r="R310" s="8"/>
      <c r="S310" s="8"/>
      <c r="U310" s="8"/>
    </row>
    <row r="311" spans="3:21" ht="14.25">
      <c r="C311" s="8"/>
      <c r="D311" s="8"/>
      <c r="E311" s="8"/>
      <c r="F311" s="8"/>
      <c r="G311" s="8"/>
      <c r="H311" s="8"/>
      <c r="I311" s="8"/>
      <c r="J311" s="8"/>
      <c r="K311" s="8"/>
      <c r="L311" s="8"/>
      <c r="M311" s="50"/>
      <c r="N311" s="8"/>
      <c r="O311" s="50"/>
      <c r="P311" s="8"/>
      <c r="Q311" s="8"/>
      <c r="R311" s="8"/>
      <c r="S311" s="8"/>
      <c r="U311" s="8"/>
    </row>
    <row r="312" spans="3:21" ht="14.25">
      <c r="C312" s="8"/>
      <c r="D312" s="8"/>
      <c r="E312" s="8"/>
      <c r="F312" s="8"/>
      <c r="G312" s="8"/>
      <c r="H312" s="8"/>
      <c r="I312" s="8"/>
      <c r="J312" s="8"/>
      <c r="K312" s="8"/>
      <c r="L312" s="8"/>
      <c r="M312" s="50"/>
      <c r="N312" s="8"/>
      <c r="O312" s="50"/>
      <c r="P312" s="8"/>
      <c r="Q312" s="8"/>
      <c r="R312" s="8"/>
      <c r="S312" s="8"/>
      <c r="U312" s="8"/>
    </row>
    <row r="313" spans="3:21" ht="14.25">
      <c r="C313" s="8"/>
      <c r="D313" s="8"/>
      <c r="E313" s="8"/>
      <c r="F313" s="8"/>
      <c r="G313" s="8"/>
      <c r="H313" s="8"/>
      <c r="I313" s="8"/>
      <c r="J313" s="8"/>
      <c r="K313" s="8"/>
      <c r="L313" s="8"/>
      <c r="M313" s="50"/>
      <c r="N313" s="8"/>
      <c r="O313" s="50"/>
      <c r="P313" s="8"/>
      <c r="Q313" s="8"/>
      <c r="R313" s="8"/>
      <c r="S313" s="8"/>
      <c r="U313" s="8"/>
    </row>
    <row r="314" spans="3:21" ht="14.25">
      <c r="C314" s="8"/>
      <c r="D314" s="8"/>
      <c r="E314" s="8"/>
      <c r="F314" s="8"/>
      <c r="G314" s="8"/>
      <c r="H314" s="8"/>
      <c r="I314" s="8"/>
      <c r="J314" s="8"/>
      <c r="K314" s="8"/>
      <c r="L314" s="8"/>
      <c r="M314" s="50"/>
      <c r="N314" s="8"/>
      <c r="O314" s="50"/>
      <c r="P314" s="8"/>
      <c r="Q314" s="8"/>
      <c r="R314" s="8"/>
      <c r="S314" s="8"/>
      <c r="U314" s="8"/>
    </row>
    <row r="315" spans="3:21" ht="14.25">
      <c r="C315" s="8"/>
      <c r="D315" s="8"/>
      <c r="E315" s="8"/>
      <c r="F315" s="8"/>
      <c r="G315" s="8"/>
      <c r="H315" s="8"/>
      <c r="I315" s="8"/>
      <c r="J315" s="8"/>
      <c r="K315" s="8"/>
      <c r="L315" s="8"/>
      <c r="M315" s="50"/>
      <c r="N315" s="8"/>
      <c r="O315" s="50"/>
      <c r="P315" s="8"/>
      <c r="Q315" s="8"/>
      <c r="R315" s="8"/>
      <c r="S315" s="8"/>
      <c r="U315" s="8"/>
    </row>
    <row r="316" spans="3:21" ht="14.25">
      <c r="C316" s="8"/>
      <c r="D316" s="8"/>
      <c r="E316" s="8"/>
      <c r="F316" s="8"/>
      <c r="G316" s="8"/>
      <c r="H316" s="8"/>
      <c r="I316" s="8"/>
      <c r="J316" s="8"/>
      <c r="K316" s="8"/>
      <c r="L316" s="8"/>
      <c r="M316" s="50"/>
      <c r="N316" s="8"/>
      <c r="O316" s="50"/>
      <c r="P316" s="8"/>
      <c r="Q316" s="8"/>
      <c r="R316" s="8"/>
      <c r="S316" s="8"/>
      <c r="U316" s="8"/>
    </row>
    <row r="317" spans="3:21" ht="14.25">
      <c r="C317" s="8"/>
      <c r="D317" s="8"/>
      <c r="E317" s="8"/>
      <c r="F317" s="8"/>
      <c r="G317" s="8"/>
      <c r="H317" s="8"/>
      <c r="I317" s="8"/>
      <c r="J317" s="8"/>
      <c r="K317" s="8"/>
      <c r="L317" s="8"/>
      <c r="M317" s="50"/>
      <c r="N317" s="8"/>
      <c r="O317" s="50"/>
      <c r="P317" s="8"/>
      <c r="Q317" s="8"/>
      <c r="R317" s="8"/>
      <c r="S317" s="8"/>
      <c r="U317" s="8"/>
    </row>
    <row r="318" spans="3:21" ht="14.25">
      <c r="C318" s="8"/>
      <c r="D318" s="8"/>
      <c r="E318" s="8"/>
      <c r="F318" s="8"/>
      <c r="G318" s="8"/>
      <c r="H318" s="8"/>
      <c r="I318" s="8"/>
      <c r="J318" s="8"/>
      <c r="K318" s="8"/>
      <c r="L318" s="8"/>
      <c r="M318" s="50"/>
      <c r="N318" s="8"/>
      <c r="O318" s="50"/>
      <c r="P318" s="8"/>
      <c r="Q318" s="8"/>
      <c r="R318" s="8"/>
      <c r="S318" s="8"/>
      <c r="U318" s="8"/>
    </row>
    <row r="319" spans="3:21" ht="14.25">
      <c r="C319" s="8"/>
      <c r="D319" s="8"/>
      <c r="E319" s="8"/>
      <c r="F319" s="8"/>
      <c r="G319" s="8"/>
      <c r="H319" s="8"/>
      <c r="I319" s="8"/>
      <c r="J319" s="8"/>
      <c r="K319" s="8"/>
      <c r="L319" s="8"/>
      <c r="M319" s="50"/>
      <c r="N319" s="8"/>
      <c r="O319" s="50"/>
      <c r="P319" s="8"/>
      <c r="Q319" s="8"/>
      <c r="R319" s="8"/>
      <c r="S319" s="8"/>
      <c r="U319" s="8"/>
    </row>
    <row r="320" spans="3:21" ht="14.25">
      <c r="C320" s="8"/>
      <c r="D320" s="8"/>
      <c r="E320" s="8"/>
      <c r="F320" s="8"/>
      <c r="G320" s="8"/>
      <c r="H320" s="8"/>
      <c r="I320" s="8"/>
      <c r="J320" s="8"/>
      <c r="K320" s="8"/>
      <c r="L320" s="8"/>
      <c r="M320" s="50"/>
      <c r="N320" s="8"/>
      <c r="O320" s="50"/>
      <c r="P320" s="8"/>
      <c r="Q320" s="8"/>
      <c r="R320" s="8"/>
      <c r="S320" s="8"/>
      <c r="U320" s="8"/>
    </row>
    <row r="321" spans="3:21" ht="14.25">
      <c r="C321" s="8"/>
      <c r="D321" s="8"/>
      <c r="E321" s="8"/>
      <c r="F321" s="8"/>
      <c r="G321" s="8"/>
      <c r="H321" s="8"/>
      <c r="I321" s="8"/>
      <c r="J321" s="8"/>
      <c r="K321" s="8"/>
      <c r="L321" s="8"/>
      <c r="M321" s="50"/>
      <c r="N321" s="8"/>
      <c r="O321" s="50"/>
      <c r="P321" s="8"/>
      <c r="Q321" s="8"/>
      <c r="R321" s="8"/>
      <c r="S321" s="8"/>
      <c r="U321" s="8"/>
    </row>
    <row r="322" spans="3:21" ht="14.25">
      <c r="C322" s="8"/>
      <c r="D322" s="8"/>
      <c r="E322" s="8"/>
      <c r="F322" s="8"/>
      <c r="G322" s="8"/>
      <c r="H322" s="8"/>
      <c r="I322" s="8"/>
      <c r="J322" s="8"/>
      <c r="K322" s="8"/>
      <c r="L322" s="8"/>
      <c r="M322" s="50"/>
      <c r="N322" s="8"/>
      <c r="O322" s="50"/>
      <c r="P322" s="8"/>
      <c r="Q322" s="8"/>
      <c r="R322" s="8"/>
      <c r="S322" s="8"/>
      <c r="U322" s="8"/>
    </row>
    <row r="323" spans="3:21" ht="14.25">
      <c r="C323" s="8"/>
      <c r="D323" s="8"/>
      <c r="E323" s="8"/>
      <c r="F323" s="8"/>
      <c r="G323" s="8"/>
      <c r="H323" s="8"/>
      <c r="I323" s="8"/>
      <c r="J323" s="8"/>
      <c r="K323" s="8"/>
      <c r="L323" s="8"/>
      <c r="M323" s="50"/>
      <c r="N323" s="8"/>
      <c r="O323" s="50"/>
      <c r="P323" s="8"/>
      <c r="Q323" s="8"/>
      <c r="R323" s="8"/>
      <c r="S323" s="8"/>
      <c r="U323" s="8"/>
    </row>
    <row r="324" spans="3:21" ht="14.25">
      <c r="C324" s="8"/>
      <c r="D324" s="8"/>
      <c r="E324" s="8"/>
      <c r="F324" s="8"/>
      <c r="G324" s="8"/>
      <c r="H324" s="8"/>
      <c r="I324" s="8"/>
      <c r="J324" s="8"/>
      <c r="K324" s="8"/>
      <c r="L324" s="8"/>
      <c r="M324" s="50"/>
      <c r="N324" s="8"/>
      <c r="O324" s="50"/>
      <c r="P324" s="8"/>
      <c r="Q324" s="8"/>
      <c r="R324" s="8"/>
      <c r="S324" s="8"/>
      <c r="U324" s="8"/>
    </row>
    <row r="325" spans="3:21" ht="14.25">
      <c r="C325" s="8"/>
      <c r="D325" s="8"/>
      <c r="E325" s="8"/>
      <c r="F325" s="8"/>
      <c r="G325" s="8"/>
      <c r="H325" s="8"/>
      <c r="I325" s="8"/>
      <c r="J325" s="8"/>
      <c r="K325" s="8"/>
      <c r="L325" s="8"/>
      <c r="M325" s="50"/>
      <c r="N325" s="8"/>
      <c r="O325" s="50"/>
      <c r="P325" s="8"/>
      <c r="Q325" s="8"/>
      <c r="R325" s="8"/>
      <c r="S325" s="8"/>
      <c r="U325" s="8"/>
    </row>
    <row r="326" spans="3:21" ht="14.25">
      <c r="C326" s="8"/>
      <c r="D326" s="8"/>
      <c r="E326" s="8"/>
      <c r="F326" s="8"/>
      <c r="G326" s="8"/>
      <c r="H326" s="8"/>
      <c r="I326" s="8"/>
      <c r="J326" s="8"/>
      <c r="K326" s="8"/>
      <c r="L326" s="8"/>
      <c r="M326" s="50"/>
      <c r="N326" s="8"/>
      <c r="O326" s="50"/>
      <c r="P326" s="8"/>
      <c r="Q326" s="8"/>
      <c r="R326" s="8"/>
      <c r="S326" s="8"/>
      <c r="U326" s="8"/>
    </row>
    <row r="327" spans="3:21" ht="14.25">
      <c r="C327" s="8"/>
      <c r="D327" s="8"/>
      <c r="E327" s="8"/>
      <c r="F327" s="8"/>
      <c r="G327" s="8"/>
      <c r="H327" s="8"/>
      <c r="I327" s="8"/>
      <c r="J327" s="8"/>
      <c r="K327" s="8"/>
      <c r="L327" s="8"/>
      <c r="M327" s="50"/>
      <c r="N327" s="8"/>
      <c r="O327" s="50"/>
      <c r="P327" s="8"/>
      <c r="Q327" s="8"/>
      <c r="R327" s="8"/>
      <c r="S327" s="8"/>
      <c r="U327" s="8"/>
    </row>
    <row r="328" spans="3:21" ht="14.25">
      <c r="C328" s="8"/>
      <c r="D328" s="8"/>
      <c r="E328" s="8"/>
      <c r="F328" s="8"/>
      <c r="G328" s="8"/>
      <c r="H328" s="8"/>
      <c r="I328" s="8"/>
      <c r="J328" s="8"/>
      <c r="K328" s="8"/>
      <c r="L328" s="8"/>
      <c r="M328" s="50"/>
      <c r="N328" s="8"/>
      <c r="O328" s="50"/>
      <c r="P328" s="8"/>
      <c r="Q328" s="8"/>
      <c r="R328" s="8"/>
      <c r="S328" s="8"/>
      <c r="U328" s="8"/>
    </row>
    <row r="329" spans="3:21" ht="14.25">
      <c r="C329" s="8"/>
      <c r="D329" s="8"/>
      <c r="E329" s="8"/>
      <c r="F329" s="8"/>
      <c r="G329" s="8"/>
      <c r="H329" s="8"/>
      <c r="I329" s="8"/>
      <c r="J329" s="8"/>
      <c r="K329" s="8"/>
      <c r="L329" s="8"/>
      <c r="M329" s="50"/>
      <c r="N329" s="8"/>
      <c r="O329" s="50"/>
      <c r="P329" s="8"/>
      <c r="Q329" s="8"/>
      <c r="R329" s="8"/>
      <c r="S329" s="8"/>
      <c r="U329" s="8"/>
    </row>
    <row r="330" spans="3:21" ht="14.25">
      <c r="C330" s="8"/>
      <c r="D330" s="8"/>
      <c r="E330" s="8"/>
      <c r="F330" s="8"/>
      <c r="G330" s="8"/>
      <c r="H330" s="8"/>
      <c r="I330" s="8"/>
      <c r="J330" s="8"/>
      <c r="K330" s="8"/>
      <c r="L330" s="8"/>
      <c r="M330" s="50"/>
      <c r="N330" s="8"/>
      <c r="O330" s="50"/>
      <c r="P330" s="8"/>
      <c r="Q330" s="8"/>
      <c r="R330" s="8"/>
      <c r="S330" s="8"/>
      <c r="U330" s="8"/>
    </row>
    <row r="331" spans="3:21" ht="14.25">
      <c r="C331" s="8"/>
      <c r="D331" s="8"/>
      <c r="E331" s="8"/>
      <c r="F331" s="8"/>
      <c r="G331" s="8"/>
      <c r="H331" s="8"/>
      <c r="I331" s="8"/>
      <c r="J331" s="8"/>
      <c r="K331" s="8"/>
      <c r="L331" s="8"/>
      <c r="M331" s="50"/>
      <c r="N331" s="8"/>
      <c r="O331" s="50"/>
      <c r="P331" s="8"/>
      <c r="Q331" s="8"/>
      <c r="R331" s="8"/>
      <c r="S331" s="8"/>
      <c r="U331" s="8"/>
    </row>
    <row r="332" spans="3:21" ht="14.25">
      <c r="C332" s="8"/>
      <c r="D332" s="8"/>
      <c r="E332" s="8"/>
      <c r="F332" s="8"/>
      <c r="G332" s="8"/>
      <c r="H332" s="8"/>
      <c r="I332" s="8"/>
      <c r="J332" s="8"/>
      <c r="K332" s="8"/>
      <c r="L332" s="8"/>
      <c r="M332" s="50"/>
      <c r="N332" s="8"/>
      <c r="O332" s="50"/>
      <c r="P332" s="8"/>
      <c r="Q332" s="8"/>
      <c r="R332" s="8"/>
      <c r="S332" s="8"/>
      <c r="U332" s="8"/>
    </row>
    <row r="333" spans="3:21" ht="14.25">
      <c r="C333" s="8"/>
      <c r="D333" s="8"/>
      <c r="E333" s="8"/>
      <c r="F333" s="8"/>
      <c r="G333" s="8"/>
      <c r="H333" s="8"/>
      <c r="I333" s="8"/>
      <c r="J333" s="8"/>
      <c r="K333" s="8"/>
      <c r="L333" s="8"/>
      <c r="M333" s="50"/>
      <c r="N333" s="8"/>
      <c r="O333" s="50"/>
      <c r="P333" s="8"/>
      <c r="Q333" s="8"/>
      <c r="R333" s="8"/>
      <c r="S333" s="8"/>
      <c r="U333" s="8"/>
    </row>
    <row r="334" spans="3:21" ht="14.25">
      <c r="C334" s="8"/>
      <c r="D334" s="8"/>
      <c r="E334" s="8"/>
      <c r="F334" s="8"/>
      <c r="G334" s="8"/>
      <c r="H334" s="8"/>
      <c r="I334" s="8"/>
      <c r="J334" s="8"/>
      <c r="K334" s="8"/>
      <c r="L334" s="8"/>
      <c r="M334" s="50"/>
      <c r="N334" s="8"/>
      <c r="O334" s="50"/>
      <c r="P334" s="8"/>
      <c r="Q334" s="8"/>
      <c r="R334" s="8"/>
      <c r="S334" s="8"/>
      <c r="U334" s="8"/>
    </row>
    <row r="335" spans="3:21" ht="14.25">
      <c r="C335" s="8"/>
      <c r="D335" s="8"/>
      <c r="E335" s="8"/>
      <c r="F335" s="8"/>
      <c r="G335" s="8"/>
      <c r="H335" s="8"/>
      <c r="I335" s="8"/>
      <c r="J335" s="8"/>
      <c r="K335" s="8"/>
      <c r="L335" s="8"/>
      <c r="M335" s="50"/>
      <c r="N335" s="8"/>
      <c r="O335" s="50"/>
      <c r="P335" s="8"/>
      <c r="Q335" s="8"/>
      <c r="R335" s="8"/>
      <c r="S335" s="8"/>
      <c r="U335" s="8"/>
    </row>
    <row r="336" spans="3:21" ht="14.25">
      <c r="C336" s="8"/>
      <c r="D336" s="8"/>
      <c r="E336" s="8"/>
      <c r="F336" s="8"/>
      <c r="G336" s="8"/>
      <c r="H336" s="8"/>
      <c r="I336" s="8"/>
      <c r="J336" s="8"/>
      <c r="K336" s="8"/>
      <c r="L336" s="8"/>
      <c r="M336" s="50"/>
      <c r="N336" s="8"/>
      <c r="O336" s="50"/>
      <c r="P336" s="8"/>
      <c r="Q336" s="8"/>
      <c r="R336" s="8"/>
      <c r="S336" s="8"/>
      <c r="U336" s="8"/>
    </row>
    <row r="337" spans="3:21" ht="14.25">
      <c r="C337" s="8"/>
      <c r="D337" s="8"/>
      <c r="E337" s="8"/>
      <c r="F337" s="8"/>
      <c r="G337" s="8"/>
      <c r="H337" s="8"/>
      <c r="I337" s="8"/>
      <c r="J337" s="8"/>
      <c r="K337" s="8"/>
      <c r="L337" s="8"/>
      <c r="M337" s="50"/>
      <c r="N337" s="8"/>
      <c r="O337" s="50"/>
      <c r="P337" s="8"/>
      <c r="Q337" s="8"/>
      <c r="R337" s="8"/>
      <c r="S337" s="8"/>
      <c r="U337" s="8"/>
    </row>
    <row r="338" spans="3:21" ht="14.25">
      <c r="C338" s="8"/>
      <c r="D338" s="8"/>
      <c r="E338" s="8"/>
      <c r="F338" s="8"/>
      <c r="G338" s="8"/>
      <c r="H338" s="8"/>
      <c r="I338" s="8"/>
      <c r="J338" s="8"/>
      <c r="K338" s="8"/>
      <c r="L338" s="8"/>
      <c r="M338" s="50"/>
      <c r="N338" s="8"/>
      <c r="O338" s="50"/>
      <c r="P338" s="8"/>
      <c r="Q338" s="8"/>
      <c r="R338" s="8"/>
      <c r="S338" s="8"/>
      <c r="U338" s="8"/>
    </row>
    <row r="339" spans="3:21" ht="14.25">
      <c r="C339" s="8"/>
      <c r="D339" s="8"/>
      <c r="E339" s="8"/>
      <c r="F339" s="8"/>
      <c r="G339" s="8"/>
      <c r="H339" s="8"/>
      <c r="I339" s="8"/>
      <c r="J339" s="8"/>
      <c r="K339" s="8"/>
      <c r="L339" s="8"/>
      <c r="M339" s="50"/>
      <c r="N339" s="8"/>
      <c r="O339" s="50"/>
      <c r="P339" s="8"/>
      <c r="Q339" s="8"/>
      <c r="R339" s="8"/>
      <c r="S339" s="8"/>
      <c r="U339" s="8"/>
    </row>
    <row r="340" spans="3:21" ht="14.25">
      <c r="C340" s="8"/>
      <c r="D340" s="8"/>
      <c r="E340" s="8"/>
      <c r="F340" s="8"/>
      <c r="G340" s="8"/>
      <c r="H340" s="8"/>
      <c r="I340" s="8"/>
      <c r="J340" s="8"/>
      <c r="K340" s="8"/>
      <c r="L340" s="8"/>
      <c r="M340" s="50"/>
      <c r="N340" s="8"/>
      <c r="O340" s="50"/>
      <c r="P340" s="8"/>
      <c r="Q340" s="8"/>
      <c r="R340" s="8"/>
      <c r="S340" s="8"/>
      <c r="U340" s="8"/>
    </row>
    <row r="341" spans="3:21" ht="14.25">
      <c r="C341" s="8"/>
      <c r="D341" s="8"/>
      <c r="E341" s="8"/>
      <c r="F341" s="8"/>
      <c r="G341" s="8"/>
      <c r="H341" s="8"/>
      <c r="I341" s="8"/>
      <c r="J341" s="8"/>
      <c r="K341" s="8"/>
      <c r="L341" s="8"/>
      <c r="M341" s="50"/>
      <c r="N341" s="8"/>
      <c r="O341" s="50"/>
      <c r="P341" s="8"/>
      <c r="Q341" s="8"/>
      <c r="R341" s="8"/>
      <c r="S341" s="8"/>
      <c r="U341" s="8"/>
    </row>
    <row r="342" spans="3:21" ht="14.25">
      <c r="C342" s="8"/>
      <c r="D342" s="8"/>
      <c r="E342" s="8"/>
      <c r="F342" s="8"/>
      <c r="G342" s="8"/>
      <c r="H342" s="8"/>
      <c r="I342" s="8"/>
      <c r="J342" s="8"/>
      <c r="K342" s="8"/>
      <c r="L342" s="8"/>
      <c r="M342" s="50"/>
      <c r="N342" s="8"/>
      <c r="O342" s="50"/>
      <c r="P342" s="8"/>
      <c r="Q342" s="8"/>
      <c r="R342" s="8"/>
      <c r="S342" s="8"/>
      <c r="U342" s="8"/>
    </row>
    <row r="343" spans="3:21" ht="14.25">
      <c r="C343" s="8"/>
      <c r="D343" s="8"/>
      <c r="E343" s="8"/>
      <c r="F343" s="8"/>
      <c r="G343" s="8"/>
      <c r="H343" s="8"/>
      <c r="I343" s="8"/>
      <c r="J343" s="8"/>
      <c r="K343" s="8"/>
      <c r="L343" s="8"/>
      <c r="M343" s="50"/>
      <c r="N343" s="8"/>
      <c r="O343" s="50"/>
      <c r="P343" s="8"/>
      <c r="Q343" s="8"/>
      <c r="R343" s="8"/>
      <c r="S343" s="8"/>
      <c r="U343" s="8"/>
    </row>
    <row r="344" spans="3:21" ht="14.25">
      <c r="C344" s="8"/>
      <c r="D344" s="8"/>
      <c r="E344" s="8"/>
      <c r="F344" s="8"/>
      <c r="G344" s="8"/>
      <c r="H344" s="8"/>
      <c r="I344" s="8"/>
      <c r="J344" s="8"/>
      <c r="K344" s="8"/>
      <c r="L344" s="8"/>
      <c r="M344" s="50"/>
      <c r="N344" s="8"/>
      <c r="O344" s="50"/>
      <c r="P344" s="8"/>
      <c r="Q344" s="8"/>
      <c r="R344" s="8"/>
      <c r="S344" s="8"/>
      <c r="U344" s="8"/>
    </row>
    <row r="345" spans="3:21" ht="14.25">
      <c r="C345" s="8"/>
      <c r="D345" s="8"/>
      <c r="E345" s="8"/>
      <c r="F345" s="8"/>
      <c r="G345" s="8"/>
      <c r="H345" s="8"/>
      <c r="I345" s="8"/>
      <c r="J345" s="8"/>
      <c r="K345" s="8"/>
      <c r="L345" s="8"/>
      <c r="M345" s="50"/>
      <c r="N345" s="8"/>
      <c r="O345" s="50"/>
      <c r="P345" s="8"/>
      <c r="Q345" s="8"/>
      <c r="R345" s="8"/>
      <c r="S345" s="8"/>
      <c r="U345" s="8"/>
    </row>
    <row r="346" spans="3:21" ht="14.25">
      <c r="C346" s="8"/>
      <c r="D346" s="8"/>
      <c r="E346" s="8"/>
      <c r="F346" s="8"/>
      <c r="G346" s="8"/>
      <c r="H346" s="8"/>
      <c r="I346" s="8"/>
      <c r="J346" s="8"/>
      <c r="K346" s="8"/>
      <c r="L346" s="8"/>
      <c r="M346" s="50"/>
      <c r="N346" s="8"/>
      <c r="O346" s="50"/>
      <c r="P346" s="8"/>
      <c r="Q346" s="8"/>
      <c r="R346" s="8"/>
      <c r="S346" s="8"/>
      <c r="U346" s="8"/>
    </row>
    <row r="347" spans="3:21" ht="14.25">
      <c r="C347" s="8"/>
      <c r="D347" s="8"/>
      <c r="E347" s="8"/>
      <c r="F347" s="8"/>
      <c r="G347" s="8"/>
      <c r="H347" s="8"/>
      <c r="I347" s="8"/>
      <c r="J347" s="8"/>
      <c r="K347" s="8"/>
      <c r="L347" s="8"/>
      <c r="M347" s="50"/>
      <c r="N347" s="8"/>
      <c r="O347" s="50"/>
      <c r="P347" s="8"/>
      <c r="Q347" s="8"/>
      <c r="R347" s="8"/>
      <c r="S347" s="8"/>
      <c r="U347" s="8"/>
    </row>
    <row r="348" spans="3:21" ht="14.25">
      <c r="C348" s="8"/>
      <c r="D348" s="8"/>
      <c r="E348" s="8"/>
      <c r="F348" s="8"/>
      <c r="G348" s="8"/>
      <c r="H348" s="8"/>
      <c r="I348" s="8"/>
      <c r="J348" s="8"/>
      <c r="K348" s="8"/>
      <c r="L348" s="8"/>
      <c r="M348" s="50"/>
      <c r="N348" s="8"/>
      <c r="O348" s="50"/>
      <c r="P348" s="8"/>
      <c r="Q348" s="8"/>
      <c r="R348" s="8"/>
      <c r="S348" s="8"/>
      <c r="U348" s="8"/>
    </row>
    <row r="349" spans="3:21" ht="14.25">
      <c r="C349" s="8"/>
      <c r="D349" s="8"/>
      <c r="E349" s="8"/>
      <c r="F349" s="8"/>
      <c r="G349" s="8"/>
      <c r="H349" s="8"/>
      <c r="I349" s="8"/>
      <c r="J349" s="8"/>
      <c r="K349" s="8"/>
      <c r="L349" s="8"/>
      <c r="M349" s="50"/>
      <c r="N349" s="8"/>
      <c r="O349" s="50"/>
      <c r="P349" s="8"/>
      <c r="Q349" s="8"/>
      <c r="R349" s="8"/>
      <c r="S349" s="8"/>
      <c r="U349" s="8"/>
    </row>
    <row r="350" spans="3:21" ht="14.25">
      <c r="C350" s="8"/>
      <c r="D350" s="8"/>
      <c r="E350" s="8"/>
      <c r="F350" s="8"/>
      <c r="G350" s="8"/>
      <c r="H350" s="8"/>
      <c r="I350" s="8"/>
      <c r="J350" s="8"/>
      <c r="K350" s="8"/>
      <c r="L350" s="8"/>
      <c r="M350" s="50"/>
      <c r="N350" s="8"/>
      <c r="O350" s="50"/>
      <c r="P350" s="8"/>
      <c r="Q350" s="8"/>
      <c r="R350" s="8"/>
      <c r="S350" s="8"/>
      <c r="U350" s="8"/>
    </row>
    <row r="351" spans="3:21" ht="14.25">
      <c r="C351" s="8"/>
      <c r="D351" s="8"/>
      <c r="E351" s="8"/>
      <c r="F351" s="8"/>
      <c r="G351" s="8"/>
      <c r="H351" s="8"/>
      <c r="I351" s="8"/>
      <c r="J351" s="8"/>
      <c r="K351" s="8"/>
      <c r="L351" s="8"/>
      <c r="M351" s="50"/>
      <c r="N351" s="8"/>
      <c r="O351" s="50"/>
      <c r="P351" s="8"/>
      <c r="Q351" s="8"/>
      <c r="R351" s="8"/>
      <c r="S351" s="8"/>
      <c r="U351" s="8"/>
    </row>
    <row r="352" spans="3:21" ht="14.25">
      <c r="C352" s="8"/>
      <c r="D352" s="8"/>
      <c r="E352" s="8"/>
      <c r="F352" s="8"/>
      <c r="G352" s="8"/>
      <c r="H352" s="8"/>
      <c r="I352" s="8"/>
      <c r="J352" s="8"/>
      <c r="K352" s="8"/>
      <c r="L352" s="8"/>
      <c r="M352" s="50"/>
      <c r="N352" s="8"/>
      <c r="O352" s="50"/>
      <c r="P352" s="8"/>
      <c r="Q352" s="8"/>
      <c r="R352" s="8"/>
      <c r="S352" s="8"/>
      <c r="U352" s="8"/>
    </row>
    <row r="353" spans="3:21" ht="14.25">
      <c r="C353" s="8"/>
      <c r="D353" s="8"/>
      <c r="E353" s="8"/>
      <c r="F353" s="8"/>
      <c r="G353" s="8"/>
      <c r="H353" s="8"/>
      <c r="I353" s="8"/>
      <c r="J353" s="8"/>
      <c r="K353" s="8"/>
      <c r="L353" s="8"/>
      <c r="M353" s="50"/>
      <c r="N353" s="8"/>
      <c r="O353" s="50"/>
      <c r="P353" s="8"/>
      <c r="Q353" s="8"/>
      <c r="R353" s="8"/>
      <c r="S353" s="8"/>
      <c r="U353" s="8"/>
    </row>
    <row r="354" spans="3:21" ht="14.25">
      <c r="C354" s="8"/>
      <c r="D354" s="8"/>
      <c r="E354" s="8"/>
      <c r="F354" s="8"/>
      <c r="G354" s="8"/>
      <c r="H354" s="8"/>
      <c r="I354" s="8"/>
      <c r="J354" s="8"/>
      <c r="K354" s="8"/>
      <c r="L354" s="8"/>
      <c r="M354" s="50"/>
      <c r="N354" s="8"/>
      <c r="O354" s="50"/>
      <c r="P354" s="8"/>
      <c r="Q354" s="8"/>
      <c r="R354" s="8"/>
      <c r="S354" s="8"/>
      <c r="U354" s="8"/>
    </row>
    <row r="355" spans="3:21" ht="14.25">
      <c r="C355" s="8"/>
      <c r="D355" s="8"/>
      <c r="E355" s="8"/>
      <c r="F355" s="8"/>
      <c r="G355" s="8"/>
      <c r="H355" s="8"/>
      <c r="I355" s="8"/>
      <c r="J355" s="8"/>
      <c r="K355" s="8"/>
      <c r="L355" s="8"/>
      <c r="M355" s="50"/>
      <c r="N355" s="8"/>
      <c r="O355" s="50"/>
      <c r="P355" s="8"/>
      <c r="Q355" s="8"/>
      <c r="R355" s="8"/>
      <c r="S355" s="8"/>
      <c r="U355" s="8"/>
    </row>
    <row r="356" spans="3:21" ht="14.25">
      <c r="C356" s="8"/>
      <c r="D356" s="8"/>
      <c r="E356" s="8"/>
      <c r="F356" s="8"/>
      <c r="G356" s="8"/>
      <c r="H356" s="8"/>
      <c r="I356" s="8"/>
      <c r="J356" s="8"/>
      <c r="K356" s="8"/>
      <c r="L356" s="8"/>
      <c r="M356" s="50"/>
      <c r="N356" s="8"/>
      <c r="O356" s="50"/>
      <c r="P356" s="8"/>
      <c r="Q356" s="8"/>
      <c r="R356" s="8"/>
      <c r="S356" s="8"/>
      <c r="U356" s="8"/>
    </row>
    <row r="357" spans="3:21" ht="14.25">
      <c r="C357" s="8"/>
      <c r="D357" s="8"/>
      <c r="E357" s="8"/>
      <c r="F357" s="8"/>
      <c r="G357" s="8"/>
      <c r="H357" s="8"/>
      <c r="I357" s="8"/>
      <c r="J357" s="8"/>
      <c r="K357" s="8"/>
      <c r="L357" s="8"/>
      <c r="M357" s="50"/>
      <c r="N357" s="8"/>
      <c r="O357" s="50"/>
      <c r="P357" s="8"/>
      <c r="Q357" s="8"/>
      <c r="R357" s="8"/>
      <c r="S357" s="8"/>
      <c r="U357" s="8"/>
    </row>
    <row r="358" spans="3:21" ht="14.25">
      <c r="C358" s="8"/>
      <c r="D358" s="8"/>
      <c r="E358" s="8"/>
      <c r="F358" s="8"/>
      <c r="G358" s="8"/>
      <c r="H358" s="8"/>
      <c r="I358" s="8"/>
      <c r="J358" s="8"/>
      <c r="K358" s="8"/>
      <c r="L358" s="8"/>
      <c r="M358" s="50"/>
      <c r="N358" s="8"/>
      <c r="O358" s="50"/>
      <c r="P358" s="8"/>
      <c r="Q358" s="8"/>
      <c r="R358" s="8"/>
      <c r="S358" s="8"/>
      <c r="U358" s="8"/>
    </row>
    <row r="359" spans="3:21" ht="14.25">
      <c r="C359" s="8"/>
      <c r="D359" s="8"/>
      <c r="E359" s="8"/>
      <c r="F359" s="8"/>
      <c r="G359" s="8"/>
      <c r="H359" s="8"/>
      <c r="I359" s="8"/>
      <c r="J359" s="8"/>
      <c r="K359" s="8"/>
      <c r="L359" s="8"/>
      <c r="M359" s="50"/>
      <c r="N359" s="8"/>
      <c r="O359" s="50"/>
      <c r="P359" s="8"/>
      <c r="Q359" s="8"/>
      <c r="R359" s="8"/>
      <c r="S359" s="8"/>
      <c r="U359" s="8"/>
    </row>
    <row r="360" spans="3:21" ht="14.25">
      <c r="C360" s="8"/>
      <c r="D360" s="8"/>
      <c r="E360" s="8"/>
      <c r="F360" s="8"/>
      <c r="G360" s="8"/>
      <c r="H360" s="8"/>
      <c r="I360" s="8"/>
      <c r="J360" s="8"/>
      <c r="K360" s="8"/>
      <c r="L360" s="8"/>
      <c r="M360" s="50"/>
      <c r="N360" s="8"/>
      <c r="O360" s="50"/>
      <c r="P360" s="8"/>
      <c r="Q360" s="8"/>
      <c r="R360" s="8"/>
      <c r="S360" s="8"/>
      <c r="U360" s="8"/>
    </row>
    <row r="361" spans="3:21" ht="14.25">
      <c r="C361" s="8"/>
      <c r="D361" s="8"/>
      <c r="E361" s="8"/>
      <c r="F361" s="8"/>
      <c r="G361" s="8"/>
      <c r="H361" s="8"/>
      <c r="I361" s="8"/>
      <c r="J361" s="8"/>
      <c r="K361" s="8"/>
      <c r="L361" s="8"/>
      <c r="M361" s="50"/>
      <c r="N361" s="8"/>
      <c r="O361" s="50"/>
      <c r="P361" s="8"/>
      <c r="Q361" s="8"/>
      <c r="R361" s="8"/>
      <c r="S361" s="8"/>
      <c r="U361" s="8"/>
    </row>
    <row r="362" spans="3:21" ht="14.25">
      <c r="C362" s="8"/>
      <c r="D362" s="8"/>
      <c r="E362" s="8"/>
      <c r="F362" s="8"/>
      <c r="G362" s="8"/>
      <c r="H362" s="8"/>
      <c r="I362" s="8"/>
      <c r="J362" s="8"/>
      <c r="K362" s="8"/>
      <c r="L362" s="8"/>
      <c r="M362" s="50"/>
      <c r="N362" s="8"/>
      <c r="O362" s="50"/>
      <c r="P362" s="8"/>
      <c r="Q362" s="8"/>
      <c r="R362" s="8"/>
      <c r="S362" s="8"/>
      <c r="U362" s="8"/>
    </row>
    <row r="363" spans="3:21" ht="14.25">
      <c r="C363" s="8"/>
      <c r="D363" s="8"/>
      <c r="E363" s="8"/>
      <c r="F363" s="8"/>
      <c r="G363" s="8"/>
      <c r="H363" s="8"/>
      <c r="I363" s="8"/>
      <c r="J363" s="8"/>
      <c r="K363" s="8"/>
      <c r="L363" s="8"/>
      <c r="M363" s="50"/>
      <c r="N363" s="8"/>
      <c r="O363" s="50"/>
      <c r="P363" s="8"/>
      <c r="Q363" s="8"/>
      <c r="R363" s="8"/>
      <c r="S363" s="8"/>
      <c r="U363" s="8"/>
    </row>
    <row r="364" spans="3:21" ht="14.25">
      <c r="C364" s="8"/>
      <c r="D364" s="8"/>
      <c r="E364" s="8"/>
      <c r="F364" s="8"/>
      <c r="G364" s="8"/>
      <c r="H364" s="8"/>
      <c r="I364" s="8"/>
      <c r="J364" s="8"/>
      <c r="K364" s="8"/>
      <c r="L364" s="8"/>
      <c r="M364" s="50"/>
      <c r="N364" s="8"/>
      <c r="O364" s="50"/>
      <c r="P364" s="8"/>
      <c r="Q364" s="8"/>
      <c r="R364" s="8"/>
      <c r="S364" s="8"/>
      <c r="U364" s="8"/>
    </row>
    <row r="365" spans="3:21" ht="14.25">
      <c r="C365" s="8"/>
      <c r="D365" s="8"/>
      <c r="E365" s="8"/>
      <c r="F365" s="8"/>
      <c r="G365" s="8"/>
      <c r="H365" s="8"/>
      <c r="I365" s="8"/>
      <c r="J365" s="8"/>
      <c r="K365" s="8"/>
      <c r="L365" s="8"/>
      <c r="M365" s="50"/>
      <c r="N365" s="8"/>
      <c r="O365" s="50"/>
      <c r="P365" s="8"/>
      <c r="Q365" s="8"/>
      <c r="R365" s="8"/>
      <c r="S365" s="8"/>
      <c r="U365" s="8"/>
    </row>
    <row r="366" spans="3:21" ht="14.25">
      <c r="C366" s="8"/>
      <c r="D366" s="8"/>
      <c r="E366" s="8"/>
      <c r="F366" s="8"/>
      <c r="G366" s="8"/>
      <c r="H366" s="8"/>
      <c r="I366" s="8"/>
      <c r="J366" s="8"/>
      <c r="K366" s="8"/>
      <c r="L366" s="8"/>
      <c r="M366" s="50"/>
      <c r="N366" s="8"/>
      <c r="O366" s="50"/>
      <c r="P366" s="8"/>
      <c r="Q366" s="8"/>
      <c r="R366" s="8"/>
      <c r="S366" s="8"/>
      <c r="U366" s="8"/>
    </row>
    <row r="367" spans="3:21" ht="14.25">
      <c r="C367" s="8"/>
      <c r="D367" s="8"/>
      <c r="E367" s="8"/>
      <c r="F367" s="8"/>
      <c r="G367" s="8"/>
      <c r="H367" s="8"/>
      <c r="I367" s="8"/>
      <c r="J367" s="8"/>
      <c r="K367" s="8"/>
      <c r="L367" s="8"/>
      <c r="M367" s="50"/>
      <c r="N367" s="8"/>
      <c r="O367" s="50"/>
      <c r="P367" s="8"/>
      <c r="Q367" s="8"/>
      <c r="R367" s="8"/>
      <c r="S367" s="8"/>
      <c r="U367" s="8"/>
    </row>
    <row r="368" spans="3:21" ht="14.25">
      <c r="C368" s="8"/>
      <c r="D368" s="8"/>
      <c r="E368" s="8"/>
      <c r="F368" s="8"/>
      <c r="G368" s="8"/>
      <c r="H368" s="8"/>
      <c r="I368" s="8"/>
      <c r="J368" s="8"/>
      <c r="K368" s="8"/>
      <c r="L368" s="8"/>
      <c r="M368" s="50"/>
      <c r="N368" s="8"/>
      <c r="O368" s="50"/>
      <c r="P368" s="8"/>
      <c r="Q368" s="8"/>
      <c r="R368" s="8"/>
      <c r="S368" s="8"/>
      <c r="U368" s="8"/>
    </row>
    <row r="369" spans="3:21" ht="14.25">
      <c r="C369" s="8"/>
      <c r="D369" s="8"/>
      <c r="E369" s="8"/>
      <c r="F369" s="8"/>
      <c r="G369" s="8"/>
      <c r="H369" s="8"/>
      <c r="I369" s="8"/>
      <c r="J369" s="8"/>
      <c r="K369" s="8"/>
      <c r="L369" s="8"/>
      <c r="M369" s="50"/>
      <c r="N369" s="8"/>
      <c r="O369" s="50"/>
      <c r="P369" s="8"/>
      <c r="Q369" s="8"/>
      <c r="R369" s="8"/>
      <c r="S369" s="8"/>
      <c r="U369" s="8"/>
    </row>
    <row r="370" spans="3:21" ht="14.25">
      <c r="C370" s="8"/>
      <c r="D370" s="8"/>
      <c r="E370" s="8"/>
      <c r="F370" s="8"/>
      <c r="G370" s="8"/>
      <c r="H370" s="8"/>
      <c r="I370" s="8"/>
      <c r="J370" s="8"/>
      <c r="K370" s="8"/>
      <c r="L370" s="8"/>
      <c r="M370" s="50"/>
      <c r="N370" s="8"/>
      <c r="O370" s="50"/>
      <c r="P370" s="8"/>
      <c r="Q370" s="8"/>
      <c r="R370" s="8"/>
      <c r="S370" s="8"/>
      <c r="U370" s="8"/>
    </row>
    <row r="371" spans="3:21" ht="14.25">
      <c r="C371" s="8"/>
      <c r="D371" s="8"/>
      <c r="E371" s="8"/>
      <c r="F371" s="8"/>
      <c r="G371" s="8"/>
      <c r="H371" s="8"/>
      <c r="I371" s="8"/>
      <c r="J371" s="8"/>
      <c r="K371" s="8"/>
      <c r="L371" s="8"/>
      <c r="M371" s="50"/>
      <c r="N371" s="8"/>
      <c r="O371" s="50"/>
      <c r="P371" s="8"/>
      <c r="Q371" s="8"/>
      <c r="R371" s="8"/>
      <c r="S371" s="8"/>
      <c r="U371" s="8"/>
    </row>
    <row r="372" spans="3:21" ht="14.25">
      <c r="C372" s="8"/>
      <c r="D372" s="8"/>
      <c r="E372" s="8"/>
      <c r="F372" s="8"/>
      <c r="G372" s="8"/>
      <c r="H372" s="8"/>
      <c r="I372" s="8"/>
      <c r="J372" s="8"/>
      <c r="K372" s="8"/>
      <c r="L372" s="8"/>
      <c r="M372" s="50"/>
      <c r="N372" s="8"/>
      <c r="O372" s="50"/>
      <c r="P372" s="8"/>
      <c r="Q372" s="8"/>
      <c r="R372" s="8"/>
      <c r="S372" s="8"/>
      <c r="U372" s="8"/>
    </row>
    <row r="373" spans="3:21" ht="14.25">
      <c r="C373" s="8"/>
      <c r="D373" s="8"/>
      <c r="E373" s="8"/>
      <c r="F373" s="8"/>
      <c r="G373" s="8"/>
      <c r="H373" s="8"/>
      <c r="I373" s="8"/>
      <c r="J373" s="8"/>
      <c r="K373" s="8"/>
      <c r="L373" s="8"/>
      <c r="M373" s="50"/>
      <c r="N373" s="8"/>
      <c r="O373" s="50"/>
      <c r="P373" s="8"/>
      <c r="Q373" s="8"/>
      <c r="R373" s="8"/>
      <c r="S373" s="8"/>
      <c r="U373" s="8"/>
    </row>
    <row r="374" spans="3:21" ht="14.25">
      <c r="C374" s="8"/>
      <c r="D374" s="8"/>
      <c r="E374" s="8"/>
      <c r="F374" s="8"/>
      <c r="G374" s="8"/>
      <c r="H374" s="8"/>
      <c r="I374" s="8"/>
      <c r="J374" s="8"/>
      <c r="K374" s="8"/>
      <c r="L374" s="8"/>
      <c r="M374" s="50"/>
      <c r="N374" s="8"/>
      <c r="O374" s="50"/>
      <c r="P374" s="8"/>
      <c r="Q374" s="8"/>
      <c r="R374" s="8"/>
      <c r="S374" s="8"/>
      <c r="U374" s="8"/>
    </row>
    <row r="375" spans="3:21" ht="14.25">
      <c r="C375" s="8"/>
      <c r="D375" s="8"/>
      <c r="E375" s="8"/>
      <c r="F375" s="8"/>
      <c r="G375" s="8"/>
      <c r="H375" s="8"/>
      <c r="I375" s="8"/>
      <c r="J375" s="8"/>
      <c r="K375" s="8"/>
      <c r="L375" s="8"/>
      <c r="M375" s="50"/>
      <c r="N375" s="8"/>
      <c r="O375" s="50"/>
      <c r="P375" s="8"/>
      <c r="Q375" s="8"/>
      <c r="R375" s="8"/>
      <c r="S375" s="8"/>
      <c r="U375" s="8"/>
    </row>
    <row r="376" spans="3:21" ht="14.25">
      <c r="C376" s="8"/>
      <c r="D376" s="8"/>
      <c r="E376" s="8"/>
      <c r="F376" s="8"/>
      <c r="G376" s="8"/>
      <c r="H376" s="8"/>
      <c r="I376" s="8"/>
      <c r="J376" s="8"/>
      <c r="K376" s="8"/>
      <c r="L376" s="8"/>
      <c r="M376" s="50"/>
      <c r="N376" s="8"/>
      <c r="O376" s="50"/>
      <c r="P376" s="8"/>
      <c r="Q376" s="8"/>
      <c r="R376" s="8"/>
      <c r="S376" s="8"/>
      <c r="U376" s="8"/>
    </row>
    <row r="377" spans="3:21" ht="14.25">
      <c r="C377" s="8"/>
      <c r="D377" s="8"/>
      <c r="E377" s="8"/>
      <c r="F377" s="8"/>
      <c r="G377" s="8"/>
      <c r="H377" s="8"/>
      <c r="I377" s="8"/>
      <c r="J377" s="8"/>
      <c r="K377" s="8"/>
      <c r="L377" s="8"/>
      <c r="M377" s="50"/>
      <c r="N377" s="8"/>
      <c r="O377" s="50"/>
      <c r="P377" s="8"/>
      <c r="Q377" s="8"/>
      <c r="R377" s="8"/>
      <c r="S377" s="8"/>
      <c r="U377" s="8"/>
    </row>
    <row r="378" spans="3:21" ht="14.25">
      <c r="C378" s="8"/>
      <c r="D378" s="8"/>
      <c r="E378" s="8"/>
      <c r="F378" s="8"/>
      <c r="G378" s="8"/>
      <c r="H378" s="8"/>
      <c r="I378" s="8"/>
      <c r="J378" s="8"/>
      <c r="K378" s="8"/>
      <c r="L378" s="8"/>
      <c r="M378" s="50"/>
      <c r="N378" s="8"/>
      <c r="O378" s="50"/>
      <c r="P378" s="8"/>
      <c r="Q378" s="8"/>
      <c r="R378" s="8"/>
      <c r="S378" s="8"/>
      <c r="U378" s="8"/>
    </row>
    <row r="379" spans="3:21" ht="14.25">
      <c r="C379" s="8"/>
      <c r="D379" s="8"/>
      <c r="E379" s="8"/>
      <c r="F379" s="8"/>
      <c r="G379" s="8"/>
      <c r="H379" s="8"/>
      <c r="I379" s="8"/>
      <c r="J379" s="8"/>
      <c r="K379" s="8"/>
      <c r="L379" s="8"/>
      <c r="M379" s="50"/>
      <c r="N379" s="8"/>
      <c r="O379" s="50"/>
      <c r="P379" s="8"/>
      <c r="Q379" s="8"/>
      <c r="R379" s="8"/>
      <c r="S379" s="8"/>
      <c r="U379" s="8"/>
    </row>
    <row r="380" spans="3:21" ht="14.25">
      <c r="C380" s="8"/>
      <c r="D380" s="8"/>
      <c r="E380" s="8"/>
      <c r="F380" s="8"/>
      <c r="G380" s="8"/>
      <c r="H380" s="8"/>
      <c r="I380" s="8"/>
      <c r="J380" s="8"/>
      <c r="K380" s="8"/>
      <c r="L380" s="8"/>
      <c r="M380" s="50"/>
      <c r="N380" s="8"/>
      <c r="O380" s="50"/>
      <c r="P380" s="8"/>
      <c r="Q380" s="8"/>
      <c r="R380" s="8"/>
      <c r="S380" s="8"/>
      <c r="U380" s="8"/>
    </row>
    <row r="381" spans="3:21" ht="14.25">
      <c r="C381" s="8"/>
      <c r="D381" s="8"/>
      <c r="E381" s="8"/>
      <c r="F381" s="8"/>
      <c r="G381" s="8"/>
      <c r="H381" s="8"/>
      <c r="I381" s="8"/>
      <c r="J381" s="8"/>
      <c r="K381" s="8"/>
      <c r="L381" s="8"/>
      <c r="M381" s="50"/>
      <c r="N381" s="8"/>
      <c r="O381" s="50"/>
      <c r="P381" s="8"/>
      <c r="Q381" s="8"/>
      <c r="R381" s="8"/>
      <c r="S381" s="8"/>
      <c r="U381" s="8"/>
    </row>
    <row r="382" spans="3:21" ht="14.25">
      <c r="C382" s="8"/>
      <c r="D382" s="8"/>
      <c r="E382" s="8"/>
      <c r="F382" s="8"/>
      <c r="G382" s="8"/>
      <c r="H382" s="8"/>
      <c r="I382" s="8"/>
      <c r="J382" s="8"/>
      <c r="K382" s="8"/>
      <c r="L382" s="8"/>
      <c r="M382" s="50"/>
      <c r="N382" s="8"/>
      <c r="O382" s="50"/>
      <c r="P382" s="8"/>
      <c r="Q382" s="8"/>
      <c r="R382" s="8"/>
      <c r="S382" s="8"/>
      <c r="U382" s="8"/>
    </row>
    <row r="383" spans="3:21" ht="14.25">
      <c r="C383" s="8"/>
      <c r="D383" s="8"/>
      <c r="E383" s="8"/>
      <c r="F383" s="8"/>
      <c r="G383" s="8"/>
      <c r="H383" s="8"/>
      <c r="I383" s="8"/>
      <c r="J383" s="8"/>
      <c r="K383" s="8"/>
      <c r="L383" s="8"/>
      <c r="M383" s="50"/>
      <c r="N383" s="8"/>
      <c r="O383" s="50"/>
      <c r="P383" s="8"/>
      <c r="Q383" s="8"/>
      <c r="R383" s="8"/>
      <c r="S383" s="8"/>
      <c r="U383" s="8"/>
    </row>
    <row r="384" spans="3:21" ht="14.25">
      <c r="C384" s="8"/>
      <c r="D384" s="8"/>
      <c r="E384" s="8"/>
      <c r="F384" s="8"/>
      <c r="G384" s="8"/>
      <c r="H384" s="8"/>
      <c r="I384" s="8"/>
      <c r="J384" s="8"/>
      <c r="K384" s="8"/>
      <c r="L384" s="8"/>
      <c r="M384" s="50"/>
      <c r="N384" s="8"/>
      <c r="O384" s="50"/>
      <c r="P384" s="8"/>
      <c r="Q384" s="8"/>
      <c r="R384" s="8"/>
      <c r="S384" s="8"/>
      <c r="U384" s="8"/>
    </row>
    <row r="385" spans="3:21" ht="14.25">
      <c r="C385" s="8"/>
      <c r="D385" s="8"/>
      <c r="E385" s="8"/>
      <c r="F385" s="8"/>
      <c r="G385" s="8"/>
      <c r="H385" s="8"/>
      <c r="I385" s="8"/>
      <c r="J385" s="8"/>
      <c r="K385" s="8"/>
      <c r="L385" s="8"/>
      <c r="M385" s="50"/>
      <c r="N385" s="8"/>
      <c r="O385" s="50"/>
      <c r="P385" s="8"/>
      <c r="Q385" s="8"/>
      <c r="R385" s="8"/>
      <c r="S385" s="8"/>
      <c r="U385" s="8"/>
    </row>
    <row r="386" spans="3:21" ht="14.25">
      <c r="C386" s="8"/>
      <c r="D386" s="8"/>
      <c r="E386" s="8"/>
      <c r="F386" s="8"/>
      <c r="G386" s="8"/>
      <c r="H386" s="8"/>
      <c r="I386" s="8"/>
      <c r="J386" s="8"/>
      <c r="K386" s="8"/>
      <c r="L386" s="8"/>
      <c r="M386" s="50"/>
      <c r="N386" s="8"/>
      <c r="O386" s="50"/>
      <c r="P386" s="8"/>
      <c r="Q386" s="8"/>
      <c r="R386" s="8"/>
      <c r="S386" s="8"/>
      <c r="U386" s="8"/>
    </row>
    <row r="387" spans="3:21" ht="14.25">
      <c r="C387" s="8"/>
      <c r="D387" s="8"/>
      <c r="E387" s="8"/>
      <c r="F387" s="8"/>
      <c r="G387" s="8"/>
      <c r="H387" s="8"/>
      <c r="I387" s="8"/>
      <c r="J387" s="8"/>
      <c r="K387" s="8"/>
      <c r="L387" s="8"/>
      <c r="M387" s="50"/>
      <c r="N387" s="8"/>
      <c r="O387" s="50"/>
      <c r="P387" s="8"/>
      <c r="Q387" s="8"/>
      <c r="R387" s="8"/>
      <c r="S387" s="8"/>
      <c r="U387" s="8"/>
    </row>
    <row r="388" spans="3:21" ht="14.25">
      <c r="C388" s="8"/>
      <c r="D388" s="8"/>
      <c r="E388" s="8"/>
      <c r="F388" s="8"/>
      <c r="G388" s="8"/>
      <c r="H388" s="8"/>
      <c r="I388" s="8"/>
      <c r="J388" s="8"/>
      <c r="K388" s="8"/>
      <c r="L388" s="8"/>
      <c r="M388" s="50"/>
      <c r="N388" s="8"/>
      <c r="O388" s="50"/>
      <c r="P388" s="8"/>
      <c r="Q388" s="8"/>
      <c r="R388" s="8"/>
      <c r="S388" s="8"/>
      <c r="U388" s="8"/>
    </row>
    <row r="389" spans="3:21" ht="14.25">
      <c r="C389" s="8"/>
      <c r="D389" s="8"/>
      <c r="E389" s="8"/>
      <c r="F389" s="8"/>
      <c r="G389" s="8"/>
      <c r="H389" s="8"/>
      <c r="I389" s="8"/>
      <c r="J389" s="8"/>
      <c r="K389" s="8"/>
      <c r="L389" s="8"/>
      <c r="M389" s="50"/>
      <c r="N389" s="8"/>
      <c r="O389" s="50"/>
      <c r="P389" s="8"/>
      <c r="Q389" s="8"/>
      <c r="R389" s="8"/>
      <c r="S389" s="8"/>
      <c r="U389" s="8"/>
    </row>
    <row r="390" spans="3:21" ht="14.25">
      <c r="C390" s="8"/>
      <c r="D390" s="8"/>
      <c r="E390" s="8"/>
      <c r="F390" s="8"/>
      <c r="G390" s="8"/>
      <c r="H390" s="8"/>
      <c r="I390" s="8"/>
      <c r="J390" s="8"/>
      <c r="K390" s="8"/>
      <c r="L390" s="8"/>
      <c r="M390" s="50"/>
      <c r="N390" s="8"/>
      <c r="O390" s="50"/>
      <c r="P390" s="8"/>
      <c r="Q390" s="8"/>
      <c r="R390" s="8"/>
      <c r="S390" s="8"/>
      <c r="U390" s="8"/>
    </row>
    <row r="391" spans="3:21" ht="14.25">
      <c r="C391" s="8"/>
      <c r="D391" s="8"/>
      <c r="E391" s="8"/>
      <c r="F391" s="8"/>
      <c r="G391" s="8"/>
      <c r="H391" s="8"/>
      <c r="I391" s="8"/>
      <c r="J391" s="8"/>
      <c r="K391" s="8"/>
      <c r="L391" s="8"/>
      <c r="M391" s="50"/>
      <c r="N391" s="8"/>
      <c r="O391" s="50"/>
      <c r="P391" s="8"/>
      <c r="Q391" s="8"/>
      <c r="R391" s="8"/>
      <c r="S391" s="8"/>
      <c r="U391" s="8"/>
    </row>
    <row r="392" spans="3:21" ht="14.25">
      <c r="C392" s="8"/>
      <c r="D392" s="8"/>
      <c r="E392" s="8"/>
      <c r="F392" s="8"/>
      <c r="G392" s="8"/>
      <c r="H392" s="8"/>
      <c r="I392" s="8"/>
      <c r="J392" s="8"/>
      <c r="K392" s="8"/>
      <c r="L392" s="8"/>
      <c r="M392" s="50"/>
      <c r="N392" s="8"/>
      <c r="O392" s="50"/>
      <c r="P392" s="8"/>
      <c r="Q392" s="8"/>
      <c r="R392" s="8"/>
      <c r="S392" s="8"/>
      <c r="U392" s="8"/>
    </row>
    <row r="393" spans="3:21" ht="14.25">
      <c r="C393" s="8"/>
      <c r="D393" s="8"/>
      <c r="E393" s="8"/>
      <c r="F393" s="8"/>
      <c r="G393" s="8"/>
      <c r="H393" s="8"/>
      <c r="I393" s="8"/>
      <c r="J393" s="8"/>
      <c r="K393" s="8"/>
      <c r="L393" s="8"/>
      <c r="M393" s="50"/>
      <c r="N393" s="8"/>
      <c r="O393" s="50"/>
      <c r="P393" s="8"/>
      <c r="Q393" s="8"/>
      <c r="R393" s="8"/>
      <c r="S393" s="8"/>
      <c r="U393" s="8"/>
    </row>
    <row r="394" spans="3:21" ht="14.25">
      <c r="C394" s="8"/>
      <c r="D394" s="8"/>
      <c r="E394" s="8"/>
      <c r="F394" s="8"/>
      <c r="G394" s="8"/>
      <c r="H394" s="8"/>
      <c r="I394" s="8"/>
      <c r="J394" s="8"/>
      <c r="K394" s="8"/>
      <c r="L394" s="8"/>
      <c r="M394" s="50"/>
      <c r="N394" s="8"/>
      <c r="O394" s="50"/>
      <c r="P394" s="8"/>
      <c r="Q394" s="8"/>
      <c r="R394" s="8"/>
      <c r="S394" s="8"/>
      <c r="U394" s="8"/>
    </row>
    <row r="395" spans="3:21" ht="14.25">
      <c r="C395" s="8"/>
      <c r="D395" s="8"/>
      <c r="E395" s="8"/>
      <c r="F395" s="8"/>
      <c r="G395" s="8"/>
      <c r="H395" s="8"/>
      <c r="I395" s="8"/>
      <c r="J395" s="8"/>
      <c r="K395" s="8"/>
      <c r="L395" s="8"/>
      <c r="M395" s="50"/>
      <c r="N395" s="8"/>
      <c r="O395" s="50"/>
      <c r="P395" s="8"/>
      <c r="Q395" s="8"/>
      <c r="R395" s="8"/>
      <c r="S395" s="8"/>
      <c r="U395" s="8"/>
    </row>
    <row r="396" spans="3:21" ht="14.25">
      <c r="C396" s="8"/>
      <c r="D396" s="8"/>
      <c r="E396" s="8"/>
      <c r="F396" s="8"/>
      <c r="G396" s="8"/>
      <c r="H396" s="8"/>
      <c r="I396" s="8"/>
      <c r="J396" s="8"/>
      <c r="K396" s="8"/>
      <c r="L396" s="8"/>
      <c r="M396" s="50"/>
      <c r="N396" s="8"/>
      <c r="O396" s="50"/>
      <c r="P396" s="8"/>
      <c r="Q396" s="8"/>
      <c r="R396" s="8"/>
      <c r="S396" s="8"/>
      <c r="U396" s="8"/>
    </row>
    <row r="397" spans="3:21" ht="14.25">
      <c r="C397" s="8"/>
      <c r="D397" s="8"/>
      <c r="E397" s="8"/>
      <c r="F397" s="8"/>
      <c r="G397" s="8"/>
      <c r="H397" s="8"/>
      <c r="I397" s="8"/>
      <c r="J397" s="8"/>
      <c r="K397" s="8"/>
      <c r="L397" s="8"/>
      <c r="M397" s="50"/>
      <c r="N397" s="8"/>
      <c r="O397" s="50"/>
      <c r="P397" s="8"/>
      <c r="Q397" s="8"/>
      <c r="R397" s="8"/>
      <c r="S397" s="8"/>
      <c r="U397" s="8"/>
    </row>
    <row r="398" spans="3:21" ht="14.25">
      <c r="C398" s="8"/>
      <c r="D398" s="8"/>
      <c r="E398" s="8"/>
      <c r="F398" s="8"/>
      <c r="G398" s="8"/>
      <c r="H398" s="8"/>
      <c r="I398" s="8"/>
      <c r="J398" s="8"/>
      <c r="K398" s="8"/>
      <c r="L398" s="8"/>
      <c r="M398" s="50"/>
      <c r="N398" s="8"/>
      <c r="O398" s="50"/>
      <c r="P398" s="8"/>
      <c r="Q398" s="8"/>
      <c r="R398" s="8"/>
      <c r="S398" s="8"/>
      <c r="U398" s="8"/>
    </row>
    <row r="399" spans="3:21" ht="14.25">
      <c r="C399" s="8"/>
      <c r="D399" s="8"/>
      <c r="E399" s="8"/>
      <c r="F399" s="8"/>
      <c r="G399" s="8"/>
      <c r="H399" s="8"/>
      <c r="I399" s="8"/>
      <c r="J399" s="8"/>
      <c r="K399" s="8"/>
      <c r="L399" s="8"/>
      <c r="M399" s="50"/>
      <c r="N399" s="8"/>
      <c r="O399" s="50"/>
      <c r="P399" s="8"/>
      <c r="Q399" s="8"/>
      <c r="R399" s="8"/>
      <c r="S399" s="8"/>
      <c r="U399" s="8"/>
    </row>
    <row r="400" spans="3:21" ht="14.25">
      <c r="C400" s="8"/>
      <c r="D400" s="8"/>
      <c r="E400" s="8"/>
      <c r="F400" s="8"/>
      <c r="G400" s="8"/>
      <c r="H400" s="8"/>
      <c r="I400" s="8"/>
      <c r="J400" s="8"/>
      <c r="K400" s="8"/>
      <c r="L400" s="8"/>
      <c r="M400" s="50"/>
      <c r="N400" s="8"/>
      <c r="O400" s="50"/>
      <c r="P400" s="8"/>
      <c r="Q400" s="8"/>
      <c r="R400" s="8"/>
      <c r="S400" s="8"/>
      <c r="U400" s="8"/>
    </row>
    <row r="401" spans="3:21" ht="14.25">
      <c r="C401" s="8"/>
      <c r="D401" s="8"/>
      <c r="E401" s="8"/>
      <c r="F401" s="8"/>
      <c r="G401" s="8"/>
      <c r="H401" s="8"/>
      <c r="I401" s="8"/>
      <c r="J401" s="8"/>
      <c r="K401" s="8"/>
      <c r="L401" s="8"/>
      <c r="M401" s="50"/>
      <c r="N401" s="8"/>
      <c r="O401" s="50"/>
      <c r="P401" s="8"/>
      <c r="Q401" s="8"/>
      <c r="R401" s="8"/>
      <c r="S401" s="8"/>
      <c r="U401" s="8"/>
    </row>
    <row r="402" spans="3:21" ht="14.25">
      <c r="C402" s="8"/>
      <c r="D402" s="8"/>
      <c r="E402" s="8"/>
      <c r="F402" s="8"/>
      <c r="G402" s="8"/>
      <c r="H402" s="8"/>
      <c r="I402" s="8"/>
      <c r="J402" s="8"/>
      <c r="K402" s="8"/>
      <c r="L402" s="8"/>
      <c r="M402" s="50"/>
      <c r="N402" s="8"/>
      <c r="O402" s="50"/>
      <c r="P402" s="8"/>
      <c r="Q402" s="8"/>
      <c r="R402" s="8"/>
      <c r="S402" s="8"/>
      <c r="U402" s="8"/>
    </row>
    <row r="403" spans="3:21" ht="14.25">
      <c r="C403" s="8"/>
      <c r="D403" s="8"/>
      <c r="E403" s="8"/>
      <c r="F403" s="8"/>
      <c r="G403" s="8"/>
      <c r="H403" s="8"/>
      <c r="I403" s="8"/>
      <c r="J403" s="8"/>
      <c r="K403" s="8"/>
      <c r="L403" s="8"/>
      <c r="M403" s="50"/>
      <c r="N403" s="8"/>
      <c r="O403" s="50"/>
      <c r="P403" s="8"/>
      <c r="Q403" s="8"/>
      <c r="R403" s="8"/>
      <c r="S403" s="8"/>
      <c r="U403" s="8"/>
    </row>
    <row r="404" spans="3:21" ht="14.25">
      <c r="C404" s="8"/>
      <c r="D404" s="8"/>
      <c r="E404" s="8"/>
      <c r="F404" s="8"/>
      <c r="G404" s="8"/>
      <c r="H404" s="8"/>
      <c r="I404" s="8"/>
      <c r="J404" s="8"/>
      <c r="K404" s="8"/>
      <c r="L404" s="8"/>
      <c r="M404" s="50"/>
      <c r="N404" s="8"/>
      <c r="O404" s="50"/>
      <c r="P404" s="8"/>
      <c r="Q404" s="8"/>
      <c r="R404" s="8"/>
      <c r="S404" s="8"/>
      <c r="U404" s="8"/>
    </row>
    <row r="405" spans="3:21" ht="14.25">
      <c r="C405" s="8"/>
      <c r="D405" s="8"/>
      <c r="E405" s="8"/>
      <c r="F405" s="8"/>
      <c r="G405" s="8"/>
      <c r="H405" s="8"/>
      <c r="I405" s="8"/>
      <c r="J405" s="8"/>
      <c r="K405" s="8"/>
      <c r="L405" s="8"/>
      <c r="M405" s="50"/>
      <c r="N405" s="8"/>
      <c r="O405" s="50"/>
      <c r="P405" s="8"/>
      <c r="Q405" s="8"/>
      <c r="R405" s="8"/>
      <c r="S405" s="8"/>
      <c r="U405" s="8"/>
    </row>
    <row r="406" spans="3:21" ht="14.25">
      <c r="C406" s="8"/>
      <c r="D406" s="8"/>
      <c r="E406" s="8"/>
      <c r="F406" s="8"/>
      <c r="G406" s="8"/>
      <c r="H406" s="8"/>
      <c r="I406" s="8"/>
      <c r="J406" s="8"/>
      <c r="K406" s="8"/>
      <c r="L406" s="8"/>
      <c r="M406" s="50"/>
      <c r="N406" s="8"/>
      <c r="O406" s="50"/>
      <c r="P406" s="8"/>
      <c r="Q406" s="8"/>
      <c r="R406" s="8"/>
      <c r="S406" s="8"/>
      <c r="U406" s="8"/>
    </row>
    <row r="407" spans="3:21" ht="14.25">
      <c r="C407" s="8"/>
      <c r="D407" s="8"/>
      <c r="E407" s="8"/>
      <c r="F407" s="8"/>
      <c r="G407" s="8"/>
      <c r="H407" s="8"/>
      <c r="I407" s="8"/>
      <c r="J407" s="8"/>
      <c r="K407" s="8"/>
      <c r="L407" s="8"/>
      <c r="M407" s="50"/>
      <c r="N407" s="8"/>
      <c r="O407" s="50"/>
      <c r="P407" s="8"/>
      <c r="Q407" s="8"/>
      <c r="R407" s="8"/>
      <c r="S407" s="8"/>
      <c r="U407" s="8"/>
    </row>
    <row r="408" spans="3:21" ht="14.25">
      <c r="C408" s="8"/>
      <c r="D408" s="8"/>
      <c r="E408" s="8"/>
      <c r="F408" s="8"/>
      <c r="G408" s="8"/>
      <c r="H408" s="8"/>
      <c r="I408" s="8"/>
      <c r="J408" s="8"/>
      <c r="K408" s="8"/>
      <c r="L408" s="8"/>
      <c r="M408" s="50"/>
      <c r="N408" s="8"/>
      <c r="O408" s="50"/>
      <c r="P408" s="8"/>
      <c r="Q408" s="8"/>
      <c r="R408" s="8"/>
      <c r="S408" s="8"/>
      <c r="U408" s="8"/>
    </row>
    <row r="409" spans="3:21" ht="14.25">
      <c r="C409" s="8"/>
      <c r="D409" s="8"/>
      <c r="E409" s="8"/>
      <c r="F409" s="8"/>
      <c r="G409" s="8"/>
      <c r="H409" s="8"/>
      <c r="I409" s="8"/>
      <c r="J409" s="8"/>
      <c r="K409" s="8"/>
      <c r="L409" s="8"/>
      <c r="M409" s="50"/>
      <c r="N409" s="8"/>
      <c r="O409" s="50"/>
      <c r="P409" s="8"/>
      <c r="Q409" s="8"/>
      <c r="R409" s="8"/>
      <c r="S409" s="8"/>
      <c r="U409" s="8"/>
    </row>
    <row r="410" spans="3:21" ht="14.25">
      <c r="C410" s="8"/>
      <c r="D410" s="8"/>
      <c r="E410" s="8"/>
      <c r="F410" s="8"/>
      <c r="G410" s="8"/>
      <c r="H410" s="8"/>
      <c r="I410" s="8"/>
      <c r="J410" s="8"/>
      <c r="K410" s="8"/>
      <c r="L410" s="8"/>
      <c r="M410" s="50"/>
      <c r="N410" s="8"/>
      <c r="O410" s="50"/>
      <c r="P410" s="8"/>
      <c r="Q410" s="8"/>
      <c r="R410" s="8"/>
      <c r="S410" s="8"/>
      <c r="U410" s="8"/>
    </row>
    <row r="411" spans="3:21" ht="14.25">
      <c r="C411" s="8"/>
      <c r="D411" s="8"/>
      <c r="E411" s="8"/>
      <c r="F411" s="8"/>
      <c r="G411" s="8"/>
      <c r="H411" s="8"/>
      <c r="I411" s="8"/>
      <c r="J411" s="8"/>
      <c r="K411" s="8"/>
      <c r="L411" s="8"/>
      <c r="M411" s="50"/>
      <c r="N411" s="8"/>
      <c r="O411" s="50"/>
      <c r="P411" s="8"/>
      <c r="Q411" s="8"/>
      <c r="R411" s="8"/>
      <c r="S411" s="8"/>
      <c r="U411" s="8"/>
    </row>
    <row r="412" spans="3:21" ht="14.25">
      <c r="C412" s="8"/>
      <c r="D412" s="8"/>
      <c r="E412" s="8"/>
      <c r="F412" s="8"/>
      <c r="G412" s="8"/>
      <c r="H412" s="8"/>
      <c r="I412" s="8"/>
      <c r="J412" s="8"/>
      <c r="K412" s="8"/>
      <c r="L412" s="8"/>
      <c r="M412" s="50"/>
      <c r="N412" s="8"/>
      <c r="O412" s="50"/>
      <c r="P412" s="8"/>
      <c r="Q412" s="8"/>
      <c r="R412" s="8"/>
      <c r="S412" s="8"/>
      <c r="U412" s="8"/>
    </row>
    <row r="413" spans="3:21" ht="14.25">
      <c r="C413" s="8"/>
      <c r="D413" s="8"/>
      <c r="E413" s="8"/>
      <c r="F413" s="8"/>
      <c r="G413" s="8"/>
      <c r="H413" s="8"/>
      <c r="I413" s="8"/>
      <c r="J413" s="8"/>
      <c r="K413" s="8"/>
      <c r="L413" s="8"/>
      <c r="M413" s="50"/>
      <c r="N413" s="8"/>
      <c r="O413" s="50"/>
      <c r="P413" s="8"/>
      <c r="Q413" s="8"/>
      <c r="R413" s="8"/>
      <c r="S413" s="8"/>
      <c r="U413" s="8"/>
    </row>
    <row r="414" spans="3:21" ht="14.25">
      <c r="C414" s="8"/>
      <c r="D414" s="8"/>
      <c r="E414" s="8"/>
      <c r="F414" s="8"/>
      <c r="G414" s="8"/>
      <c r="H414" s="8"/>
      <c r="I414" s="8"/>
      <c r="J414" s="8"/>
      <c r="K414" s="8"/>
      <c r="L414" s="8"/>
      <c r="M414" s="50"/>
      <c r="N414" s="8"/>
      <c r="O414" s="50"/>
      <c r="P414" s="8"/>
      <c r="Q414" s="8"/>
      <c r="R414" s="8"/>
      <c r="S414" s="8"/>
      <c r="U414" s="8"/>
    </row>
    <row r="415" spans="3:21" ht="14.25">
      <c r="C415" s="8"/>
      <c r="D415" s="8"/>
      <c r="E415" s="8"/>
      <c r="F415" s="8"/>
      <c r="G415" s="8"/>
      <c r="H415" s="8"/>
      <c r="I415" s="8"/>
      <c r="J415" s="8"/>
      <c r="K415" s="8"/>
      <c r="L415" s="8"/>
      <c r="M415" s="50"/>
      <c r="N415" s="8"/>
      <c r="O415" s="50"/>
      <c r="P415" s="8"/>
      <c r="Q415" s="8"/>
      <c r="R415" s="8"/>
      <c r="S415" s="8"/>
      <c r="U415" s="8"/>
    </row>
    <row r="416" spans="3:21" ht="14.25">
      <c r="C416" s="8"/>
      <c r="D416" s="8"/>
      <c r="E416" s="8"/>
      <c r="F416" s="8"/>
      <c r="G416" s="8"/>
      <c r="H416" s="8"/>
      <c r="I416" s="8"/>
      <c r="J416" s="8"/>
      <c r="K416" s="8"/>
      <c r="L416" s="8"/>
      <c r="M416" s="50"/>
      <c r="N416" s="8"/>
      <c r="O416" s="50"/>
      <c r="P416" s="8"/>
      <c r="Q416" s="8"/>
      <c r="R416" s="8"/>
      <c r="S416" s="8"/>
      <c r="U416" s="8"/>
    </row>
    <row r="417" spans="3:21" ht="14.25">
      <c r="C417" s="8"/>
      <c r="D417" s="8"/>
      <c r="E417" s="8"/>
      <c r="F417" s="8"/>
      <c r="G417" s="8"/>
      <c r="H417" s="8"/>
      <c r="I417" s="8"/>
      <c r="J417" s="8"/>
      <c r="K417" s="8"/>
      <c r="L417" s="8"/>
      <c r="M417" s="50"/>
      <c r="N417" s="8"/>
      <c r="O417" s="50"/>
      <c r="P417" s="8"/>
      <c r="Q417" s="8"/>
      <c r="R417" s="8"/>
      <c r="S417" s="8"/>
      <c r="U417" s="8"/>
    </row>
    <row r="418" spans="3:21" ht="14.25">
      <c r="C418" s="8"/>
      <c r="D418" s="8"/>
      <c r="E418" s="8"/>
      <c r="F418" s="8"/>
      <c r="G418" s="8"/>
      <c r="H418" s="8"/>
      <c r="I418" s="8"/>
      <c r="J418" s="8"/>
      <c r="K418" s="8"/>
      <c r="L418" s="8"/>
      <c r="M418" s="50"/>
      <c r="N418" s="8"/>
      <c r="O418" s="50"/>
      <c r="P418" s="8"/>
      <c r="Q418" s="8"/>
      <c r="R418" s="8"/>
      <c r="S418" s="8"/>
      <c r="U418" s="8"/>
    </row>
    <row r="419" spans="3:21" ht="14.25">
      <c r="C419" s="8"/>
      <c r="D419" s="8"/>
      <c r="E419" s="8"/>
      <c r="F419" s="8"/>
      <c r="G419" s="8"/>
      <c r="H419" s="8"/>
      <c r="I419" s="8"/>
      <c r="J419" s="8"/>
      <c r="K419" s="8"/>
      <c r="L419" s="8"/>
      <c r="M419" s="50"/>
      <c r="N419" s="8"/>
      <c r="O419" s="50"/>
      <c r="P419" s="8"/>
      <c r="Q419" s="8"/>
      <c r="R419" s="8"/>
      <c r="S419" s="8"/>
      <c r="U419" s="8"/>
    </row>
    <row r="420" spans="3:21" ht="14.25">
      <c r="C420" s="8"/>
      <c r="D420" s="8"/>
      <c r="E420" s="8"/>
      <c r="F420" s="8"/>
      <c r="G420" s="8"/>
      <c r="H420" s="8"/>
      <c r="I420" s="8"/>
      <c r="J420" s="8"/>
      <c r="K420" s="8"/>
      <c r="L420" s="8"/>
      <c r="M420" s="50"/>
      <c r="N420" s="8"/>
      <c r="O420" s="50"/>
      <c r="P420" s="8"/>
      <c r="Q420" s="8"/>
      <c r="R420" s="8"/>
      <c r="S420" s="8"/>
      <c r="U420" s="8"/>
    </row>
    <row r="421" spans="3:21" ht="14.25">
      <c r="C421" s="8"/>
      <c r="D421" s="8"/>
      <c r="E421" s="8"/>
      <c r="F421" s="8"/>
      <c r="G421" s="8"/>
      <c r="H421" s="8"/>
      <c r="I421" s="8"/>
      <c r="J421" s="8"/>
      <c r="K421" s="8"/>
      <c r="L421" s="8"/>
      <c r="M421" s="50"/>
      <c r="N421" s="8"/>
      <c r="O421" s="50"/>
      <c r="P421" s="8"/>
      <c r="Q421" s="8"/>
      <c r="R421" s="8"/>
      <c r="S421" s="8"/>
      <c r="U421" s="8"/>
    </row>
    <row r="422" spans="3:21" ht="14.25">
      <c r="C422" s="8"/>
      <c r="D422" s="8"/>
      <c r="E422" s="8"/>
      <c r="F422" s="8"/>
      <c r="G422" s="8"/>
      <c r="H422" s="8"/>
      <c r="I422" s="8"/>
      <c r="J422" s="8"/>
      <c r="K422" s="8"/>
      <c r="L422" s="8"/>
      <c r="M422" s="50"/>
      <c r="N422" s="8"/>
      <c r="O422" s="50"/>
      <c r="P422" s="8"/>
      <c r="Q422" s="8"/>
      <c r="R422" s="8"/>
      <c r="S422" s="8"/>
      <c r="U422" s="8"/>
    </row>
    <row r="423" spans="3:21" ht="14.25">
      <c r="C423" s="8"/>
      <c r="D423" s="8"/>
      <c r="E423" s="8"/>
      <c r="F423" s="8"/>
      <c r="G423" s="8"/>
      <c r="H423" s="8"/>
      <c r="I423" s="8"/>
      <c r="J423" s="8"/>
      <c r="K423" s="8"/>
      <c r="L423" s="8"/>
      <c r="M423" s="50"/>
      <c r="N423" s="8"/>
      <c r="O423" s="50"/>
      <c r="P423" s="8"/>
      <c r="Q423" s="8"/>
      <c r="R423" s="8"/>
      <c r="S423" s="8"/>
      <c r="U423" s="8"/>
    </row>
    <row r="424" spans="3:21" ht="14.25">
      <c r="C424" s="8"/>
      <c r="D424" s="8"/>
      <c r="E424" s="8"/>
      <c r="F424" s="8"/>
      <c r="G424" s="8"/>
      <c r="H424" s="8"/>
      <c r="I424" s="8"/>
      <c r="J424" s="8"/>
      <c r="K424" s="8"/>
      <c r="L424" s="8"/>
      <c r="M424" s="50"/>
      <c r="N424" s="8"/>
      <c r="O424" s="50"/>
      <c r="P424" s="8"/>
      <c r="Q424" s="8"/>
      <c r="R424" s="8"/>
      <c r="S424" s="8"/>
      <c r="U424" s="8"/>
    </row>
    <row r="425" spans="3:21" ht="14.25">
      <c r="C425" s="8"/>
      <c r="D425" s="8"/>
      <c r="E425" s="8"/>
      <c r="F425" s="8"/>
      <c r="G425" s="8"/>
      <c r="H425" s="8"/>
      <c r="I425" s="8"/>
      <c r="J425" s="8"/>
      <c r="K425" s="8"/>
      <c r="L425" s="8"/>
      <c r="M425" s="50"/>
      <c r="N425" s="8"/>
      <c r="O425" s="50"/>
      <c r="P425" s="8"/>
      <c r="Q425" s="8"/>
      <c r="R425" s="8"/>
      <c r="S425" s="8"/>
      <c r="U425" s="8"/>
    </row>
    <row r="426" spans="3:21" ht="14.25">
      <c r="C426" s="8"/>
      <c r="D426" s="8"/>
      <c r="E426" s="8"/>
      <c r="F426" s="8"/>
      <c r="G426" s="8"/>
      <c r="H426" s="8"/>
      <c r="I426" s="8"/>
      <c r="J426" s="8"/>
      <c r="K426" s="8"/>
      <c r="L426" s="8"/>
      <c r="M426" s="50"/>
      <c r="N426" s="8"/>
      <c r="O426" s="50"/>
      <c r="P426" s="8"/>
      <c r="Q426" s="8"/>
      <c r="R426" s="8"/>
      <c r="S426" s="8"/>
      <c r="U426" s="8"/>
    </row>
    <row r="427" spans="3:21" ht="14.25">
      <c r="C427" s="8"/>
      <c r="D427" s="8"/>
      <c r="E427" s="8"/>
      <c r="F427" s="8"/>
      <c r="G427" s="8"/>
      <c r="H427" s="8"/>
      <c r="I427" s="8"/>
      <c r="J427" s="8"/>
      <c r="K427" s="8"/>
      <c r="L427" s="8"/>
      <c r="M427" s="50"/>
      <c r="N427" s="8"/>
      <c r="O427" s="50"/>
      <c r="P427" s="8"/>
      <c r="Q427" s="8"/>
      <c r="R427" s="8"/>
      <c r="S427" s="8"/>
      <c r="U427" s="8"/>
    </row>
    <row r="428" spans="3:21" ht="14.25">
      <c r="C428" s="8"/>
      <c r="D428" s="8"/>
      <c r="E428" s="8"/>
      <c r="F428" s="8"/>
      <c r="G428" s="8"/>
      <c r="H428" s="8"/>
      <c r="I428" s="8"/>
      <c r="J428" s="8"/>
      <c r="K428" s="8"/>
      <c r="L428" s="8"/>
      <c r="M428" s="50"/>
      <c r="N428" s="8"/>
      <c r="O428" s="50"/>
      <c r="P428" s="8"/>
      <c r="Q428" s="8"/>
      <c r="R428" s="8"/>
      <c r="S428" s="8"/>
      <c r="U428" s="8"/>
    </row>
    <row r="429" spans="3:21" ht="14.25">
      <c r="C429" s="8"/>
      <c r="D429" s="8"/>
      <c r="E429" s="8"/>
      <c r="F429" s="8"/>
      <c r="G429" s="8"/>
      <c r="H429" s="8"/>
      <c r="I429" s="8"/>
      <c r="J429" s="8"/>
      <c r="K429" s="8"/>
      <c r="L429" s="8"/>
      <c r="M429" s="50"/>
      <c r="N429" s="8"/>
      <c r="O429" s="50"/>
      <c r="P429" s="8"/>
      <c r="Q429" s="8"/>
      <c r="R429" s="8"/>
      <c r="S429" s="8"/>
      <c r="U429" s="8"/>
    </row>
    <row r="430" spans="3:21" ht="14.25">
      <c r="C430" s="8"/>
      <c r="D430" s="8"/>
      <c r="E430" s="8"/>
      <c r="F430" s="8"/>
      <c r="G430" s="8"/>
      <c r="H430" s="8"/>
      <c r="I430" s="8"/>
      <c r="J430" s="8"/>
      <c r="K430" s="8"/>
      <c r="L430" s="8"/>
      <c r="M430" s="50"/>
      <c r="N430" s="8"/>
      <c r="O430" s="50"/>
      <c r="P430" s="8"/>
      <c r="Q430" s="8"/>
      <c r="R430" s="8"/>
      <c r="S430" s="8"/>
      <c r="U430" s="8"/>
    </row>
    <row r="431" spans="3:21" ht="14.25">
      <c r="C431" s="8"/>
      <c r="D431" s="8"/>
      <c r="E431" s="8"/>
      <c r="F431" s="8"/>
      <c r="G431" s="8"/>
      <c r="H431" s="8"/>
      <c r="I431" s="8"/>
      <c r="J431" s="8"/>
      <c r="K431" s="8"/>
      <c r="L431" s="8"/>
      <c r="M431" s="50"/>
      <c r="N431" s="8"/>
      <c r="O431" s="50"/>
      <c r="P431" s="8"/>
      <c r="Q431" s="8"/>
      <c r="R431" s="8"/>
      <c r="S431" s="8"/>
      <c r="U431" s="8"/>
    </row>
    <row r="432" spans="3:21" ht="14.25">
      <c r="C432" s="8"/>
      <c r="D432" s="8"/>
      <c r="E432" s="8"/>
      <c r="F432" s="8"/>
      <c r="G432" s="8"/>
      <c r="H432" s="8"/>
      <c r="I432" s="8"/>
      <c r="J432" s="8"/>
      <c r="K432" s="8"/>
      <c r="L432" s="8"/>
      <c r="M432" s="50"/>
      <c r="N432" s="8"/>
      <c r="O432" s="50"/>
      <c r="P432" s="8"/>
      <c r="Q432" s="8"/>
      <c r="R432" s="8"/>
      <c r="S432" s="8"/>
      <c r="U432" s="8"/>
    </row>
    <row r="433" spans="3:21" ht="14.25">
      <c r="C433" s="8"/>
      <c r="D433" s="8"/>
      <c r="E433" s="8"/>
      <c r="F433" s="8"/>
      <c r="G433" s="8"/>
      <c r="H433" s="8"/>
      <c r="I433" s="8"/>
      <c r="J433" s="8"/>
      <c r="K433" s="8"/>
      <c r="L433" s="8"/>
      <c r="M433" s="50"/>
      <c r="N433" s="8"/>
      <c r="O433" s="50"/>
      <c r="P433" s="8"/>
      <c r="Q433" s="8"/>
      <c r="R433" s="8"/>
      <c r="S433" s="8"/>
      <c r="U433" s="8"/>
    </row>
    <row r="434" spans="3:21" ht="14.25">
      <c r="C434" s="8"/>
      <c r="D434" s="8"/>
      <c r="E434" s="8"/>
      <c r="F434" s="8"/>
      <c r="G434" s="8"/>
      <c r="H434" s="8"/>
      <c r="I434" s="8"/>
      <c r="J434" s="8"/>
      <c r="K434" s="8"/>
      <c r="L434" s="8"/>
      <c r="M434" s="50"/>
      <c r="N434" s="8"/>
      <c r="O434" s="50"/>
      <c r="P434" s="8"/>
      <c r="Q434" s="8"/>
      <c r="R434" s="8"/>
      <c r="S434" s="8"/>
      <c r="U434" s="8"/>
    </row>
    <row r="435" spans="3:21" ht="14.25">
      <c r="C435" s="8"/>
      <c r="D435" s="8"/>
      <c r="E435" s="8"/>
      <c r="F435" s="8"/>
      <c r="G435" s="8"/>
      <c r="H435" s="8"/>
      <c r="I435" s="8"/>
      <c r="J435" s="8"/>
      <c r="K435" s="8"/>
      <c r="L435" s="8"/>
      <c r="M435" s="50"/>
      <c r="N435" s="8"/>
      <c r="O435" s="50"/>
      <c r="P435" s="8"/>
      <c r="Q435" s="8"/>
      <c r="R435" s="8"/>
      <c r="S435" s="8"/>
      <c r="U435" s="8"/>
    </row>
    <row r="436" spans="3:21" ht="14.25">
      <c r="C436" s="8"/>
      <c r="D436" s="8"/>
      <c r="E436" s="8"/>
      <c r="F436" s="8"/>
      <c r="G436" s="8"/>
      <c r="H436" s="8"/>
      <c r="I436" s="8"/>
      <c r="J436" s="8"/>
      <c r="K436" s="8"/>
      <c r="L436" s="8"/>
      <c r="M436" s="50"/>
      <c r="N436" s="8"/>
      <c r="O436" s="50"/>
      <c r="P436" s="8"/>
      <c r="Q436" s="8"/>
      <c r="R436" s="8"/>
      <c r="S436" s="8"/>
      <c r="U436" s="8"/>
    </row>
    <row r="437" spans="3:21" ht="14.25">
      <c r="C437" s="8"/>
      <c r="D437" s="8"/>
      <c r="E437" s="8"/>
      <c r="F437" s="8"/>
      <c r="G437" s="8"/>
      <c r="H437" s="8"/>
      <c r="I437" s="8"/>
      <c r="J437" s="8"/>
      <c r="K437" s="8"/>
      <c r="L437" s="8"/>
      <c r="M437" s="50"/>
      <c r="N437" s="8"/>
      <c r="O437" s="50"/>
      <c r="P437" s="8"/>
      <c r="Q437" s="8"/>
      <c r="R437" s="8"/>
      <c r="S437" s="8"/>
      <c r="U437" s="8"/>
    </row>
    <row r="438" spans="3:21" ht="14.25">
      <c r="C438" s="8"/>
      <c r="D438" s="8"/>
      <c r="E438" s="8"/>
      <c r="F438" s="8"/>
      <c r="G438" s="8"/>
      <c r="H438" s="8"/>
      <c r="I438" s="8"/>
      <c r="J438" s="8"/>
      <c r="K438" s="8"/>
      <c r="L438" s="8"/>
      <c r="M438" s="50"/>
      <c r="N438" s="8"/>
      <c r="O438" s="50"/>
      <c r="P438" s="8"/>
      <c r="Q438" s="8"/>
      <c r="R438" s="8"/>
      <c r="S438" s="8"/>
      <c r="U438" s="8"/>
    </row>
    <row r="439" spans="3:21" ht="14.25">
      <c r="C439" s="8"/>
      <c r="D439" s="8"/>
      <c r="E439" s="8"/>
      <c r="F439" s="8"/>
      <c r="G439" s="8"/>
      <c r="H439" s="8"/>
      <c r="I439" s="8"/>
      <c r="J439" s="8"/>
      <c r="K439" s="8"/>
      <c r="L439" s="8"/>
      <c r="M439" s="50"/>
      <c r="N439" s="8"/>
      <c r="O439" s="50"/>
      <c r="P439" s="8"/>
      <c r="Q439" s="8"/>
      <c r="R439" s="8"/>
      <c r="S439" s="8"/>
      <c r="U439" s="8"/>
    </row>
    <row r="440" spans="3:21" ht="14.25">
      <c r="C440" s="8"/>
      <c r="D440" s="8"/>
      <c r="E440" s="8"/>
      <c r="F440" s="8"/>
      <c r="G440" s="8"/>
      <c r="H440" s="8"/>
      <c r="I440" s="8"/>
      <c r="J440" s="8"/>
      <c r="K440" s="8"/>
      <c r="L440" s="8"/>
      <c r="M440" s="50"/>
      <c r="N440" s="8"/>
      <c r="O440" s="50"/>
      <c r="P440" s="8"/>
      <c r="Q440" s="8"/>
      <c r="R440" s="8"/>
      <c r="S440" s="8"/>
      <c r="U440" s="8"/>
    </row>
    <row r="441" spans="3:21" ht="14.25">
      <c r="C441" s="8"/>
      <c r="D441" s="8"/>
      <c r="E441" s="8"/>
      <c r="F441" s="8"/>
      <c r="G441" s="8"/>
      <c r="H441" s="8"/>
      <c r="I441" s="8"/>
      <c r="J441" s="8"/>
      <c r="K441" s="8"/>
      <c r="L441" s="8"/>
      <c r="M441" s="50"/>
      <c r="N441" s="8"/>
      <c r="O441" s="50"/>
      <c r="P441" s="8"/>
      <c r="Q441" s="8"/>
      <c r="R441" s="8"/>
      <c r="S441" s="8"/>
      <c r="U441" s="8"/>
    </row>
    <row r="442" spans="3:21" ht="14.25">
      <c r="C442" s="8"/>
      <c r="D442" s="8"/>
      <c r="E442" s="8"/>
      <c r="F442" s="8"/>
      <c r="G442" s="8"/>
      <c r="H442" s="8"/>
      <c r="I442" s="8"/>
      <c r="J442" s="8"/>
      <c r="K442" s="8"/>
      <c r="L442" s="8"/>
      <c r="M442" s="50"/>
      <c r="N442" s="8"/>
      <c r="O442" s="50"/>
      <c r="P442" s="8"/>
      <c r="Q442" s="8"/>
      <c r="R442" s="8"/>
      <c r="S442" s="8"/>
      <c r="U442" s="8"/>
    </row>
    <row r="443" spans="3:21" ht="14.25">
      <c r="C443" s="8"/>
      <c r="D443" s="8"/>
      <c r="E443" s="8"/>
      <c r="F443" s="8"/>
      <c r="G443" s="8"/>
      <c r="H443" s="8"/>
      <c r="I443" s="8"/>
      <c r="J443" s="8"/>
      <c r="K443" s="8"/>
      <c r="L443" s="8"/>
      <c r="M443" s="50"/>
      <c r="N443" s="8"/>
      <c r="O443" s="50"/>
      <c r="P443" s="8"/>
      <c r="Q443" s="8"/>
      <c r="R443" s="8"/>
      <c r="S443" s="8"/>
      <c r="U443" s="8"/>
    </row>
    <row r="444" spans="3:21" ht="14.25">
      <c r="C444" s="8"/>
      <c r="D444" s="8"/>
      <c r="E444" s="8"/>
      <c r="F444" s="8"/>
      <c r="G444" s="8"/>
      <c r="H444" s="8"/>
      <c r="I444" s="8"/>
      <c r="J444" s="8"/>
      <c r="K444" s="8"/>
      <c r="L444" s="8"/>
      <c r="M444" s="50"/>
      <c r="N444" s="8"/>
      <c r="O444" s="50"/>
      <c r="P444" s="8"/>
      <c r="Q444" s="8"/>
      <c r="R444" s="8"/>
      <c r="S444" s="8"/>
      <c r="U444" s="8"/>
    </row>
    <row r="445" spans="3:21" ht="14.25">
      <c r="C445" s="8"/>
      <c r="D445" s="8"/>
      <c r="E445" s="8"/>
      <c r="F445" s="8"/>
      <c r="G445" s="8"/>
      <c r="H445" s="8"/>
      <c r="I445" s="8"/>
      <c r="J445" s="8"/>
      <c r="K445" s="8"/>
      <c r="L445" s="8"/>
      <c r="M445" s="50"/>
      <c r="N445" s="8"/>
      <c r="O445" s="50"/>
      <c r="P445" s="8"/>
      <c r="Q445" s="8"/>
      <c r="R445" s="8"/>
      <c r="S445" s="8"/>
      <c r="U445" s="8"/>
    </row>
    <row r="446" spans="3:21" ht="14.25">
      <c r="C446" s="8"/>
      <c r="D446" s="8"/>
      <c r="E446" s="8"/>
      <c r="F446" s="8"/>
      <c r="G446" s="8"/>
      <c r="H446" s="8"/>
      <c r="I446" s="8"/>
      <c r="J446" s="8"/>
      <c r="K446" s="8"/>
      <c r="L446" s="8"/>
      <c r="M446" s="50"/>
      <c r="N446" s="8"/>
      <c r="O446" s="50"/>
      <c r="P446" s="8"/>
      <c r="Q446" s="8"/>
      <c r="R446" s="8"/>
      <c r="S446" s="8"/>
      <c r="U446" s="8"/>
    </row>
    <row r="447" spans="3:21" ht="14.25">
      <c r="C447" s="8"/>
      <c r="D447" s="8"/>
      <c r="E447" s="8"/>
      <c r="F447" s="8"/>
      <c r="G447" s="8"/>
      <c r="H447" s="8"/>
      <c r="I447" s="8"/>
      <c r="J447" s="8"/>
      <c r="K447" s="8"/>
      <c r="L447" s="8"/>
      <c r="M447" s="50"/>
      <c r="N447" s="8"/>
      <c r="O447" s="50"/>
      <c r="P447" s="8"/>
      <c r="Q447" s="8"/>
      <c r="R447" s="8"/>
      <c r="S447" s="8"/>
      <c r="U447" s="8"/>
    </row>
    <row r="448" spans="3:21" ht="14.25">
      <c r="C448" s="8"/>
      <c r="D448" s="8"/>
      <c r="E448" s="8"/>
      <c r="F448" s="8"/>
      <c r="G448" s="8"/>
      <c r="H448" s="8"/>
      <c r="I448" s="8"/>
      <c r="J448" s="8"/>
      <c r="K448" s="8"/>
      <c r="L448" s="8"/>
      <c r="M448" s="50"/>
      <c r="N448" s="8"/>
      <c r="O448" s="50"/>
      <c r="P448" s="8"/>
      <c r="Q448" s="8"/>
      <c r="R448" s="8"/>
      <c r="S448" s="8"/>
      <c r="U448" s="8"/>
    </row>
    <row r="449" spans="3:21" ht="14.25">
      <c r="C449" s="8"/>
      <c r="D449" s="8"/>
      <c r="E449" s="8"/>
      <c r="F449" s="8"/>
      <c r="G449" s="8"/>
      <c r="H449" s="8"/>
      <c r="I449" s="8"/>
      <c r="J449" s="8"/>
      <c r="K449" s="8"/>
      <c r="L449" s="8"/>
      <c r="M449" s="50"/>
      <c r="N449" s="8"/>
      <c r="O449" s="50"/>
      <c r="P449" s="8"/>
      <c r="Q449" s="8"/>
      <c r="R449" s="8"/>
      <c r="S449" s="8"/>
      <c r="U449" s="8"/>
    </row>
    <row r="450" spans="3:21" ht="14.25">
      <c r="C450" s="8"/>
      <c r="D450" s="8"/>
      <c r="E450" s="8"/>
      <c r="F450" s="8"/>
      <c r="G450" s="8"/>
      <c r="H450" s="8"/>
      <c r="I450" s="8"/>
      <c r="J450" s="8"/>
      <c r="K450" s="8"/>
      <c r="L450" s="8"/>
      <c r="M450" s="50"/>
      <c r="N450" s="8"/>
      <c r="O450" s="50"/>
      <c r="P450" s="8"/>
      <c r="Q450" s="8"/>
      <c r="R450" s="8"/>
      <c r="S450" s="8"/>
      <c r="U450" s="8"/>
    </row>
    <row r="451" spans="3:21" ht="14.25">
      <c r="C451" s="8"/>
      <c r="D451" s="8"/>
      <c r="E451" s="8"/>
      <c r="F451" s="8"/>
      <c r="G451" s="8"/>
      <c r="H451" s="8"/>
      <c r="I451" s="8"/>
      <c r="J451" s="8"/>
      <c r="K451" s="8"/>
      <c r="L451" s="8"/>
      <c r="M451" s="50"/>
      <c r="N451" s="8"/>
      <c r="O451" s="50"/>
      <c r="P451" s="8"/>
      <c r="Q451" s="8"/>
      <c r="R451" s="8"/>
      <c r="S451" s="8"/>
      <c r="U451" s="8"/>
    </row>
    <row r="452" spans="3:21" ht="14.25">
      <c r="C452" s="8"/>
      <c r="D452" s="8"/>
      <c r="E452" s="8"/>
      <c r="F452" s="8"/>
      <c r="G452" s="8"/>
      <c r="H452" s="8"/>
      <c r="I452" s="8"/>
      <c r="J452" s="8"/>
      <c r="K452" s="8"/>
      <c r="L452" s="8"/>
      <c r="M452" s="50"/>
      <c r="N452" s="8"/>
      <c r="O452" s="50"/>
      <c r="P452" s="8"/>
      <c r="Q452" s="8"/>
      <c r="R452" s="8"/>
      <c r="S452" s="8"/>
      <c r="U452" s="8"/>
    </row>
    <row r="453" spans="3:21" ht="14.25">
      <c r="C453" s="8"/>
      <c r="D453" s="8"/>
      <c r="E453" s="8"/>
      <c r="F453" s="8"/>
      <c r="G453" s="8"/>
      <c r="H453" s="8"/>
      <c r="I453" s="8"/>
      <c r="J453" s="8"/>
      <c r="K453" s="8"/>
      <c r="L453" s="8"/>
      <c r="M453" s="50"/>
      <c r="N453" s="8"/>
      <c r="O453" s="50"/>
      <c r="P453" s="8"/>
      <c r="Q453" s="8"/>
      <c r="R453" s="8"/>
      <c r="S453" s="8"/>
      <c r="U453" s="8"/>
    </row>
    <row r="454" spans="3:21" ht="14.25">
      <c r="C454" s="8"/>
      <c r="D454" s="8"/>
      <c r="E454" s="8"/>
      <c r="F454" s="8"/>
      <c r="G454" s="8"/>
      <c r="H454" s="8"/>
      <c r="I454" s="8"/>
      <c r="J454" s="8"/>
      <c r="K454" s="8"/>
      <c r="L454" s="8"/>
      <c r="M454" s="50"/>
      <c r="N454" s="8"/>
      <c r="O454" s="50"/>
      <c r="P454" s="8"/>
      <c r="Q454" s="8"/>
      <c r="R454" s="8"/>
      <c r="S454" s="8"/>
      <c r="U454" s="8"/>
    </row>
    <row r="455" spans="3:21" ht="14.25">
      <c r="C455" s="8"/>
      <c r="D455" s="8"/>
      <c r="E455" s="8"/>
      <c r="F455" s="8"/>
      <c r="G455" s="8"/>
      <c r="H455" s="8"/>
      <c r="I455" s="8"/>
      <c r="J455" s="8"/>
      <c r="K455" s="8"/>
      <c r="L455" s="8"/>
      <c r="M455" s="50"/>
      <c r="N455" s="8"/>
      <c r="O455" s="50"/>
      <c r="P455" s="8"/>
      <c r="Q455" s="8"/>
      <c r="R455" s="8"/>
      <c r="S455" s="8"/>
      <c r="U455" s="8"/>
    </row>
    <row r="456" spans="3:21" ht="14.25">
      <c r="C456" s="8"/>
      <c r="D456" s="8"/>
      <c r="E456" s="8"/>
      <c r="F456" s="8"/>
      <c r="G456" s="8"/>
      <c r="H456" s="8"/>
      <c r="I456" s="8"/>
      <c r="J456" s="8"/>
      <c r="K456" s="8"/>
      <c r="L456" s="8"/>
      <c r="M456" s="50"/>
      <c r="N456" s="8"/>
      <c r="O456" s="50"/>
      <c r="P456" s="8"/>
      <c r="Q456" s="8"/>
      <c r="R456" s="8"/>
      <c r="S456" s="8"/>
      <c r="U456" s="8"/>
    </row>
    <row r="457" spans="3:21" ht="14.25">
      <c r="C457" s="8"/>
      <c r="D457" s="8"/>
      <c r="E457" s="8"/>
      <c r="F457" s="8"/>
      <c r="G457" s="8"/>
      <c r="H457" s="8"/>
      <c r="I457" s="8"/>
      <c r="J457" s="8"/>
      <c r="K457" s="8"/>
      <c r="L457" s="8"/>
      <c r="M457" s="50"/>
      <c r="N457" s="8"/>
      <c r="O457" s="50"/>
      <c r="P457" s="8"/>
      <c r="Q457" s="8"/>
      <c r="R457" s="8"/>
      <c r="S457" s="8"/>
      <c r="U457" s="8"/>
    </row>
    <row r="458" spans="3:21" ht="14.25">
      <c r="C458" s="8"/>
      <c r="D458" s="8"/>
      <c r="E458" s="8"/>
      <c r="F458" s="8"/>
      <c r="G458" s="8"/>
      <c r="H458" s="8"/>
      <c r="I458" s="8"/>
      <c r="J458" s="8"/>
      <c r="K458" s="8"/>
      <c r="L458" s="8"/>
      <c r="M458" s="50"/>
      <c r="N458" s="8"/>
      <c r="O458" s="50"/>
      <c r="P458" s="8"/>
      <c r="Q458" s="8"/>
      <c r="R458" s="8"/>
      <c r="S458" s="8"/>
      <c r="U458" s="8"/>
    </row>
    <row r="459" spans="3:21" ht="14.25">
      <c r="C459" s="8"/>
      <c r="D459" s="8"/>
      <c r="E459" s="8"/>
      <c r="F459" s="8"/>
      <c r="G459" s="8"/>
      <c r="H459" s="8"/>
      <c r="I459" s="8"/>
      <c r="J459" s="8"/>
      <c r="K459" s="8"/>
      <c r="L459" s="8"/>
      <c r="M459" s="50"/>
      <c r="N459" s="8"/>
      <c r="O459" s="50"/>
      <c r="P459" s="8"/>
      <c r="Q459" s="8"/>
      <c r="R459" s="8"/>
      <c r="S459" s="8"/>
      <c r="U459" s="8"/>
    </row>
    <row r="460" spans="3:21" ht="14.25">
      <c r="C460" s="8"/>
      <c r="D460" s="8"/>
      <c r="E460" s="8"/>
      <c r="F460" s="8"/>
      <c r="G460" s="8"/>
      <c r="H460" s="8"/>
      <c r="I460" s="8"/>
      <c r="J460" s="8"/>
      <c r="K460" s="8"/>
      <c r="L460" s="8"/>
      <c r="M460" s="50"/>
      <c r="N460" s="8"/>
      <c r="O460" s="50"/>
      <c r="P460" s="8"/>
      <c r="Q460" s="8"/>
      <c r="R460" s="8"/>
      <c r="S460" s="8"/>
      <c r="U460" s="8"/>
    </row>
    <row r="461" spans="3:21" ht="14.25">
      <c r="C461" s="8"/>
      <c r="D461" s="8"/>
      <c r="E461" s="8"/>
      <c r="F461" s="8"/>
      <c r="G461" s="8"/>
      <c r="H461" s="8"/>
      <c r="I461" s="8"/>
      <c r="J461" s="8"/>
      <c r="K461" s="8"/>
      <c r="L461" s="8"/>
      <c r="M461" s="50"/>
      <c r="N461" s="8"/>
      <c r="O461" s="50"/>
      <c r="P461" s="8"/>
      <c r="Q461" s="8"/>
      <c r="R461" s="8"/>
      <c r="S461" s="8"/>
      <c r="U461" s="8"/>
    </row>
    <row r="462" spans="3:21" ht="14.25">
      <c r="C462" s="8"/>
      <c r="D462" s="8"/>
      <c r="E462" s="8"/>
      <c r="F462" s="8"/>
      <c r="G462" s="8"/>
      <c r="H462" s="8"/>
      <c r="I462" s="8"/>
      <c r="J462" s="8"/>
      <c r="K462" s="8"/>
      <c r="L462" s="8"/>
      <c r="M462" s="50"/>
      <c r="N462" s="8"/>
      <c r="O462" s="50"/>
      <c r="P462" s="8"/>
      <c r="Q462" s="8"/>
      <c r="R462" s="8"/>
      <c r="S462" s="8"/>
      <c r="U462" s="8"/>
    </row>
  </sheetData>
  <sheetProtection/>
  <protectedRanges>
    <protectedRange sqref="AC2" name="範囲1"/>
    <protectedRange sqref="X9 Z9 AB9 AD9 AF9:AG9 X11:X13 Z11:Z13 AB11:AB13 AD11:AD13 AF11:AG13 AF15:AG18 AD15:AD18 AB15:AB18 Z15:Z18 X15:X18 X20:X21 Z20:Z21 AB20:AB21 AD20:AD21 AF20:AG21 AF23:AG25 AD23:AD25 AB23:AB25 Z23:Z25 X23:X25 D20:V21 D15:V18 D11:V13 D9:V9 D23:V25" name="範囲2"/>
    <protectedRange sqref="X27 Z27 AB27 AD27 AF27:AG27 AF29:AG31 AD29:AD31 AB29:AB31 Z29:Z31 X29:X31 AF33:AG35 X33:X35 Z33:Z35 AB33:AB35 AD33:AD35 D29:V31 D27:V27 D33:V35" name="範囲3"/>
    <protectedRange sqref="C23:C25 C27 C29:C31 C33:C35" name="範囲2_1"/>
    <protectedRange sqref="C9 C11:C13 C15:C18 C20:C21" name="範囲1_1"/>
  </protectedRanges>
  <mergeCells count="59">
    <mergeCell ref="A1:K1"/>
    <mergeCell ref="AC2:AG2"/>
    <mergeCell ref="A3:A7"/>
    <mergeCell ref="B3:B7"/>
    <mergeCell ref="C3:C7"/>
    <mergeCell ref="D3:D7"/>
    <mergeCell ref="E3:U3"/>
    <mergeCell ref="V3:AE3"/>
    <mergeCell ref="AF3:AG4"/>
    <mergeCell ref="E4:E5"/>
    <mergeCell ref="F4:G5"/>
    <mergeCell ref="H4:I5"/>
    <mergeCell ref="J4:J5"/>
    <mergeCell ref="K4:K5"/>
    <mergeCell ref="L4:M5"/>
    <mergeCell ref="N4:O5"/>
    <mergeCell ref="V4:W5"/>
    <mergeCell ref="X4:AE4"/>
    <mergeCell ref="X5:Y5"/>
    <mergeCell ref="Z5:AA5"/>
    <mergeCell ref="AB5:AC5"/>
    <mergeCell ref="AD5:AE5"/>
    <mergeCell ref="E6:E7"/>
    <mergeCell ref="F6:F7"/>
    <mergeCell ref="G6:G7"/>
    <mergeCell ref="H6:H7"/>
    <mergeCell ref="I6:I7"/>
    <mergeCell ref="J6:J7"/>
    <mergeCell ref="K6:K7"/>
    <mergeCell ref="L6:L7"/>
    <mergeCell ref="M6:M7"/>
    <mergeCell ref="N6:N7"/>
    <mergeCell ref="O6:O7"/>
    <mergeCell ref="P6:P7"/>
    <mergeCell ref="AA6:AA7"/>
    <mergeCell ref="AB6:AB7"/>
    <mergeCell ref="Q6:Q7"/>
    <mergeCell ref="R6:R7"/>
    <mergeCell ref="S6:S7"/>
    <mergeCell ref="T6:T7"/>
    <mergeCell ref="U6:U7"/>
    <mergeCell ref="V6:V7"/>
    <mergeCell ref="AC6:AC7"/>
    <mergeCell ref="AD6:AD7"/>
    <mergeCell ref="AE6:AE7"/>
    <mergeCell ref="AF6:AF7"/>
    <mergeCell ref="AG6:AG7"/>
    <mergeCell ref="A9:A10"/>
    <mergeCell ref="W6:W7"/>
    <mergeCell ref="X6:X7"/>
    <mergeCell ref="Y6:Y7"/>
    <mergeCell ref="Z6:Z7"/>
    <mergeCell ref="A33:A36"/>
    <mergeCell ref="A11:A14"/>
    <mergeCell ref="A15:A19"/>
    <mergeCell ref="A20:A22"/>
    <mergeCell ref="A23:A26"/>
    <mergeCell ref="A27:A28"/>
    <mergeCell ref="A29:A32"/>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4"/>
  </sheetPr>
  <dimension ref="A1:BD532"/>
  <sheetViews>
    <sheetView view="pageBreakPreview" zoomScaleSheetLayoutView="100" zoomScalePageLayoutView="0" workbookViewId="0" topLeftCell="A1">
      <pane xSplit="2" ySplit="7" topLeftCell="C35" activePane="bottomRight" state="frozen"/>
      <selection pane="topLeft" activeCell="B9" sqref="B9"/>
      <selection pane="topRight" activeCell="B9" sqref="B9"/>
      <selection pane="bottomLeft" activeCell="B9" sqref="B9"/>
      <selection pane="bottomRight" activeCell="H35" sqref="H35"/>
    </sheetView>
  </sheetViews>
  <sheetFormatPr defaultColWidth="9.00390625" defaultRowHeight="13.5"/>
  <cols>
    <col min="1" max="1" width="2.625" style="1049" bestFit="1" customWidth="1"/>
    <col min="2" max="2" width="9.00390625" style="1050" customWidth="1"/>
    <col min="3" max="3" width="5.75390625" style="416" customWidth="1"/>
    <col min="4" max="4" width="5.875" style="416" customWidth="1"/>
    <col min="5" max="5" width="4.625" style="416" bestFit="1" customWidth="1"/>
    <col min="6" max="7" width="3.50390625" style="416" customWidth="1"/>
    <col min="8" max="8" width="6.25390625" style="416" bestFit="1" customWidth="1"/>
    <col min="9" max="9" width="3.375" style="416" bestFit="1" customWidth="1"/>
    <col min="10" max="11" width="4.00390625" style="416" customWidth="1"/>
    <col min="12" max="12" width="4.875" style="416" customWidth="1"/>
    <col min="13" max="13" width="3.25390625" style="1210" bestFit="1" customWidth="1"/>
    <col min="14" max="14" width="4.875" style="416" customWidth="1"/>
    <col min="15" max="15" width="4.25390625" style="1210" bestFit="1" customWidth="1"/>
    <col min="16" max="21" width="4.875" style="416" customWidth="1"/>
    <col min="22" max="22" width="5.00390625" style="416" bestFit="1" customWidth="1"/>
    <col min="23" max="23" width="5.125" style="416" customWidth="1"/>
    <col min="24" max="24" width="4.125" style="416" customWidth="1"/>
    <col min="25" max="25" width="4.25390625" style="416" bestFit="1" customWidth="1"/>
    <col min="26" max="26" width="2.875" style="416" bestFit="1" customWidth="1"/>
    <col min="27" max="27" width="4.50390625" style="416" customWidth="1"/>
    <col min="28" max="28" width="4.00390625" style="416" customWidth="1"/>
    <col min="29" max="29" width="3.875" style="416" customWidth="1"/>
    <col min="30" max="30" width="3.75390625" style="416" customWidth="1"/>
    <col min="31" max="31" width="4.25390625" style="416" bestFit="1" customWidth="1"/>
    <col min="32" max="32" width="3.625" style="416" bestFit="1" customWidth="1"/>
    <col min="33" max="33" width="3.875" style="416" bestFit="1" customWidth="1"/>
    <col min="34" max="34" width="3.75390625" style="416" customWidth="1"/>
    <col min="35" max="16384" width="9.00390625" style="416" customWidth="1"/>
  </cols>
  <sheetData>
    <row r="1" spans="3:33" ht="15" thickBot="1">
      <c r="C1" s="1051"/>
      <c r="D1" s="1051"/>
      <c r="E1" s="1051"/>
      <c r="F1" s="1051"/>
      <c r="G1" s="1051"/>
      <c r="H1" s="1051"/>
      <c r="I1" s="1051"/>
      <c r="J1" s="1051"/>
      <c r="K1" s="1051"/>
      <c r="L1" s="1052"/>
      <c r="M1" s="1053"/>
      <c r="N1" s="1052"/>
      <c r="O1" s="1051"/>
      <c r="P1" s="1051"/>
      <c r="Q1" s="1051"/>
      <c r="R1" s="1051"/>
      <c r="S1" s="1051"/>
      <c r="T1" s="1054"/>
      <c r="U1" s="1051"/>
      <c r="V1" s="1052"/>
      <c r="W1" s="1052"/>
      <c r="X1" s="1052"/>
      <c r="Y1" s="1052"/>
      <c r="Z1" s="1052"/>
      <c r="AA1" s="1052"/>
      <c r="AB1" s="1052"/>
      <c r="AC1" s="1962" t="str">
        <f ca="1">INDIRECT("'-43-'!M4")</f>
        <v>（令和元年度）</v>
      </c>
      <c r="AD1" s="1963"/>
      <c r="AE1" s="1963"/>
      <c r="AF1" s="1963"/>
      <c r="AG1" s="1963"/>
    </row>
    <row r="2" spans="1:33" s="1055" customFormat="1" ht="12.75" customHeight="1" thickBot="1">
      <c r="A2" s="1964" t="s">
        <v>70</v>
      </c>
      <c r="B2" s="1964" t="s">
        <v>71</v>
      </c>
      <c r="C2" s="1966" t="s">
        <v>142</v>
      </c>
      <c r="D2" s="1969" t="s">
        <v>143</v>
      </c>
      <c r="E2" s="1972" t="s">
        <v>341</v>
      </c>
      <c r="F2" s="1973"/>
      <c r="G2" s="1973"/>
      <c r="H2" s="1973"/>
      <c r="I2" s="1973"/>
      <c r="J2" s="1973"/>
      <c r="K2" s="1973"/>
      <c r="L2" s="1973"/>
      <c r="M2" s="1973"/>
      <c r="N2" s="1973"/>
      <c r="O2" s="1973"/>
      <c r="P2" s="1973"/>
      <c r="Q2" s="1973"/>
      <c r="R2" s="1973"/>
      <c r="S2" s="1973"/>
      <c r="T2" s="1974"/>
      <c r="U2" s="1974"/>
      <c r="V2" s="1975" t="s">
        <v>253</v>
      </c>
      <c r="W2" s="1976"/>
      <c r="X2" s="1976"/>
      <c r="Y2" s="1976"/>
      <c r="Z2" s="1976"/>
      <c r="AA2" s="1976"/>
      <c r="AB2" s="1976"/>
      <c r="AC2" s="1976"/>
      <c r="AD2" s="1976"/>
      <c r="AE2" s="1977"/>
      <c r="AF2" s="1978" t="s">
        <v>306</v>
      </c>
      <c r="AG2" s="1979"/>
    </row>
    <row r="3" spans="1:33" s="1052" customFormat="1" ht="14.25" customHeight="1" thickBot="1">
      <c r="A3" s="1965"/>
      <c r="B3" s="1965"/>
      <c r="C3" s="1967"/>
      <c r="D3" s="1970"/>
      <c r="E3" s="1982" t="s">
        <v>146</v>
      </c>
      <c r="F3" s="1984" t="s">
        <v>300</v>
      </c>
      <c r="G3" s="1985"/>
      <c r="H3" s="1944" t="s">
        <v>299</v>
      </c>
      <c r="I3" s="1945"/>
      <c r="J3" s="1948" t="s">
        <v>218</v>
      </c>
      <c r="K3" s="1950" t="s">
        <v>214</v>
      </c>
      <c r="L3" s="1952" t="s">
        <v>301</v>
      </c>
      <c r="M3" s="1953"/>
      <c r="N3" s="1952" t="s">
        <v>302</v>
      </c>
      <c r="O3" s="1953"/>
      <c r="P3" s="1056" t="s">
        <v>303</v>
      </c>
      <c r="Q3" s="1057" t="s">
        <v>304</v>
      </c>
      <c r="R3" s="1057" t="s">
        <v>305</v>
      </c>
      <c r="S3" s="1057" t="s">
        <v>248</v>
      </c>
      <c r="T3" s="1058" t="s">
        <v>286</v>
      </c>
      <c r="U3" s="1057" t="s">
        <v>352</v>
      </c>
      <c r="V3" s="1958" t="s">
        <v>145</v>
      </c>
      <c r="W3" s="1959"/>
      <c r="X3" s="1927" t="s">
        <v>252</v>
      </c>
      <c r="Y3" s="1928"/>
      <c r="Z3" s="1928"/>
      <c r="AA3" s="1928"/>
      <c r="AB3" s="1928"/>
      <c r="AC3" s="1928"/>
      <c r="AD3" s="1928"/>
      <c r="AE3" s="1929"/>
      <c r="AF3" s="1980"/>
      <c r="AG3" s="1981"/>
    </row>
    <row r="4" spans="1:56" s="1052" customFormat="1" ht="12.75" thickBot="1">
      <c r="A4" s="1965"/>
      <c r="B4" s="1965"/>
      <c r="C4" s="1967"/>
      <c r="D4" s="1970"/>
      <c r="E4" s="1983"/>
      <c r="F4" s="1986"/>
      <c r="G4" s="1987"/>
      <c r="H4" s="1946"/>
      <c r="I4" s="1947"/>
      <c r="J4" s="1949"/>
      <c r="K4" s="1951"/>
      <c r="L4" s="1954"/>
      <c r="M4" s="1955"/>
      <c r="N4" s="1956"/>
      <c r="O4" s="1957"/>
      <c r="P4" s="1059" t="s">
        <v>246</v>
      </c>
      <c r="Q4" s="1060" t="s">
        <v>246</v>
      </c>
      <c r="R4" s="1060" t="s">
        <v>247</v>
      </c>
      <c r="S4" s="1060" t="s">
        <v>249</v>
      </c>
      <c r="T4" s="1061" t="s">
        <v>246</v>
      </c>
      <c r="U4" s="1060" t="s">
        <v>246</v>
      </c>
      <c r="V4" s="1960"/>
      <c r="W4" s="1961"/>
      <c r="X4" s="1930" t="s">
        <v>218</v>
      </c>
      <c r="Y4" s="1931"/>
      <c r="Z4" s="1932" t="s">
        <v>219</v>
      </c>
      <c r="AA4" s="1933"/>
      <c r="AB4" s="1930" t="s">
        <v>220</v>
      </c>
      <c r="AC4" s="1931"/>
      <c r="AD4" s="1932" t="s">
        <v>196</v>
      </c>
      <c r="AE4" s="1933"/>
      <c r="AF4" s="1062" t="s">
        <v>251</v>
      </c>
      <c r="AG4" s="1063" t="s">
        <v>196</v>
      </c>
      <c r="AJ4" s="1051"/>
      <c r="AL4" s="1051"/>
      <c r="AM4" s="1051"/>
      <c r="AN4" s="1051"/>
      <c r="AO4" s="1051"/>
      <c r="AP4" s="1051"/>
      <c r="AQ4" s="1051"/>
      <c r="AR4" s="1051"/>
      <c r="AS4" s="1051"/>
      <c r="AT4" s="1051"/>
      <c r="AU4" s="1051"/>
      <c r="AV4" s="1051"/>
      <c r="AW4" s="1051"/>
      <c r="AX4" s="1051"/>
      <c r="AY4" s="1051"/>
      <c r="AZ4" s="1051"/>
      <c r="BA4" s="1051"/>
      <c r="BB4" s="1051"/>
      <c r="BC4" s="1051"/>
      <c r="BD4" s="1051"/>
    </row>
    <row r="5" spans="1:56" s="1052" customFormat="1" ht="12" customHeight="1">
      <c r="A5" s="1965"/>
      <c r="B5" s="1965"/>
      <c r="C5" s="1967"/>
      <c r="D5" s="1970"/>
      <c r="E5" s="1934" t="s">
        <v>308</v>
      </c>
      <c r="F5" s="1936" t="s">
        <v>147</v>
      </c>
      <c r="G5" s="1938" t="s">
        <v>148</v>
      </c>
      <c r="H5" s="1940" t="s">
        <v>150</v>
      </c>
      <c r="I5" s="1942" t="s">
        <v>243</v>
      </c>
      <c r="J5" s="1922" t="s">
        <v>309</v>
      </c>
      <c r="K5" s="1924" t="s">
        <v>310</v>
      </c>
      <c r="L5" s="1906" t="s">
        <v>150</v>
      </c>
      <c r="M5" s="1926" t="s">
        <v>244</v>
      </c>
      <c r="N5" s="1902" t="s">
        <v>150</v>
      </c>
      <c r="O5" s="1916" t="s">
        <v>245</v>
      </c>
      <c r="P5" s="1906" t="s">
        <v>150</v>
      </c>
      <c r="Q5" s="1918" t="s">
        <v>150</v>
      </c>
      <c r="R5" s="1920" t="s">
        <v>150</v>
      </c>
      <c r="S5" s="1920" t="s">
        <v>150</v>
      </c>
      <c r="T5" s="1904" t="s">
        <v>150</v>
      </c>
      <c r="U5" s="1920" t="s">
        <v>150</v>
      </c>
      <c r="V5" s="1906" t="s">
        <v>227</v>
      </c>
      <c r="W5" s="1914" t="s">
        <v>84</v>
      </c>
      <c r="X5" s="1902" t="s">
        <v>227</v>
      </c>
      <c r="Y5" s="1916" t="s">
        <v>84</v>
      </c>
      <c r="Z5" s="1906" t="s">
        <v>227</v>
      </c>
      <c r="AA5" s="1908" t="s">
        <v>84</v>
      </c>
      <c r="AB5" s="1902" t="s">
        <v>227</v>
      </c>
      <c r="AC5" s="1904" t="s">
        <v>84</v>
      </c>
      <c r="AD5" s="1906" t="s">
        <v>227</v>
      </c>
      <c r="AE5" s="1908" t="s">
        <v>84</v>
      </c>
      <c r="AF5" s="1910" t="s">
        <v>227</v>
      </c>
      <c r="AG5" s="1912" t="s">
        <v>227</v>
      </c>
      <c r="AL5" s="1051"/>
      <c r="AM5" s="1051"/>
      <c r="AN5" s="1051"/>
      <c r="AO5" s="1051"/>
      <c r="AP5" s="1051"/>
      <c r="AQ5" s="1051"/>
      <c r="AR5" s="1051"/>
      <c r="AS5" s="1051"/>
      <c r="AT5" s="1051"/>
      <c r="AU5" s="1051"/>
      <c r="AV5" s="1051"/>
      <c r="AW5" s="1051"/>
      <c r="AX5" s="1051"/>
      <c r="AY5" s="1051"/>
      <c r="AZ5" s="1051"/>
      <c r="BA5" s="1051"/>
      <c r="BB5" s="1051"/>
      <c r="BC5" s="1051"/>
      <c r="BD5" s="1051"/>
    </row>
    <row r="6" spans="1:34" s="1051" customFormat="1" ht="50.25" customHeight="1" thickBot="1">
      <c r="A6" s="1965"/>
      <c r="B6" s="1965"/>
      <c r="C6" s="1968"/>
      <c r="D6" s="1971"/>
      <c r="E6" s="1935"/>
      <c r="F6" s="1937"/>
      <c r="G6" s="1939"/>
      <c r="H6" s="1941"/>
      <c r="I6" s="1943"/>
      <c r="J6" s="1923"/>
      <c r="K6" s="1925"/>
      <c r="L6" s="1907"/>
      <c r="M6" s="1915"/>
      <c r="N6" s="1903"/>
      <c r="O6" s="1917"/>
      <c r="P6" s="1907"/>
      <c r="Q6" s="1919"/>
      <c r="R6" s="1921"/>
      <c r="S6" s="1921"/>
      <c r="T6" s="1905"/>
      <c r="U6" s="1921"/>
      <c r="V6" s="1907"/>
      <c r="W6" s="1915"/>
      <c r="X6" s="1903"/>
      <c r="Y6" s="1917"/>
      <c r="Z6" s="1907"/>
      <c r="AA6" s="1909"/>
      <c r="AB6" s="1903"/>
      <c r="AC6" s="1905"/>
      <c r="AD6" s="1907"/>
      <c r="AE6" s="1909"/>
      <c r="AF6" s="1911"/>
      <c r="AG6" s="1913"/>
      <c r="AH6" s="1052"/>
    </row>
    <row r="7" spans="1:33" s="1079" customFormat="1" ht="14.25" thickBot="1">
      <c r="A7" s="1064"/>
      <c r="B7" s="1065"/>
      <c r="C7" s="1066" t="s">
        <v>45</v>
      </c>
      <c r="D7" s="1067" t="s">
        <v>45</v>
      </c>
      <c r="E7" s="1067" t="s">
        <v>45</v>
      </c>
      <c r="F7" s="1066" t="s">
        <v>45</v>
      </c>
      <c r="G7" s="1068" t="s">
        <v>45</v>
      </c>
      <c r="H7" s="1069" t="s">
        <v>45</v>
      </c>
      <c r="I7" s="1070" t="s">
        <v>45</v>
      </c>
      <c r="J7" s="1070" t="s">
        <v>45</v>
      </c>
      <c r="K7" s="1071" t="s">
        <v>152</v>
      </c>
      <c r="L7" s="1066" t="s">
        <v>45</v>
      </c>
      <c r="M7" s="1072" t="s">
        <v>250</v>
      </c>
      <c r="N7" s="1073" t="s">
        <v>45</v>
      </c>
      <c r="O7" s="1074" t="s">
        <v>250</v>
      </c>
      <c r="P7" s="1066" t="s">
        <v>45</v>
      </c>
      <c r="Q7" s="1067" t="s">
        <v>250</v>
      </c>
      <c r="R7" s="1067" t="s">
        <v>45</v>
      </c>
      <c r="S7" s="1067" t="s">
        <v>250</v>
      </c>
      <c r="T7" s="1075" t="s">
        <v>250</v>
      </c>
      <c r="U7" s="1076" t="s">
        <v>45</v>
      </c>
      <c r="V7" s="1066" t="s">
        <v>45</v>
      </c>
      <c r="W7" s="1072" t="s">
        <v>46</v>
      </c>
      <c r="X7" s="1073" t="s">
        <v>45</v>
      </c>
      <c r="Y7" s="1074" t="s">
        <v>46</v>
      </c>
      <c r="Z7" s="1066" t="s">
        <v>45</v>
      </c>
      <c r="AA7" s="1077" t="s">
        <v>46</v>
      </c>
      <c r="AB7" s="1073" t="s">
        <v>45</v>
      </c>
      <c r="AC7" s="1071" t="s">
        <v>46</v>
      </c>
      <c r="AD7" s="1066" t="s">
        <v>45</v>
      </c>
      <c r="AE7" s="1078" t="s">
        <v>46</v>
      </c>
      <c r="AF7" s="1073" t="s">
        <v>45</v>
      </c>
      <c r="AG7" s="1070" t="s">
        <v>45</v>
      </c>
    </row>
    <row r="8" spans="1:34" s="1095" customFormat="1" ht="14.25" customHeight="1">
      <c r="A8" s="1891" t="s">
        <v>106</v>
      </c>
      <c r="B8" s="1080" t="s">
        <v>52</v>
      </c>
      <c r="C8" s="1081">
        <f>'-44-'!E36</f>
        <v>915</v>
      </c>
      <c r="D8" s="1082">
        <v>908</v>
      </c>
      <c r="E8" s="1083">
        <v>6</v>
      </c>
      <c r="F8" s="1363">
        <v>64</v>
      </c>
      <c r="G8" s="1084">
        <v>10</v>
      </c>
      <c r="H8" s="1370">
        <v>907</v>
      </c>
      <c r="I8" s="1087">
        <v>4</v>
      </c>
      <c r="J8" s="1086">
        <v>62</v>
      </c>
      <c r="K8" s="1087">
        <v>94</v>
      </c>
      <c r="L8" s="1363">
        <v>908</v>
      </c>
      <c r="M8" s="1084">
        <v>2</v>
      </c>
      <c r="N8" s="1370">
        <v>908</v>
      </c>
      <c r="O8" s="1383">
        <v>0</v>
      </c>
      <c r="P8" s="1087">
        <v>908</v>
      </c>
      <c r="Q8" s="1088">
        <v>907</v>
      </c>
      <c r="R8" s="1089">
        <v>908</v>
      </c>
      <c r="S8" s="1086">
        <v>907</v>
      </c>
      <c r="T8" s="1090">
        <v>908</v>
      </c>
      <c r="U8" s="1091">
        <v>908</v>
      </c>
      <c r="V8" s="1092">
        <v>873</v>
      </c>
      <c r="W8" s="1441">
        <v>96.1453744493392</v>
      </c>
      <c r="X8" s="1387">
        <v>28</v>
      </c>
      <c r="Y8" s="1441">
        <v>3.0837004405286343</v>
      </c>
      <c r="Z8" s="1092">
        <v>0</v>
      </c>
      <c r="AA8" s="1441">
        <v>0</v>
      </c>
      <c r="AB8" s="1387">
        <v>2</v>
      </c>
      <c r="AC8" s="1441">
        <v>0.22026431718061676</v>
      </c>
      <c r="AD8" s="1092">
        <v>5</v>
      </c>
      <c r="AE8" s="1441">
        <v>0.5506607929515419</v>
      </c>
      <c r="AF8" s="1396">
        <v>1</v>
      </c>
      <c r="AG8" s="1093">
        <v>0</v>
      </c>
      <c r="AH8" s="1094"/>
    </row>
    <row r="9" spans="1:33" s="1095" customFormat="1" ht="14.25" customHeight="1">
      <c r="A9" s="1892"/>
      <c r="B9" s="1096" t="s">
        <v>53</v>
      </c>
      <c r="C9" s="1097">
        <f>'-44-'!E37</f>
        <v>61</v>
      </c>
      <c r="D9" s="1098">
        <v>58</v>
      </c>
      <c r="E9" s="1098">
        <v>0</v>
      </c>
      <c r="F9" s="1098">
        <v>4</v>
      </c>
      <c r="G9" s="1099">
        <v>3</v>
      </c>
      <c r="H9" s="1100">
        <v>58</v>
      </c>
      <c r="I9" s="1102">
        <v>0</v>
      </c>
      <c r="J9" s="1101">
        <v>8</v>
      </c>
      <c r="K9" s="1102">
        <v>6</v>
      </c>
      <c r="L9" s="1098">
        <v>58</v>
      </c>
      <c r="M9" s="1099">
        <v>0</v>
      </c>
      <c r="N9" s="1100">
        <v>58</v>
      </c>
      <c r="O9" s="1105">
        <v>0</v>
      </c>
      <c r="P9" s="1102">
        <v>58</v>
      </c>
      <c r="Q9" s="1103">
        <v>56</v>
      </c>
      <c r="R9" s="1104">
        <v>57</v>
      </c>
      <c r="S9" s="1101">
        <v>57</v>
      </c>
      <c r="T9" s="1105">
        <v>57</v>
      </c>
      <c r="U9" s="1106">
        <v>57</v>
      </c>
      <c r="V9" s="1107">
        <v>52</v>
      </c>
      <c r="W9" s="1442">
        <v>89.65517241379311</v>
      </c>
      <c r="X9" s="1388">
        <v>5</v>
      </c>
      <c r="Y9" s="1442">
        <v>8.620689655172415</v>
      </c>
      <c r="Z9" s="1107">
        <v>0</v>
      </c>
      <c r="AA9" s="1442">
        <v>0</v>
      </c>
      <c r="AB9" s="1388">
        <v>1</v>
      </c>
      <c r="AC9" s="1442">
        <v>1.7241379310344827</v>
      </c>
      <c r="AD9" s="1107">
        <v>0</v>
      </c>
      <c r="AE9" s="1442">
        <v>0</v>
      </c>
      <c r="AF9" s="1397">
        <v>0</v>
      </c>
      <c r="AG9" s="1108">
        <v>0</v>
      </c>
    </row>
    <row r="10" spans="1:33" s="1095" customFormat="1" ht="14.25" customHeight="1">
      <c r="A10" s="1892"/>
      <c r="B10" s="1109" t="s">
        <v>54</v>
      </c>
      <c r="C10" s="1097">
        <f>'-44-'!E38</f>
        <v>40</v>
      </c>
      <c r="D10" s="1083">
        <v>40</v>
      </c>
      <c r="E10" s="1083">
        <v>2</v>
      </c>
      <c r="F10" s="1083">
        <v>8</v>
      </c>
      <c r="G10" s="1110">
        <v>0</v>
      </c>
      <c r="H10" s="1085">
        <v>35</v>
      </c>
      <c r="I10" s="1087">
        <v>0</v>
      </c>
      <c r="J10" s="1111">
        <v>1</v>
      </c>
      <c r="K10" s="1087">
        <v>10</v>
      </c>
      <c r="L10" s="1083">
        <v>40</v>
      </c>
      <c r="M10" s="1110">
        <v>0</v>
      </c>
      <c r="N10" s="1085">
        <v>38</v>
      </c>
      <c r="O10" s="1090">
        <v>0</v>
      </c>
      <c r="P10" s="1087">
        <v>40</v>
      </c>
      <c r="Q10" s="1112">
        <v>38</v>
      </c>
      <c r="R10" s="1089">
        <v>40</v>
      </c>
      <c r="S10" s="1111">
        <v>40</v>
      </c>
      <c r="T10" s="1090">
        <v>40</v>
      </c>
      <c r="U10" s="1113">
        <v>40</v>
      </c>
      <c r="V10" s="1114">
        <v>38</v>
      </c>
      <c r="W10" s="1442">
        <v>95</v>
      </c>
      <c r="X10" s="1389">
        <v>0</v>
      </c>
      <c r="Y10" s="1442">
        <v>0</v>
      </c>
      <c r="Z10" s="1114">
        <v>0</v>
      </c>
      <c r="AA10" s="1442">
        <v>0</v>
      </c>
      <c r="AB10" s="1389">
        <v>1</v>
      </c>
      <c r="AC10" s="1442">
        <v>2.5</v>
      </c>
      <c r="AD10" s="1114">
        <v>1</v>
      </c>
      <c r="AE10" s="1442">
        <v>2.5</v>
      </c>
      <c r="AF10" s="1398">
        <v>0</v>
      </c>
      <c r="AG10" s="1115">
        <v>0</v>
      </c>
    </row>
    <row r="11" spans="1:33" s="1095" customFormat="1" ht="14.25" customHeight="1">
      <c r="A11" s="1892"/>
      <c r="B11" s="1096" t="s">
        <v>107</v>
      </c>
      <c r="C11" s="1116">
        <f>'-44-'!E39</f>
        <v>40</v>
      </c>
      <c r="D11" s="1119">
        <v>37</v>
      </c>
      <c r="E11" s="1098">
        <v>0</v>
      </c>
      <c r="F11" s="1098">
        <v>1</v>
      </c>
      <c r="G11" s="1099">
        <v>1</v>
      </c>
      <c r="H11" s="1100">
        <v>37</v>
      </c>
      <c r="I11" s="1102">
        <v>0</v>
      </c>
      <c r="J11" s="1101">
        <v>0</v>
      </c>
      <c r="K11" s="1102">
        <v>0</v>
      </c>
      <c r="L11" s="1098">
        <v>37</v>
      </c>
      <c r="M11" s="1099">
        <v>0</v>
      </c>
      <c r="N11" s="1100">
        <v>37</v>
      </c>
      <c r="O11" s="1105">
        <v>0</v>
      </c>
      <c r="P11" s="1102">
        <v>37</v>
      </c>
      <c r="Q11" s="1103">
        <v>37</v>
      </c>
      <c r="R11" s="1104">
        <v>37</v>
      </c>
      <c r="S11" s="1101">
        <v>31</v>
      </c>
      <c r="T11" s="1105">
        <v>37</v>
      </c>
      <c r="U11" s="1113">
        <v>37</v>
      </c>
      <c r="V11" s="1107">
        <v>35</v>
      </c>
      <c r="W11" s="1442">
        <v>94.5945945945946</v>
      </c>
      <c r="X11" s="1388">
        <v>0</v>
      </c>
      <c r="Y11" s="1442">
        <v>0</v>
      </c>
      <c r="Z11" s="1107">
        <v>0</v>
      </c>
      <c r="AA11" s="1442">
        <v>0</v>
      </c>
      <c r="AB11" s="1388">
        <v>0</v>
      </c>
      <c r="AC11" s="1442">
        <v>0</v>
      </c>
      <c r="AD11" s="1107">
        <v>2</v>
      </c>
      <c r="AE11" s="1442">
        <v>5.405405405405405</v>
      </c>
      <c r="AF11" s="1399">
        <v>0</v>
      </c>
      <c r="AG11" s="1108">
        <v>0</v>
      </c>
    </row>
    <row r="12" spans="1:33" s="1095" customFormat="1" ht="14.25" customHeight="1">
      <c r="A12" s="1892"/>
      <c r="B12" s="1096" t="s">
        <v>108</v>
      </c>
      <c r="C12" s="1097">
        <f>'-44-'!E40</f>
        <v>33</v>
      </c>
      <c r="D12" s="1098">
        <v>33</v>
      </c>
      <c r="E12" s="1098">
        <v>0</v>
      </c>
      <c r="F12" s="1098">
        <v>2</v>
      </c>
      <c r="G12" s="1099">
        <v>1</v>
      </c>
      <c r="H12" s="1100">
        <v>33</v>
      </c>
      <c r="I12" s="1102">
        <v>0</v>
      </c>
      <c r="J12" s="1101">
        <v>3</v>
      </c>
      <c r="K12" s="1102">
        <v>2</v>
      </c>
      <c r="L12" s="1098">
        <v>33</v>
      </c>
      <c r="M12" s="1099">
        <v>0</v>
      </c>
      <c r="N12" s="1100">
        <v>33</v>
      </c>
      <c r="O12" s="1105">
        <v>0</v>
      </c>
      <c r="P12" s="1102">
        <v>33</v>
      </c>
      <c r="Q12" s="1103">
        <v>32</v>
      </c>
      <c r="R12" s="1104">
        <v>33</v>
      </c>
      <c r="S12" s="1101">
        <v>33</v>
      </c>
      <c r="T12" s="1105">
        <v>33</v>
      </c>
      <c r="U12" s="1113">
        <v>33</v>
      </c>
      <c r="V12" s="1107">
        <v>31</v>
      </c>
      <c r="W12" s="1442">
        <v>93.93939393939394</v>
      </c>
      <c r="X12" s="1388">
        <v>1</v>
      </c>
      <c r="Y12" s="1442">
        <v>3.0303030303030303</v>
      </c>
      <c r="Z12" s="1107">
        <v>0</v>
      </c>
      <c r="AA12" s="1442">
        <v>0</v>
      </c>
      <c r="AB12" s="1388">
        <v>0</v>
      </c>
      <c r="AC12" s="1442">
        <v>0</v>
      </c>
      <c r="AD12" s="1107">
        <v>1</v>
      </c>
      <c r="AE12" s="1442">
        <v>3.0303030303030303</v>
      </c>
      <c r="AF12" s="1399">
        <v>0</v>
      </c>
      <c r="AG12" s="1108">
        <v>0</v>
      </c>
    </row>
    <row r="13" spans="1:35" s="1095" customFormat="1" ht="14.25" customHeight="1">
      <c r="A13" s="1892"/>
      <c r="B13" s="1117" t="s">
        <v>109</v>
      </c>
      <c r="C13" s="1118">
        <f>'-44-'!E41</f>
        <v>69</v>
      </c>
      <c r="D13" s="1119">
        <v>64</v>
      </c>
      <c r="E13" s="1098">
        <v>2</v>
      </c>
      <c r="F13" s="1098">
        <v>2</v>
      </c>
      <c r="G13" s="1099">
        <v>3</v>
      </c>
      <c r="H13" s="1100">
        <v>64</v>
      </c>
      <c r="I13" s="1102">
        <v>0</v>
      </c>
      <c r="J13" s="1101">
        <v>4</v>
      </c>
      <c r="K13" s="1102">
        <v>8</v>
      </c>
      <c r="L13" s="1098">
        <v>64</v>
      </c>
      <c r="M13" s="1099">
        <v>0</v>
      </c>
      <c r="N13" s="1100">
        <v>64</v>
      </c>
      <c r="O13" s="1105">
        <v>0</v>
      </c>
      <c r="P13" s="1102">
        <v>64</v>
      </c>
      <c r="Q13" s="1103">
        <v>64</v>
      </c>
      <c r="R13" s="1104">
        <v>64</v>
      </c>
      <c r="S13" s="1101">
        <v>64</v>
      </c>
      <c r="T13" s="1105">
        <v>64</v>
      </c>
      <c r="U13" s="1113">
        <v>64</v>
      </c>
      <c r="V13" s="1120">
        <v>59</v>
      </c>
      <c r="W13" s="1442">
        <v>92.1875</v>
      </c>
      <c r="X13" s="1390">
        <v>4</v>
      </c>
      <c r="Y13" s="1442">
        <v>6.25</v>
      </c>
      <c r="Z13" s="1120">
        <v>0</v>
      </c>
      <c r="AA13" s="1442">
        <v>0</v>
      </c>
      <c r="AB13" s="1390">
        <v>0</v>
      </c>
      <c r="AC13" s="1442">
        <v>0</v>
      </c>
      <c r="AD13" s="1120">
        <v>1</v>
      </c>
      <c r="AE13" s="1442">
        <v>1.5625</v>
      </c>
      <c r="AF13" s="1376">
        <v>0</v>
      </c>
      <c r="AG13" s="1121">
        <v>0</v>
      </c>
      <c r="AI13" s="1122"/>
    </row>
    <row r="14" spans="1:34" s="1127" customFormat="1" ht="14.25" customHeight="1" thickBot="1">
      <c r="A14" s="1893"/>
      <c r="B14" s="1123" t="s">
        <v>48</v>
      </c>
      <c r="C14" s="1124">
        <f>'-44-'!E42</f>
        <v>1158</v>
      </c>
      <c r="D14" s="1125">
        <f>SUM(D8:D13)</f>
        <v>1140</v>
      </c>
      <c r="E14" s="1125">
        <f aca="true" t="shared" si="0" ref="E14:AG14">SUM(E8:E13)</f>
        <v>10</v>
      </c>
      <c r="F14" s="1364">
        <f t="shared" si="0"/>
        <v>81</v>
      </c>
      <c r="G14" s="1371">
        <f t="shared" si="0"/>
        <v>18</v>
      </c>
      <c r="H14" s="1372">
        <f t="shared" si="0"/>
        <v>1134</v>
      </c>
      <c r="I14" s="1367">
        <f t="shared" si="0"/>
        <v>4</v>
      </c>
      <c r="J14" s="1125">
        <f t="shared" si="0"/>
        <v>78</v>
      </c>
      <c r="K14" s="1125">
        <f t="shared" si="0"/>
        <v>120</v>
      </c>
      <c r="L14" s="1364">
        <f t="shared" si="0"/>
        <v>1140</v>
      </c>
      <c r="M14" s="1371">
        <f t="shared" si="0"/>
        <v>2</v>
      </c>
      <c r="N14" s="1372">
        <f t="shared" si="0"/>
        <v>1138</v>
      </c>
      <c r="O14" s="1367">
        <f t="shared" si="0"/>
        <v>0</v>
      </c>
      <c r="P14" s="1125">
        <f t="shared" si="0"/>
        <v>1140</v>
      </c>
      <c r="Q14" s="1125">
        <f t="shared" si="0"/>
        <v>1134</v>
      </c>
      <c r="R14" s="1125">
        <f t="shared" si="0"/>
        <v>1139</v>
      </c>
      <c r="S14" s="1125">
        <f t="shared" si="0"/>
        <v>1132</v>
      </c>
      <c r="T14" s="1125">
        <f t="shared" si="0"/>
        <v>1139</v>
      </c>
      <c r="U14" s="1125">
        <f t="shared" si="0"/>
        <v>1139</v>
      </c>
      <c r="V14" s="1364">
        <f t="shared" si="0"/>
        <v>1088</v>
      </c>
      <c r="W14" s="1445">
        <f>V14/$D14*100</f>
        <v>95.43859649122807</v>
      </c>
      <c r="X14" s="1372">
        <f t="shared" si="0"/>
        <v>38</v>
      </c>
      <c r="Y14" s="1445">
        <f>X14/$D14*100</f>
        <v>3.3333333333333335</v>
      </c>
      <c r="Z14" s="1364">
        <f t="shared" si="0"/>
        <v>0</v>
      </c>
      <c r="AA14" s="1445">
        <f>Z14/$D14*100</f>
        <v>0</v>
      </c>
      <c r="AB14" s="1372">
        <f t="shared" si="0"/>
        <v>4</v>
      </c>
      <c r="AC14" s="1445">
        <f>AB14/$D14*100</f>
        <v>0.3508771929824561</v>
      </c>
      <c r="AD14" s="1364">
        <f t="shared" si="0"/>
        <v>10</v>
      </c>
      <c r="AE14" s="1445">
        <f>AD14/$D14*100</f>
        <v>0.8771929824561403</v>
      </c>
      <c r="AF14" s="1372">
        <f t="shared" si="0"/>
        <v>1</v>
      </c>
      <c r="AG14" s="1367">
        <f t="shared" si="0"/>
        <v>0</v>
      </c>
      <c r="AH14" s="1126"/>
    </row>
    <row r="15" spans="1:34" s="1095" customFormat="1" ht="14.25" customHeight="1">
      <c r="A15" s="1894" t="s">
        <v>110</v>
      </c>
      <c r="B15" s="1128" t="s">
        <v>55</v>
      </c>
      <c r="C15" s="1129">
        <f>'-44-'!E43</f>
        <v>84</v>
      </c>
      <c r="D15" s="1130">
        <v>82</v>
      </c>
      <c r="E15" s="1130">
        <v>1</v>
      </c>
      <c r="F15" s="1130">
        <v>3</v>
      </c>
      <c r="G15" s="1131">
        <v>2</v>
      </c>
      <c r="H15" s="1132">
        <v>82</v>
      </c>
      <c r="I15" s="1134">
        <v>0</v>
      </c>
      <c r="J15" s="1133">
        <v>9</v>
      </c>
      <c r="K15" s="1134">
        <v>9</v>
      </c>
      <c r="L15" s="1130">
        <v>82</v>
      </c>
      <c r="M15" s="1131">
        <v>0</v>
      </c>
      <c r="N15" s="1132">
        <v>82</v>
      </c>
      <c r="O15" s="1137">
        <v>0</v>
      </c>
      <c r="P15" s="1134">
        <v>82</v>
      </c>
      <c r="Q15" s="1135">
        <v>82</v>
      </c>
      <c r="R15" s="1136">
        <v>82</v>
      </c>
      <c r="S15" s="1133">
        <v>82</v>
      </c>
      <c r="T15" s="1137">
        <v>82</v>
      </c>
      <c r="U15" s="1138">
        <v>82</v>
      </c>
      <c r="V15" s="1139">
        <v>44</v>
      </c>
      <c r="W15" s="1440">
        <v>53.65853658536586</v>
      </c>
      <c r="X15" s="1391">
        <v>7</v>
      </c>
      <c r="Y15" s="1440">
        <v>8.536585365853659</v>
      </c>
      <c r="Z15" s="1139">
        <v>0</v>
      </c>
      <c r="AA15" s="1440">
        <v>0</v>
      </c>
      <c r="AB15" s="1391">
        <v>0</v>
      </c>
      <c r="AC15" s="1440">
        <v>0</v>
      </c>
      <c r="AD15" s="1139">
        <v>32</v>
      </c>
      <c r="AE15" s="1440">
        <v>39.02439024390244</v>
      </c>
      <c r="AF15" s="1400">
        <v>0</v>
      </c>
      <c r="AG15" s="1140">
        <v>0</v>
      </c>
      <c r="AH15" s="1094"/>
    </row>
    <row r="16" spans="1:33" s="1095" customFormat="1" ht="14.25" customHeight="1">
      <c r="A16" s="1895"/>
      <c r="B16" s="1096" t="s">
        <v>56</v>
      </c>
      <c r="C16" s="1097">
        <f>'-44-'!E44</f>
        <v>47</v>
      </c>
      <c r="D16" s="1141">
        <v>48</v>
      </c>
      <c r="E16" s="1142">
        <v>0</v>
      </c>
      <c r="F16" s="1142">
        <v>5</v>
      </c>
      <c r="G16" s="1143">
        <v>4</v>
      </c>
      <c r="H16" s="1144">
        <v>48</v>
      </c>
      <c r="I16" s="1146">
        <v>0</v>
      </c>
      <c r="J16" s="1145">
        <v>0</v>
      </c>
      <c r="K16" s="1146">
        <v>7</v>
      </c>
      <c r="L16" s="1142">
        <v>48</v>
      </c>
      <c r="M16" s="1143">
        <v>0</v>
      </c>
      <c r="N16" s="1144">
        <v>48</v>
      </c>
      <c r="O16" s="1149">
        <v>0</v>
      </c>
      <c r="P16" s="1146">
        <v>48</v>
      </c>
      <c r="Q16" s="1147">
        <v>48</v>
      </c>
      <c r="R16" s="1148">
        <v>48</v>
      </c>
      <c r="S16" s="1145">
        <v>48</v>
      </c>
      <c r="T16" s="1149">
        <v>48</v>
      </c>
      <c r="U16" s="1113">
        <v>48</v>
      </c>
      <c r="V16" s="1107">
        <v>25</v>
      </c>
      <c r="W16" s="1442">
        <v>52.083333333333336</v>
      </c>
      <c r="X16" s="1388">
        <v>0</v>
      </c>
      <c r="Y16" s="1442">
        <v>0</v>
      </c>
      <c r="Z16" s="1107">
        <v>0</v>
      </c>
      <c r="AA16" s="1442">
        <v>0</v>
      </c>
      <c r="AB16" s="1388">
        <v>0</v>
      </c>
      <c r="AC16" s="1442">
        <v>0</v>
      </c>
      <c r="AD16" s="1107">
        <v>22</v>
      </c>
      <c r="AE16" s="1442">
        <v>45.83333333333333</v>
      </c>
      <c r="AF16" s="1399">
        <v>0</v>
      </c>
      <c r="AG16" s="1108">
        <v>0</v>
      </c>
    </row>
    <row r="17" spans="1:33" s="1095" customFormat="1" ht="14.25" customHeight="1">
      <c r="A17" s="1895"/>
      <c r="B17" s="1096" t="s">
        <v>343</v>
      </c>
      <c r="C17" s="1097">
        <f>'-44-'!E45</f>
        <v>26</v>
      </c>
      <c r="D17" s="1150">
        <v>27</v>
      </c>
      <c r="E17" s="1151">
        <v>0</v>
      </c>
      <c r="F17" s="1151">
        <v>2</v>
      </c>
      <c r="G17" s="1152">
        <v>0</v>
      </c>
      <c r="H17" s="1153">
        <v>27</v>
      </c>
      <c r="I17" s="1155">
        <v>0</v>
      </c>
      <c r="J17" s="1154">
        <v>3</v>
      </c>
      <c r="K17" s="1155">
        <v>3</v>
      </c>
      <c r="L17" s="1151">
        <v>27</v>
      </c>
      <c r="M17" s="1152">
        <v>0</v>
      </c>
      <c r="N17" s="1153">
        <v>27</v>
      </c>
      <c r="O17" s="1156">
        <v>1</v>
      </c>
      <c r="P17" s="1155">
        <v>27</v>
      </c>
      <c r="Q17" s="1147">
        <v>27</v>
      </c>
      <c r="R17" s="1148">
        <v>27</v>
      </c>
      <c r="S17" s="1154">
        <v>27</v>
      </c>
      <c r="T17" s="1156">
        <v>27</v>
      </c>
      <c r="U17" s="1113">
        <v>27</v>
      </c>
      <c r="V17" s="1107">
        <v>18</v>
      </c>
      <c r="W17" s="1442">
        <v>66.66666666666666</v>
      </c>
      <c r="X17" s="1388">
        <v>2</v>
      </c>
      <c r="Y17" s="1442">
        <v>7.4074074074074066</v>
      </c>
      <c r="Z17" s="1107">
        <v>0</v>
      </c>
      <c r="AA17" s="1442">
        <v>0</v>
      </c>
      <c r="AB17" s="1388">
        <v>0</v>
      </c>
      <c r="AC17" s="1442">
        <v>0</v>
      </c>
      <c r="AD17" s="1107">
        <v>7</v>
      </c>
      <c r="AE17" s="1442">
        <v>25.925925925925924</v>
      </c>
      <c r="AF17" s="1399">
        <v>0</v>
      </c>
      <c r="AG17" s="1108">
        <v>0</v>
      </c>
    </row>
    <row r="18" spans="1:35" s="1127" customFormat="1" ht="14.25" customHeight="1" thickBot="1">
      <c r="A18" s="1896"/>
      <c r="B18" s="1157" t="s">
        <v>48</v>
      </c>
      <c r="C18" s="1158">
        <f>'-44-'!E46</f>
        <v>157</v>
      </c>
      <c r="D18" s="1159">
        <f>SUM(D15:D17)</f>
        <v>157</v>
      </c>
      <c r="E18" s="1159">
        <f aca="true" t="shared" si="1" ref="E18:AG18">SUM(E15:E17)</f>
        <v>1</v>
      </c>
      <c r="F18" s="1365">
        <f t="shared" si="1"/>
        <v>10</v>
      </c>
      <c r="G18" s="1373">
        <f t="shared" si="1"/>
        <v>6</v>
      </c>
      <c r="H18" s="1374">
        <f t="shared" si="1"/>
        <v>157</v>
      </c>
      <c r="I18" s="1368">
        <f t="shared" si="1"/>
        <v>0</v>
      </c>
      <c r="J18" s="1159">
        <f t="shared" si="1"/>
        <v>12</v>
      </c>
      <c r="K18" s="1159">
        <f t="shared" si="1"/>
        <v>19</v>
      </c>
      <c r="L18" s="1365">
        <f t="shared" si="1"/>
        <v>157</v>
      </c>
      <c r="M18" s="1373">
        <f t="shared" si="1"/>
        <v>0</v>
      </c>
      <c r="N18" s="1374">
        <f t="shared" si="1"/>
        <v>157</v>
      </c>
      <c r="O18" s="1368">
        <f t="shared" si="1"/>
        <v>1</v>
      </c>
      <c r="P18" s="1159">
        <f t="shared" si="1"/>
        <v>157</v>
      </c>
      <c r="Q18" s="1159">
        <f t="shared" si="1"/>
        <v>157</v>
      </c>
      <c r="R18" s="1159">
        <f t="shared" si="1"/>
        <v>157</v>
      </c>
      <c r="S18" s="1159">
        <f t="shared" si="1"/>
        <v>157</v>
      </c>
      <c r="T18" s="1159">
        <f t="shared" si="1"/>
        <v>157</v>
      </c>
      <c r="U18" s="1159">
        <f t="shared" si="1"/>
        <v>157</v>
      </c>
      <c r="V18" s="1365">
        <f t="shared" si="1"/>
        <v>87</v>
      </c>
      <c r="W18" s="1444">
        <f>V18/$D18*100</f>
        <v>55.4140127388535</v>
      </c>
      <c r="X18" s="1374">
        <f t="shared" si="1"/>
        <v>9</v>
      </c>
      <c r="Y18" s="1444">
        <f>X18/$D18*100</f>
        <v>5.7324840764331215</v>
      </c>
      <c r="Z18" s="1365">
        <f t="shared" si="1"/>
        <v>0</v>
      </c>
      <c r="AA18" s="1444">
        <f>Z18/$D18*100</f>
        <v>0</v>
      </c>
      <c r="AB18" s="1374">
        <f t="shared" si="1"/>
        <v>0</v>
      </c>
      <c r="AC18" s="1444">
        <f>AB18/$D18*100</f>
        <v>0</v>
      </c>
      <c r="AD18" s="1365">
        <f t="shared" si="1"/>
        <v>61</v>
      </c>
      <c r="AE18" s="1444">
        <f>AD18/$D18*100</f>
        <v>38.853503184713375</v>
      </c>
      <c r="AF18" s="1374">
        <f t="shared" si="1"/>
        <v>0</v>
      </c>
      <c r="AG18" s="1368">
        <f t="shared" si="1"/>
        <v>0</v>
      </c>
      <c r="AI18" s="1126"/>
    </row>
    <row r="19" spans="1:35" s="1127" customFormat="1" ht="14.25" customHeight="1">
      <c r="A19" s="1897" t="s">
        <v>111</v>
      </c>
      <c r="B19" s="1117" t="s">
        <v>187</v>
      </c>
      <c r="C19" s="1118">
        <f>'-44-'!E47</f>
        <v>88</v>
      </c>
      <c r="D19" s="1160">
        <v>86</v>
      </c>
      <c r="E19" s="1120">
        <v>2</v>
      </c>
      <c r="F19" s="1120">
        <v>10</v>
      </c>
      <c r="G19" s="1375">
        <v>0</v>
      </c>
      <c r="H19" s="1376">
        <v>86</v>
      </c>
      <c r="I19" s="1121">
        <v>3</v>
      </c>
      <c r="J19" s="1121">
        <v>6</v>
      </c>
      <c r="K19" s="1161">
        <v>11</v>
      </c>
      <c r="L19" s="1120">
        <v>85</v>
      </c>
      <c r="M19" s="1375">
        <v>0</v>
      </c>
      <c r="N19" s="1376">
        <v>85</v>
      </c>
      <c r="O19" s="1161">
        <v>1</v>
      </c>
      <c r="P19" s="1120">
        <v>85</v>
      </c>
      <c r="Q19" s="1160">
        <v>85</v>
      </c>
      <c r="R19" s="1160">
        <v>86</v>
      </c>
      <c r="S19" s="1121">
        <v>80</v>
      </c>
      <c r="T19" s="1161">
        <v>79</v>
      </c>
      <c r="U19" s="1160">
        <v>79</v>
      </c>
      <c r="V19" s="1120">
        <v>83</v>
      </c>
      <c r="W19" s="1443">
        <v>96.51162790697676</v>
      </c>
      <c r="X19" s="1390">
        <v>0</v>
      </c>
      <c r="Y19" s="1443">
        <v>0</v>
      </c>
      <c r="Z19" s="1120">
        <v>0</v>
      </c>
      <c r="AA19" s="1443">
        <v>0</v>
      </c>
      <c r="AB19" s="1390">
        <v>0</v>
      </c>
      <c r="AC19" s="1443">
        <v>0</v>
      </c>
      <c r="AD19" s="1120">
        <v>3</v>
      </c>
      <c r="AE19" s="1443">
        <v>3.488372093023256</v>
      </c>
      <c r="AF19" s="1401">
        <v>0</v>
      </c>
      <c r="AG19" s="1162">
        <v>0</v>
      </c>
      <c r="AH19" s="1126"/>
      <c r="AI19" s="1126"/>
    </row>
    <row r="20" spans="1:54" s="1127" customFormat="1" ht="14.25" customHeight="1" thickBot="1">
      <c r="A20" s="1898"/>
      <c r="B20" s="1163" t="s">
        <v>48</v>
      </c>
      <c r="C20" s="1164">
        <f>'-44-'!E48</f>
        <v>88</v>
      </c>
      <c r="D20" s="1165">
        <f>SUM(D19)</f>
        <v>86</v>
      </c>
      <c r="E20" s="1165">
        <f aca="true" t="shared" si="2" ref="E20:AG20">SUM(E19)</f>
        <v>2</v>
      </c>
      <c r="F20" s="1366">
        <f t="shared" si="2"/>
        <v>10</v>
      </c>
      <c r="G20" s="1377">
        <f t="shared" si="2"/>
        <v>0</v>
      </c>
      <c r="H20" s="1378">
        <f t="shared" si="2"/>
        <v>86</v>
      </c>
      <c r="I20" s="1369">
        <f t="shared" si="2"/>
        <v>3</v>
      </c>
      <c r="J20" s="1165">
        <f t="shared" si="2"/>
        <v>6</v>
      </c>
      <c r="K20" s="1165">
        <f t="shared" si="2"/>
        <v>11</v>
      </c>
      <c r="L20" s="1366">
        <f t="shared" si="2"/>
        <v>85</v>
      </c>
      <c r="M20" s="1377">
        <f t="shared" si="2"/>
        <v>0</v>
      </c>
      <c r="N20" s="1378">
        <f t="shared" si="2"/>
        <v>85</v>
      </c>
      <c r="O20" s="1369">
        <f t="shared" si="2"/>
        <v>1</v>
      </c>
      <c r="P20" s="1165">
        <f t="shared" si="2"/>
        <v>85</v>
      </c>
      <c r="Q20" s="1165">
        <f t="shared" si="2"/>
        <v>85</v>
      </c>
      <c r="R20" s="1165">
        <f t="shared" si="2"/>
        <v>86</v>
      </c>
      <c r="S20" s="1165">
        <f t="shared" si="2"/>
        <v>80</v>
      </c>
      <c r="T20" s="1165">
        <f t="shared" si="2"/>
        <v>79</v>
      </c>
      <c r="U20" s="1165">
        <f t="shared" si="2"/>
        <v>79</v>
      </c>
      <c r="V20" s="1366">
        <f t="shared" si="2"/>
        <v>83</v>
      </c>
      <c r="W20" s="1445">
        <f>V20/$D20*100</f>
        <v>96.51162790697676</v>
      </c>
      <c r="X20" s="1378">
        <f t="shared" si="2"/>
        <v>0</v>
      </c>
      <c r="Y20" s="1445">
        <f>X20/$D20*100</f>
        <v>0</v>
      </c>
      <c r="Z20" s="1366">
        <f t="shared" si="2"/>
        <v>0</v>
      </c>
      <c r="AA20" s="1445">
        <f>Z20/$D20*100</f>
        <v>0</v>
      </c>
      <c r="AB20" s="1378">
        <f t="shared" si="2"/>
        <v>0</v>
      </c>
      <c r="AC20" s="1445">
        <f>AB20/$D20*100</f>
        <v>0</v>
      </c>
      <c r="AD20" s="1366">
        <f t="shared" si="2"/>
        <v>3</v>
      </c>
      <c r="AE20" s="1445">
        <f>AD20/$D20*100</f>
        <v>3.488372093023256</v>
      </c>
      <c r="AF20" s="1378">
        <f t="shared" si="2"/>
        <v>0</v>
      </c>
      <c r="AG20" s="1369">
        <f t="shared" si="2"/>
        <v>0</v>
      </c>
      <c r="AH20" s="1126"/>
      <c r="AI20" s="1126"/>
      <c r="AW20" s="1126"/>
      <c r="AX20" s="1126"/>
      <c r="AY20" s="1126"/>
      <c r="AZ20" s="1126"/>
      <c r="BA20" s="1126"/>
      <c r="BB20" s="1126"/>
    </row>
    <row r="21" spans="1:48" s="1126" customFormat="1" ht="14.25" customHeight="1">
      <c r="A21" s="1899" t="s">
        <v>112</v>
      </c>
      <c r="B21" s="1166" t="s">
        <v>113</v>
      </c>
      <c r="C21" s="1118">
        <f>'-44-'!E49</f>
        <v>313</v>
      </c>
      <c r="D21" s="1167">
        <v>308</v>
      </c>
      <c r="E21" s="1168">
        <v>7</v>
      </c>
      <c r="F21" s="1168">
        <v>23</v>
      </c>
      <c r="G21" s="1169">
        <v>7</v>
      </c>
      <c r="H21" s="1170">
        <v>308</v>
      </c>
      <c r="I21" s="1171">
        <v>0</v>
      </c>
      <c r="J21" s="1167">
        <v>31</v>
      </c>
      <c r="K21" s="1171">
        <v>32</v>
      </c>
      <c r="L21" s="1168">
        <v>308</v>
      </c>
      <c r="M21" s="1169">
        <v>1</v>
      </c>
      <c r="N21" s="1170">
        <v>308</v>
      </c>
      <c r="O21" s="1171">
        <v>0</v>
      </c>
      <c r="P21" s="1168">
        <v>308</v>
      </c>
      <c r="Q21" s="1172">
        <v>308</v>
      </c>
      <c r="R21" s="1173">
        <v>308</v>
      </c>
      <c r="S21" s="1167">
        <v>308</v>
      </c>
      <c r="T21" s="1174">
        <v>308</v>
      </c>
      <c r="U21" s="1160">
        <v>308</v>
      </c>
      <c r="V21" s="1092">
        <v>278</v>
      </c>
      <c r="W21" s="1440">
        <v>90.25974025974025</v>
      </c>
      <c r="X21" s="1390">
        <v>15</v>
      </c>
      <c r="Y21" s="1440">
        <v>4.870129870129871</v>
      </c>
      <c r="Z21" s="1120">
        <v>0</v>
      </c>
      <c r="AA21" s="1440">
        <v>0</v>
      </c>
      <c r="AB21" s="1390">
        <v>1</v>
      </c>
      <c r="AC21" s="1440">
        <v>0.3246753246753247</v>
      </c>
      <c r="AD21" s="1120">
        <v>14</v>
      </c>
      <c r="AE21" s="1440">
        <v>4.545454545454546</v>
      </c>
      <c r="AF21" s="1402">
        <v>5</v>
      </c>
      <c r="AG21" s="1175">
        <v>6</v>
      </c>
      <c r="AJ21" s="1127"/>
      <c r="AK21" s="1127"/>
      <c r="AL21" s="1127"/>
      <c r="AM21" s="1127"/>
      <c r="AN21" s="1127"/>
      <c r="AO21" s="1127"/>
      <c r="AP21" s="1127"/>
      <c r="AQ21" s="1127"/>
      <c r="AR21" s="1127"/>
      <c r="AS21" s="1127"/>
      <c r="AT21" s="1127"/>
      <c r="AU21" s="1127"/>
      <c r="AV21" s="1127"/>
    </row>
    <row r="22" spans="1:33" s="1126" customFormat="1" ht="14.25" customHeight="1">
      <c r="A22" s="1895"/>
      <c r="B22" s="1176" t="s">
        <v>58</v>
      </c>
      <c r="C22" s="1177">
        <f>'-44-'!E50</f>
        <v>11</v>
      </c>
      <c r="D22" s="1142">
        <v>10</v>
      </c>
      <c r="E22" s="1142">
        <v>0</v>
      </c>
      <c r="F22" s="1142">
        <v>2</v>
      </c>
      <c r="G22" s="1143">
        <v>1</v>
      </c>
      <c r="H22" s="1144">
        <v>10</v>
      </c>
      <c r="I22" s="1146">
        <v>0</v>
      </c>
      <c r="J22" s="1145">
        <v>0</v>
      </c>
      <c r="K22" s="1178">
        <v>1</v>
      </c>
      <c r="L22" s="1142">
        <v>10</v>
      </c>
      <c r="M22" s="1143">
        <v>0</v>
      </c>
      <c r="N22" s="1144">
        <v>10</v>
      </c>
      <c r="O22" s="1146">
        <v>0</v>
      </c>
      <c r="P22" s="1142">
        <v>10</v>
      </c>
      <c r="Q22" s="1179">
        <v>10</v>
      </c>
      <c r="R22" s="1180">
        <v>10</v>
      </c>
      <c r="S22" s="1145">
        <v>10</v>
      </c>
      <c r="T22" s="1149">
        <v>10</v>
      </c>
      <c r="U22" s="1113">
        <v>10</v>
      </c>
      <c r="V22" s="1120">
        <v>10</v>
      </c>
      <c r="W22" s="1442">
        <v>100</v>
      </c>
      <c r="X22" s="1392">
        <v>0</v>
      </c>
      <c r="Y22" s="1442">
        <v>0</v>
      </c>
      <c r="Z22" s="1181">
        <v>0</v>
      </c>
      <c r="AA22" s="1442">
        <v>0</v>
      </c>
      <c r="AB22" s="1392">
        <v>0</v>
      </c>
      <c r="AC22" s="1442">
        <v>0</v>
      </c>
      <c r="AD22" s="1181">
        <v>0</v>
      </c>
      <c r="AE22" s="1442">
        <v>0</v>
      </c>
      <c r="AF22" s="1403">
        <v>0</v>
      </c>
      <c r="AG22" s="1182">
        <v>0</v>
      </c>
    </row>
    <row r="23" spans="1:33" s="1126" customFormat="1" ht="14.25" customHeight="1">
      <c r="A23" s="1895"/>
      <c r="B23" s="1176" t="s">
        <v>59</v>
      </c>
      <c r="C23" s="1177">
        <f>'-44-'!E51</f>
        <v>15</v>
      </c>
      <c r="D23" s="1142">
        <v>15</v>
      </c>
      <c r="E23" s="1142">
        <v>0</v>
      </c>
      <c r="F23" s="1142">
        <v>1</v>
      </c>
      <c r="G23" s="1143">
        <v>1</v>
      </c>
      <c r="H23" s="1144">
        <v>15</v>
      </c>
      <c r="I23" s="1146">
        <v>0</v>
      </c>
      <c r="J23" s="1145">
        <v>4</v>
      </c>
      <c r="K23" s="1178">
        <v>3</v>
      </c>
      <c r="L23" s="1142">
        <v>15</v>
      </c>
      <c r="M23" s="1143">
        <v>0</v>
      </c>
      <c r="N23" s="1144">
        <v>15</v>
      </c>
      <c r="O23" s="1146">
        <v>0</v>
      </c>
      <c r="P23" s="1142">
        <v>15</v>
      </c>
      <c r="Q23" s="1179">
        <v>15</v>
      </c>
      <c r="R23" s="1180">
        <v>15</v>
      </c>
      <c r="S23" s="1145">
        <v>15</v>
      </c>
      <c r="T23" s="1149">
        <v>15</v>
      </c>
      <c r="U23" s="1113">
        <v>15</v>
      </c>
      <c r="V23" s="1181">
        <v>13</v>
      </c>
      <c r="W23" s="1442">
        <v>86.66666666666667</v>
      </c>
      <c r="X23" s="1392">
        <v>2</v>
      </c>
      <c r="Y23" s="1442">
        <v>13.333333333333334</v>
      </c>
      <c r="Z23" s="1181">
        <v>0</v>
      </c>
      <c r="AA23" s="1442">
        <v>0</v>
      </c>
      <c r="AB23" s="1392">
        <v>0</v>
      </c>
      <c r="AC23" s="1442">
        <v>0</v>
      </c>
      <c r="AD23" s="1181">
        <v>0</v>
      </c>
      <c r="AE23" s="1442">
        <v>0</v>
      </c>
      <c r="AF23" s="1403">
        <v>0</v>
      </c>
      <c r="AG23" s="1182">
        <v>1</v>
      </c>
    </row>
    <row r="24" spans="1:33" s="1126" customFormat="1" ht="14.25" customHeight="1">
      <c r="A24" s="1895"/>
      <c r="B24" s="1176" t="s">
        <v>60</v>
      </c>
      <c r="C24" s="1177">
        <f>'-44-'!E52</f>
        <v>69</v>
      </c>
      <c r="D24" s="1142">
        <v>64</v>
      </c>
      <c r="E24" s="1142">
        <v>0</v>
      </c>
      <c r="F24" s="1142">
        <v>3</v>
      </c>
      <c r="G24" s="1143">
        <v>0</v>
      </c>
      <c r="H24" s="1144">
        <v>64</v>
      </c>
      <c r="I24" s="1146">
        <v>0</v>
      </c>
      <c r="J24" s="1183">
        <v>4</v>
      </c>
      <c r="K24" s="1146">
        <v>2</v>
      </c>
      <c r="L24" s="1142">
        <v>64</v>
      </c>
      <c r="M24" s="1143">
        <v>0</v>
      </c>
      <c r="N24" s="1144">
        <v>64</v>
      </c>
      <c r="O24" s="1146">
        <v>0</v>
      </c>
      <c r="P24" s="1142">
        <v>64</v>
      </c>
      <c r="Q24" s="1179">
        <v>64</v>
      </c>
      <c r="R24" s="1180">
        <v>64</v>
      </c>
      <c r="S24" s="1145">
        <v>64</v>
      </c>
      <c r="T24" s="1149">
        <v>64</v>
      </c>
      <c r="U24" s="1113">
        <v>64</v>
      </c>
      <c r="V24" s="1181">
        <v>58</v>
      </c>
      <c r="W24" s="1442">
        <v>90.625</v>
      </c>
      <c r="X24" s="1392">
        <v>5</v>
      </c>
      <c r="Y24" s="1442">
        <v>7.8125</v>
      </c>
      <c r="Z24" s="1181">
        <v>0</v>
      </c>
      <c r="AA24" s="1442">
        <v>0</v>
      </c>
      <c r="AB24" s="1392">
        <v>1</v>
      </c>
      <c r="AC24" s="1442">
        <v>1.5625</v>
      </c>
      <c r="AD24" s="1181">
        <v>0</v>
      </c>
      <c r="AE24" s="1442">
        <v>0</v>
      </c>
      <c r="AF24" s="1403">
        <v>0</v>
      </c>
      <c r="AG24" s="1182">
        <v>0</v>
      </c>
    </row>
    <row r="25" spans="1:33" s="1126" customFormat="1" ht="14.25" customHeight="1">
      <c r="A25" s="1895"/>
      <c r="B25" s="1176" t="s">
        <v>61</v>
      </c>
      <c r="C25" s="1177">
        <f>'-44-'!E53</f>
        <v>45</v>
      </c>
      <c r="D25" s="1142">
        <v>46</v>
      </c>
      <c r="E25" s="1142">
        <v>0</v>
      </c>
      <c r="F25" s="1142">
        <v>2</v>
      </c>
      <c r="G25" s="1143">
        <v>0</v>
      </c>
      <c r="H25" s="1144">
        <v>46</v>
      </c>
      <c r="I25" s="1146">
        <v>0</v>
      </c>
      <c r="J25" s="1145">
        <v>7</v>
      </c>
      <c r="K25" s="1146">
        <v>8</v>
      </c>
      <c r="L25" s="1142">
        <v>46</v>
      </c>
      <c r="M25" s="1143">
        <v>0</v>
      </c>
      <c r="N25" s="1144">
        <v>46</v>
      </c>
      <c r="O25" s="1146">
        <v>0</v>
      </c>
      <c r="P25" s="1142">
        <v>46</v>
      </c>
      <c r="Q25" s="1179">
        <v>46</v>
      </c>
      <c r="R25" s="1180">
        <v>46</v>
      </c>
      <c r="S25" s="1145">
        <v>46</v>
      </c>
      <c r="T25" s="1149">
        <v>46</v>
      </c>
      <c r="U25" s="1113">
        <v>46</v>
      </c>
      <c r="V25" s="1181">
        <v>37</v>
      </c>
      <c r="W25" s="1442">
        <v>80.43478260869566</v>
      </c>
      <c r="X25" s="1392">
        <v>8</v>
      </c>
      <c r="Y25" s="1442">
        <v>17.391304347826086</v>
      </c>
      <c r="Z25" s="1181">
        <v>0</v>
      </c>
      <c r="AA25" s="1442">
        <v>0</v>
      </c>
      <c r="AB25" s="1392">
        <v>0</v>
      </c>
      <c r="AC25" s="1442">
        <v>0</v>
      </c>
      <c r="AD25" s="1181">
        <v>1</v>
      </c>
      <c r="AE25" s="1442">
        <v>2.1739130434782608</v>
      </c>
      <c r="AF25" s="1404">
        <v>0</v>
      </c>
      <c r="AG25" s="1184">
        <v>0</v>
      </c>
    </row>
    <row r="26" spans="1:33" s="1126" customFormat="1" ht="14.25" customHeight="1">
      <c r="A26" s="1895"/>
      <c r="B26" s="1176" t="s">
        <v>62</v>
      </c>
      <c r="C26" s="1177">
        <f>'-44-'!E54</f>
        <v>40</v>
      </c>
      <c r="D26" s="1142">
        <v>39</v>
      </c>
      <c r="E26" s="1142">
        <v>3</v>
      </c>
      <c r="F26" s="1142">
        <v>2</v>
      </c>
      <c r="G26" s="1143">
        <v>0</v>
      </c>
      <c r="H26" s="1144">
        <v>39</v>
      </c>
      <c r="I26" s="1146">
        <v>0</v>
      </c>
      <c r="J26" s="1145">
        <v>3</v>
      </c>
      <c r="K26" s="1146">
        <v>1</v>
      </c>
      <c r="L26" s="1142">
        <v>39</v>
      </c>
      <c r="M26" s="1143">
        <v>0</v>
      </c>
      <c r="N26" s="1144">
        <v>39</v>
      </c>
      <c r="O26" s="1146">
        <v>0</v>
      </c>
      <c r="P26" s="1142">
        <v>39</v>
      </c>
      <c r="Q26" s="1179">
        <v>39</v>
      </c>
      <c r="R26" s="1180">
        <v>36</v>
      </c>
      <c r="S26" s="1145">
        <v>37</v>
      </c>
      <c r="T26" s="1149">
        <v>37</v>
      </c>
      <c r="U26" s="1113">
        <v>37</v>
      </c>
      <c r="V26" s="1181">
        <v>35</v>
      </c>
      <c r="W26" s="1442">
        <v>89.74358974358975</v>
      </c>
      <c r="X26" s="1392">
        <v>1</v>
      </c>
      <c r="Y26" s="1442">
        <v>2.564102564102564</v>
      </c>
      <c r="Z26" s="1181">
        <v>0</v>
      </c>
      <c r="AA26" s="1442">
        <v>0</v>
      </c>
      <c r="AB26" s="1392">
        <v>0</v>
      </c>
      <c r="AC26" s="1442">
        <v>0</v>
      </c>
      <c r="AD26" s="1181">
        <v>3</v>
      </c>
      <c r="AE26" s="1442">
        <v>7.6923076923076925</v>
      </c>
      <c r="AF26" s="1403">
        <v>0</v>
      </c>
      <c r="AG26" s="1182">
        <v>0</v>
      </c>
    </row>
    <row r="27" spans="1:33" s="1126" customFormat="1" ht="14.25" customHeight="1" thickBot="1">
      <c r="A27" s="1896"/>
      <c r="B27" s="1163" t="s">
        <v>48</v>
      </c>
      <c r="C27" s="1164">
        <f>'-44-'!E55</f>
        <v>493</v>
      </c>
      <c r="D27" s="1159">
        <f>SUM(D21:D26)</f>
        <v>482</v>
      </c>
      <c r="E27" s="1159">
        <f aca="true" t="shared" si="3" ref="E27:AG27">SUM(E21:E26)</f>
        <v>10</v>
      </c>
      <c r="F27" s="1365">
        <f t="shared" si="3"/>
        <v>33</v>
      </c>
      <c r="G27" s="1373">
        <f t="shared" si="3"/>
        <v>9</v>
      </c>
      <c r="H27" s="1374">
        <f t="shared" si="3"/>
        <v>482</v>
      </c>
      <c r="I27" s="1368">
        <f t="shared" si="3"/>
        <v>0</v>
      </c>
      <c r="J27" s="1159">
        <f t="shared" si="3"/>
        <v>49</v>
      </c>
      <c r="K27" s="1159">
        <f t="shared" si="3"/>
        <v>47</v>
      </c>
      <c r="L27" s="1365">
        <f t="shared" si="3"/>
        <v>482</v>
      </c>
      <c r="M27" s="1373">
        <f t="shared" si="3"/>
        <v>1</v>
      </c>
      <c r="N27" s="1374">
        <f t="shared" si="3"/>
        <v>482</v>
      </c>
      <c r="O27" s="1368">
        <f t="shared" si="3"/>
        <v>0</v>
      </c>
      <c r="P27" s="1159">
        <f t="shared" si="3"/>
        <v>482</v>
      </c>
      <c r="Q27" s="1159">
        <f t="shared" si="3"/>
        <v>482</v>
      </c>
      <c r="R27" s="1159">
        <f t="shared" si="3"/>
        <v>479</v>
      </c>
      <c r="S27" s="1159">
        <f t="shared" si="3"/>
        <v>480</v>
      </c>
      <c r="T27" s="1159">
        <f t="shared" si="3"/>
        <v>480</v>
      </c>
      <c r="U27" s="1159">
        <f t="shared" si="3"/>
        <v>480</v>
      </c>
      <c r="V27" s="1365">
        <f t="shared" si="3"/>
        <v>431</v>
      </c>
      <c r="W27" s="1444">
        <f>V27/$D27*100</f>
        <v>89.41908713692946</v>
      </c>
      <c r="X27" s="1374">
        <f t="shared" si="3"/>
        <v>31</v>
      </c>
      <c r="Y27" s="1444">
        <f>X27/$D27*100</f>
        <v>6.431535269709543</v>
      </c>
      <c r="Z27" s="1365">
        <f t="shared" si="3"/>
        <v>0</v>
      </c>
      <c r="AA27" s="1444">
        <f>Z27/$D27*100</f>
        <v>0</v>
      </c>
      <c r="AB27" s="1374">
        <f t="shared" si="3"/>
        <v>2</v>
      </c>
      <c r="AC27" s="1444">
        <f>AB27/$D27*100</f>
        <v>0.4149377593360996</v>
      </c>
      <c r="AD27" s="1365">
        <f t="shared" si="3"/>
        <v>18</v>
      </c>
      <c r="AE27" s="1444">
        <f>AD27/$D27*100</f>
        <v>3.7344398340248963</v>
      </c>
      <c r="AF27" s="1374">
        <f t="shared" si="3"/>
        <v>5</v>
      </c>
      <c r="AG27" s="1368">
        <f t="shared" si="3"/>
        <v>7</v>
      </c>
    </row>
    <row r="28" spans="1:33" s="1126" customFormat="1" ht="14.25" customHeight="1">
      <c r="A28" s="1891" t="s">
        <v>114</v>
      </c>
      <c r="B28" s="1166" t="s">
        <v>63</v>
      </c>
      <c r="C28" s="1118">
        <f>'-44-'!E56</f>
        <v>95</v>
      </c>
      <c r="D28" s="1168">
        <v>91</v>
      </c>
      <c r="E28" s="1168">
        <v>5</v>
      </c>
      <c r="F28" s="1168">
        <v>7</v>
      </c>
      <c r="G28" s="1169">
        <v>0</v>
      </c>
      <c r="H28" s="1170">
        <v>91</v>
      </c>
      <c r="I28" s="1171">
        <v>1</v>
      </c>
      <c r="J28" s="1167">
        <v>5</v>
      </c>
      <c r="K28" s="1171">
        <v>9</v>
      </c>
      <c r="L28" s="1168">
        <v>91</v>
      </c>
      <c r="M28" s="1169">
        <v>1</v>
      </c>
      <c r="N28" s="1170">
        <v>91</v>
      </c>
      <c r="O28" s="1171">
        <v>0</v>
      </c>
      <c r="P28" s="1168">
        <v>91</v>
      </c>
      <c r="Q28" s="1172">
        <v>91</v>
      </c>
      <c r="R28" s="1173">
        <v>91</v>
      </c>
      <c r="S28" s="1167">
        <v>91</v>
      </c>
      <c r="T28" s="1174">
        <v>91</v>
      </c>
      <c r="U28" s="1160">
        <v>91</v>
      </c>
      <c r="V28" s="1120">
        <v>86</v>
      </c>
      <c r="W28" s="1443">
        <v>94.5054945054945</v>
      </c>
      <c r="X28" s="1390">
        <v>2</v>
      </c>
      <c r="Y28" s="1443">
        <v>2.197802197802198</v>
      </c>
      <c r="Z28" s="1120">
        <v>0</v>
      </c>
      <c r="AA28" s="1443">
        <v>0</v>
      </c>
      <c r="AB28" s="1390">
        <v>0</v>
      </c>
      <c r="AC28" s="1443">
        <v>0</v>
      </c>
      <c r="AD28" s="1120">
        <v>4</v>
      </c>
      <c r="AE28" s="1443">
        <v>4.395604395604396</v>
      </c>
      <c r="AF28" s="1401">
        <v>0</v>
      </c>
      <c r="AG28" s="1162">
        <v>0</v>
      </c>
    </row>
    <row r="29" spans="1:33" s="1126" customFormat="1" ht="14.25" customHeight="1">
      <c r="A29" s="1892"/>
      <c r="B29" s="1176" t="s">
        <v>64</v>
      </c>
      <c r="C29" s="1177">
        <f>'-44-'!E57</f>
        <v>27</v>
      </c>
      <c r="D29" s="1142">
        <v>28</v>
      </c>
      <c r="E29" s="1142">
        <v>1</v>
      </c>
      <c r="F29" s="1142">
        <v>3</v>
      </c>
      <c r="G29" s="1143">
        <v>0</v>
      </c>
      <c r="H29" s="1144">
        <v>28</v>
      </c>
      <c r="I29" s="1146">
        <v>0</v>
      </c>
      <c r="J29" s="1145">
        <v>3</v>
      </c>
      <c r="K29" s="1146">
        <v>5</v>
      </c>
      <c r="L29" s="1142">
        <v>27</v>
      </c>
      <c r="M29" s="1143">
        <v>0</v>
      </c>
      <c r="N29" s="1144">
        <v>28</v>
      </c>
      <c r="O29" s="1146">
        <v>0</v>
      </c>
      <c r="P29" s="1142">
        <v>28</v>
      </c>
      <c r="Q29" s="1179">
        <v>28</v>
      </c>
      <c r="R29" s="1180">
        <v>28</v>
      </c>
      <c r="S29" s="1145">
        <v>28</v>
      </c>
      <c r="T29" s="1149">
        <v>28</v>
      </c>
      <c r="U29" s="1113">
        <v>28</v>
      </c>
      <c r="V29" s="1181">
        <v>28</v>
      </c>
      <c r="W29" s="1442">
        <v>100</v>
      </c>
      <c r="X29" s="1392">
        <v>0</v>
      </c>
      <c r="Y29" s="1442">
        <v>0</v>
      </c>
      <c r="Z29" s="1181">
        <v>0</v>
      </c>
      <c r="AA29" s="1442">
        <v>0</v>
      </c>
      <c r="AB29" s="1392">
        <v>0</v>
      </c>
      <c r="AC29" s="1442">
        <v>0</v>
      </c>
      <c r="AD29" s="1181">
        <v>0</v>
      </c>
      <c r="AE29" s="1442">
        <v>0</v>
      </c>
      <c r="AF29" s="1403">
        <v>0</v>
      </c>
      <c r="AG29" s="1182">
        <v>0</v>
      </c>
    </row>
    <row r="30" spans="1:33" s="1094" customFormat="1" ht="14.25" customHeight="1">
      <c r="A30" s="1892"/>
      <c r="B30" s="1096" t="s">
        <v>65</v>
      </c>
      <c r="C30" s="1177">
        <f>'-44-'!E58</f>
        <v>48</v>
      </c>
      <c r="D30" s="1141">
        <v>46</v>
      </c>
      <c r="E30" s="1142">
        <v>9</v>
      </c>
      <c r="F30" s="1142">
        <v>5</v>
      </c>
      <c r="G30" s="1143">
        <v>1</v>
      </c>
      <c r="H30" s="1144">
        <v>46</v>
      </c>
      <c r="I30" s="1146">
        <v>0</v>
      </c>
      <c r="J30" s="1145">
        <v>4</v>
      </c>
      <c r="K30" s="1146">
        <v>8</v>
      </c>
      <c r="L30" s="1142">
        <v>46</v>
      </c>
      <c r="M30" s="1143">
        <v>1</v>
      </c>
      <c r="N30" s="1144">
        <v>46</v>
      </c>
      <c r="O30" s="1146">
        <v>0</v>
      </c>
      <c r="P30" s="1142">
        <v>46</v>
      </c>
      <c r="Q30" s="1179">
        <v>46</v>
      </c>
      <c r="R30" s="1180">
        <v>46</v>
      </c>
      <c r="S30" s="1145">
        <v>46</v>
      </c>
      <c r="T30" s="1149">
        <v>46</v>
      </c>
      <c r="U30" s="1113">
        <v>46</v>
      </c>
      <c r="V30" s="1181">
        <v>43</v>
      </c>
      <c r="W30" s="1442">
        <v>93.47826086956522</v>
      </c>
      <c r="X30" s="1392">
        <v>1</v>
      </c>
      <c r="Y30" s="1442">
        <v>2.1739130434782608</v>
      </c>
      <c r="Z30" s="1181">
        <v>0</v>
      </c>
      <c r="AA30" s="1442">
        <v>0</v>
      </c>
      <c r="AB30" s="1392">
        <v>1</v>
      </c>
      <c r="AC30" s="1442">
        <v>2.1739130434782608</v>
      </c>
      <c r="AD30" s="1181">
        <v>1</v>
      </c>
      <c r="AE30" s="1442">
        <v>2.1739130434782608</v>
      </c>
      <c r="AF30" s="1403">
        <v>1</v>
      </c>
      <c r="AG30" s="1182">
        <v>0</v>
      </c>
    </row>
    <row r="31" spans="1:33" s="1094" customFormat="1" ht="14.25" customHeight="1">
      <c r="A31" s="1892"/>
      <c r="B31" s="1096" t="s">
        <v>66</v>
      </c>
      <c r="C31" s="1177">
        <f>'-44-'!E59</f>
        <v>47</v>
      </c>
      <c r="D31" s="1141">
        <v>47</v>
      </c>
      <c r="E31" s="1142">
        <v>1</v>
      </c>
      <c r="F31" s="1142">
        <v>0</v>
      </c>
      <c r="G31" s="1143">
        <v>0</v>
      </c>
      <c r="H31" s="1144">
        <v>47</v>
      </c>
      <c r="I31" s="1146">
        <v>0</v>
      </c>
      <c r="J31" s="1145">
        <v>3</v>
      </c>
      <c r="K31" s="1146">
        <v>6</v>
      </c>
      <c r="L31" s="1142">
        <v>46</v>
      </c>
      <c r="M31" s="1143">
        <v>0</v>
      </c>
      <c r="N31" s="1144">
        <v>46</v>
      </c>
      <c r="O31" s="1146">
        <v>0</v>
      </c>
      <c r="P31" s="1142">
        <v>46</v>
      </c>
      <c r="Q31" s="1179">
        <v>46</v>
      </c>
      <c r="R31" s="1180">
        <v>47</v>
      </c>
      <c r="S31" s="1145">
        <v>46</v>
      </c>
      <c r="T31" s="1149">
        <v>46</v>
      </c>
      <c r="U31" s="1113">
        <v>46</v>
      </c>
      <c r="V31" s="1181">
        <v>47</v>
      </c>
      <c r="W31" s="1442">
        <v>100</v>
      </c>
      <c r="X31" s="1392">
        <v>0</v>
      </c>
      <c r="Y31" s="1442">
        <v>0</v>
      </c>
      <c r="Z31" s="1181">
        <v>0</v>
      </c>
      <c r="AA31" s="1442">
        <v>0</v>
      </c>
      <c r="AB31" s="1392">
        <v>0</v>
      </c>
      <c r="AC31" s="1442">
        <v>0</v>
      </c>
      <c r="AD31" s="1181">
        <v>0</v>
      </c>
      <c r="AE31" s="1442">
        <v>0</v>
      </c>
      <c r="AF31" s="1404">
        <v>0</v>
      </c>
      <c r="AG31" s="1184">
        <v>0</v>
      </c>
    </row>
    <row r="32" spans="1:33" s="1094" customFormat="1" ht="14.25" customHeight="1">
      <c r="A32" s="1892"/>
      <c r="B32" s="1096" t="s">
        <v>67</v>
      </c>
      <c r="C32" s="1177">
        <f>'-44-'!E60</f>
        <v>27</v>
      </c>
      <c r="D32" s="1141">
        <v>27</v>
      </c>
      <c r="E32" s="1142">
        <v>0</v>
      </c>
      <c r="F32" s="1142">
        <v>3</v>
      </c>
      <c r="G32" s="1143">
        <v>0</v>
      </c>
      <c r="H32" s="1144">
        <v>27</v>
      </c>
      <c r="I32" s="1146">
        <v>0</v>
      </c>
      <c r="J32" s="1145">
        <v>1</v>
      </c>
      <c r="K32" s="1146">
        <v>2</v>
      </c>
      <c r="L32" s="1142">
        <v>27</v>
      </c>
      <c r="M32" s="1143">
        <v>0</v>
      </c>
      <c r="N32" s="1144">
        <v>27</v>
      </c>
      <c r="O32" s="1146">
        <v>0</v>
      </c>
      <c r="P32" s="1142">
        <v>27</v>
      </c>
      <c r="Q32" s="1179">
        <v>27</v>
      </c>
      <c r="R32" s="1180">
        <v>27</v>
      </c>
      <c r="S32" s="1145">
        <v>27</v>
      </c>
      <c r="T32" s="1149">
        <v>27</v>
      </c>
      <c r="U32" s="1185">
        <v>27</v>
      </c>
      <c r="V32" s="1181">
        <v>27</v>
      </c>
      <c r="W32" s="1442">
        <v>100</v>
      </c>
      <c r="X32" s="1392">
        <v>0</v>
      </c>
      <c r="Y32" s="1442">
        <v>0</v>
      </c>
      <c r="Z32" s="1181">
        <v>0</v>
      </c>
      <c r="AA32" s="1442">
        <v>0</v>
      </c>
      <c r="AB32" s="1392">
        <v>0</v>
      </c>
      <c r="AC32" s="1442">
        <v>0</v>
      </c>
      <c r="AD32" s="1181">
        <v>0</v>
      </c>
      <c r="AE32" s="1442">
        <v>0</v>
      </c>
      <c r="AF32" s="1403">
        <v>0</v>
      </c>
      <c r="AG32" s="1182">
        <v>0</v>
      </c>
    </row>
    <row r="33" spans="1:33" s="1094" customFormat="1" ht="14.25" customHeight="1">
      <c r="A33" s="1892"/>
      <c r="B33" s="1096" t="s">
        <v>68</v>
      </c>
      <c r="C33" s="1177">
        <f>'-44-'!E61</f>
        <v>34</v>
      </c>
      <c r="D33" s="1141">
        <v>31</v>
      </c>
      <c r="E33" s="1142">
        <v>1</v>
      </c>
      <c r="F33" s="1142">
        <v>3</v>
      </c>
      <c r="G33" s="1143">
        <v>1</v>
      </c>
      <c r="H33" s="1144">
        <v>31</v>
      </c>
      <c r="I33" s="1146">
        <v>0</v>
      </c>
      <c r="J33" s="1145">
        <v>4</v>
      </c>
      <c r="K33" s="1146">
        <v>2</v>
      </c>
      <c r="L33" s="1142">
        <v>31</v>
      </c>
      <c r="M33" s="1143">
        <v>0</v>
      </c>
      <c r="N33" s="1144">
        <v>31</v>
      </c>
      <c r="O33" s="1146">
        <v>0</v>
      </c>
      <c r="P33" s="1142">
        <v>31</v>
      </c>
      <c r="Q33" s="1179">
        <v>31</v>
      </c>
      <c r="R33" s="1180">
        <v>31</v>
      </c>
      <c r="S33" s="1145">
        <v>31</v>
      </c>
      <c r="T33" s="1149">
        <v>31</v>
      </c>
      <c r="U33" s="1185">
        <v>31</v>
      </c>
      <c r="V33" s="1181">
        <v>30</v>
      </c>
      <c r="W33" s="1442">
        <v>96.7741935483871</v>
      </c>
      <c r="X33" s="1392">
        <v>0</v>
      </c>
      <c r="Y33" s="1442">
        <v>0</v>
      </c>
      <c r="Z33" s="1181">
        <v>0</v>
      </c>
      <c r="AA33" s="1442">
        <v>0</v>
      </c>
      <c r="AB33" s="1392">
        <v>0</v>
      </c>
      <c r="AC33" s="1442">
        <v>0</v>
      </c>
      <c r="AD33" s="1181">
        <v>1</v>
      </c>
      <c r="AE33" s="1442">
        <v>3.225806451612903</v>
      </c>
      <c r="AF33" s="1403">
        <v>1</v>
      </c>
      <c r="AG33" s="1182">
        <v>1</v>
      </c>
    </row>
    <row r="34" spans="1:33" s="1126" customFormat="1" ht="14.25" customHeight="1" thickBot="1">
      <c r="A34" s="1893"/>
      <c r="B34" s="1123" t="s">
        <v>48</v>
      </c>
      <c r="C34" s="1164">
        <f>'-44-'!E62</f>
        <v>278</v>
      </c>
      <c r="D34" s="1186">
        <f aca="true" t="shared" si="4" ref="D34:U34">SUM(D28:D33)</f>
        <v>270</v>
      </c>
      <c r="E34" s="1187">
        <f t="shared" si="4"/>
        <v>17</v>
      </c>
      <c r="F34" s="1187">
        <f t="shared" si="4"/>
        <v>21</v>
      </c>
      <c r="G34" s="1379">
        <f t="shared" si="4"/>
        <v>2</v>
      </c>
      <c r="H34" s="1380">
        <f t="shared" si="4"/>
        <v>270</v>
      </c>
      <c r="I34" s="1188">
        <f t="shared" si="4"/>
        <v>1</v>
      </c>
      <c r="J34" s="1189">
        <f t="shared" si="4"/>
        <v>20</v>
      </c>
      <c r="K34" s="1188">
        <f t="shared" si="4"/>
        <v>32</v>
      </c>
      <c r="L34" s="1187">
        <f t="shared" si="4"/>
        <v>268</v>
      </c>
      <c r="M34" s="1379">
        <f t="shared" si="4"/>
        <v>2</v>
      </c>
      <c r="N34" s="1380">
        <f t="shared" si="4"/>
        <v>269</v>
      </c>
      <c r="O34" s="1188">
        <f t="shared" si="4"/>
        <v>0</v>
      </c>
      <c r="P34" s="1187">
        <f t="shared" si="4"/>
        <v>269</v>
      </c>
      <c r="Q34" s="1189">
        <f t="shared" si="4"/>
        <v>269</v>
      </c>
      <c r="R34" s="1188">
        <f t="shared" si="4"/>
        <v>270</v>
      </c>
      <c r="S34" s="1189">
        <f t="shared" si="4"/>
        <v>269</v>
      </c>
      <c r="T34" s="1188">
        <f t="shared" si="4"/>
        <v>269</v>
      </c>
      <c r="U34" s="1190">
        <f t="shared" si="4"/>
        <v>269</v>
      </c>
      <c r="V34" s="1191">
        <f>SUM(V28:V33)</f>
        <v>261</v>
      </c>
      <c r="W34" s="1444">
        <f>V34/$D34*100</f>
        <v>96.66666666666667</v>
      </c>
      <c r="X34" s="1393">
        <f>SUM(X28:X33)</f>
        <v>3</v>
      </c>
      <c r="Y34" s="1444">
        <f>X34/$D34*100</f>
        <v>1.1111111111111112</v>
      </c>
      <c r="Z34" s="1191">
        <f aca="true" t="shared" si="5" ref="Z34:AG34">SUM(Z28:Z33)</f>
        <v>0</v>
      </c>
      <c r="AA34" s="1444">
        <f>Z34/$D34*100</f>
        <v>0</v>
      </c>
      <c r="AB34" s="1393">
        <f t="shared" si="5"/>
        <v>1</v>
      </c>
      <c r="AC34" s="1444">
        <f>AB34/$D34*100</f>
        <v>0.3703703703703704</v>
      </c>
      <c r="AD34" s="1191">
        <f t="shared" si="5"/>
        <v>6</v>
      </c>
      <c r="AE34" s="1444">
        <f>AD34/$D34*100</f>
        <v>2.2222222222222223</v>
      </c>
      <c r="AF34" s="1405">
        <f t="shared" si="5"/>
        <v>2</v>
      </c>
      <c r="AG34" s="1192">
        <f t="shared" si="5"/>
        <v>1</v>
      </c>
    </row>
    <row r="35" spans="1:33" s="1202" customFormat="1" ht="14.25" customHeight="1" thickBot="1">
      <c r="A35" s="1900" t="s">
        <v>431</v>
      </c>
      <c r="B35" s="1901"/>
      <c r="C35" s="1193">
        <f>SUM('-46-'!C10,'-46-'!C14,'-46-'!C19,'-46-'!C22,'-46-'!C26,'-46-'!C28,'-46-'!C32,'-46-'!C36,'-47-'!C14,'-47-'!C18,'-47-'!C20,'-47-'!C27,'-47-'!C34,)</f>
        <v>6994</v>
      </c>
      <c r="D35" s="1194">
        <f>SUM('-46-'!D10,'-46-'!D14,'-46-'!D19,'-46-'!D22,'-46-'!D26,'-46-'!D28,'-46-'!D32,'-46-'!D36,'-47-'!D14,'-47-'!D18,'-47-'!D20,'-47-'!D27,'-47-'!D34,)</f>
        <v>6881</v>
      </c>
      <c r="E35" s="1195">
        <f>SUM('-46-'!E10,'-46-'!E14,'-46-'!E19,'-46-'!E22,'-46-'!E26,'-46-'!E28,'-46-'!E32,'-46-'!E36,'-47-'!E14,'-47-'!E18,'-47-'!E20,'-47-'!E27,'-47-'!E34,)</f>
        <v>100</v>
      </c>
      <c r="F35" s="1196">
        <f>SUM('-46-'!F10,'-46-'!F14,'-46-'!F19,'-46-'!F22,'-46-'!F26,'-46-'!F28,'-46-'!F32,'-46-'!F36,'-47-'!F14,'-47-'!F18,'-47-'!F20,'-47-'!F27,'-47-'!F34,)</f>
        <v>556</v>
      </c>
      <c r="G35" s="1381">
        <f>SUM('-46-'!G10,'-46-'!G14,'-46-'!G19,'-46-'!G22,'-46-'!G26,'-46-'!G28,'-46-'!G32,'-46-'!G36,'-47-'!G14,'-47-'!G18,'-47-'!G20,'-47-'!G27,'-47-'!G34,)</f>
        <v>180</v>
      </c>
      <c r="H35" s="1382">
        <f>SUM('-46-'!H10,'-46-'!H14,'-46-'!H19,'-46-'!H22,'-46-'!H26,'-46-'!H28,'-46-'!H32,'-46-'!H36,'-47-'!H14,'-47-'!H18,'-47-'!H20,'-47-'!H27,'-47-'!H34,)</f>
        <v>6827</v>
      </c>
      <c r="I35" s="1197">
        <f>SUM('-46-'!I10,'-46-'!I14,'-46-'!I19,'-46-'!I22,'-46-'!I26,'-46-'!I28,'-46-'!I32,'-46-'!I36,'-47-'!I14,'-47-'!I18,'-47-'!I20,'-47-'!I27,'-47-'!I34,)</f>
        <v>33</v>
      </c>
      <c r="J35" s="1197">
        <f>SUM('-46-'!J10,'-46-'!J14,'-46-'!J19,'-46-'!J22,'-46-'!J26,'-46-'!J28,'-46-'!J32,'-46-'!J36,'-47-'!J14,'-47-'!J18,'-47-'!J20,'-47-'!J27,'-47-'!J34,)</f>
        <v>489</v>
      </c>
      <c r="K35" s="1198">
        <f>SUM('-46-'!K10,'-46-'!K14,'-46-'!K19,'-46-'!K22,'-46-'!K26,'-46-'!K28,'-46-'!K32,'-46-'!K36,'-47-'!K14,'-47-'!K18,'-47-'!K20,'-47-'!K27,'-47-'!K34,)</f>
        <v>870</v>
      </c>
      <c r="L35" s="1196">
        <f>SUM('-46-'!L10,'-46-'!L14,'-46-'!L19,'-46-'!L22,'-46-'!L26,'-46-'!L28,'-46-'!L32,'-46-'!L36,'-47-'!L14,'-47-'!L18,'-47-'!L20,'-47-'!L27,'-47-'!L34,)</f>
        <v>6868</v>
      </c>
      <c r="M35" s="1384">
        <f>SUM('-46-'!M10,'-46-'!M14,'-46-'!M19,'-46-'!M22,'-46-'!M26,'-46-'!M28,'-46-'!M32,'-46-'!M36,'-47-'!M14,'-47-'!M18,'-47-'!M20,'-47-'!M27,'-47-'!M34,)</f>
        <v>13</v>
      </c>
      <c r="N35" s="1385">
        <f>SUM('-46-'!N10,'-46-'!N14,'-46-'!N19,'-46-'!N22,'-46-'!N26,'-46-'!N28,'-46-'!N32,'-46-'!N36,'-47-'!N14,'-47-'!N18,'-47-'!N20,'-47-'!N27,'-47-'!N34,)</f>
        <v>6864</v>
      </c>
      <c r="O35" s="1198">
        <f>SUM('-46-'!O10,'-46-'!O14,'-46-'!O19,'-46-'!O22,'-46-'!O26,'-46-'!O28,'-46-'!O32,'-46-'!O36,'-47-'!O14,'-47-'!O18,'-47-'!O20,'-47-'!O27,'-47-'!O34,)</f>
        <v>7</v>
      </c>
      <c r="P35" s="1196">
        <f>SUM('-46-'!P10,'-46-'!P14,'-46-'!P19,'-46-'!P22,'-46-'!P26,'-46-'!P28,'-46-'!P32,'-46-'!P36,'-47-'!P14,'-47-'!P18,'-47-'!P20,'-47-'!P27,'-47-'!P34,)</f>
        <v>6867</v>
      </c>
      <c r="Q35" s="1195">
        <f>SUM('-46-'!Q10,'-46-'!Q14,'-46-'!Q19,'-46-'!Q22,'-46-'!Q26,'-46-'!Q28,'-46-'!Q32,'-46-'!Q36,'-47-'!Q14,'-47-'!Q18,'-47-'!Q20,'-47-'!Q27,'-47-'!Q34,)</f>
        <v>6837</v>
      </c>
      <c r="R35" s="1195">
        <f>SUM('-46-'!R10,'-46-'!R14,'-46-'!R19,'-46-'!R22,'-46-'!R26,'-46-'!R28,'-46-'!R32,'-46-'!R36,'-47-'!R14,'-47-'!R18,'-47-'!R20,'-47-'!R27,'-47-'!R34,)</f>
        <v>6844</v>
      </c>
      <c r="S35" s="1197">
        <f>SUM('-46-'!S10,'-46-'!S14,'-46-'!S19,'-46-'!S22,'-46-'!S26,'-46-'!S28,'-46-'!S32,'-46-'!S36,'-47-'!S14,'-47-'!S18,'-47-'!S20,'-47-'!S27,'-47-'!S34,)</f>
        <v>6815</v>
      </c>
      <c r="T35" s="1198">
        <f>SUM('-46-'!T10,'-46-'!T14,'-46-'!T19,'-46-'!T22,'-46-'!T26,'-46-'!T28,'-46-'!T32,'-46-'!T36,T14,T18,T20,T27,T34)</f>
        <v>6852</v>
      </c>
      <c r="U35" s="1199">
        <f>SUM('-46-'!U10,'-46-'!U14,'-46-'!U19,'-46-'!U22,'-46-'!U26,'-46-'!U28,'-46-'!U32,'-46-'!U36,U14,U18,U20,U27,U34)</f>
        <v>6852</v>
      </c>
      <c r="V35" s="1200">
        <f>SUM('-46-'!V10,'-46-'!V14,'-46-'!V19,'-46-'!V22,'-46-'!V26,'-46-'!V28,'-46-'!V32,'-46-'!V36,'-47-'!V14,'-47-'!V18,'-47-'!V20,'-47-'!V27,'-47-'!V34,)</f>
        <v>6391</v>
      </c>
      <c r="W35" s="1394">
        <f>V35/D35*100</f>
        <v>92.87894201424211</v>
      </c>
      <c r="X35" s="1395">
        <f>SUM('-46-'!X10,'-46-'!X14,'-46-'!X19,'-46-'!X22,'-46-'!X26,'-46-'!X28,'-46-'!X32,'-46-'!X36,'-47-'!X14,'-47-'!X18,'-47-'!X20,'-47-'!X27,'-47-'!X34,)</f>
        <v>184</v>
      </c>
      <c r="Y35" s="1386">
        <f>X35/D35*100</f>
        <v>2.674029937509083</v>
      </c>
      <c r="Z35" s="1200">
        <f>SUM('-46-'!Z10,'-46-'!Z14,'-46-'!Z19,'-46-'!Z22,'-46-'!Z26,'-46-'!Z28,'-46-'!Z32,'-46-'!Z36,'-47-'!Z14,'-47-'!Z18,'-47-'!Z20,'-47-'!Z27,'-47-'!Z34,)</f>
        <v>1</v>
      </c>
      <c r="AA35" s="1394">
        <f>Z35/D35*100</f>
        <v>0.014532771399505885</v>
      </c>
      <c r="AB35" s="1395">
        <f>SUM('-46-'!AB10,'-46-'!AB14,'-46-'!AB19,'-46-'!AB22,'-46-'!AB26,'-46-'!AB28,'-46-'!AB32,'-46-'!AB36,'-47-'!AB14,'-47-'!AB18,'-47-'!AB20,'-47-'!AB27,'-47-'!AB34,)</f>
        <v>110</v>
      </c>
      <c r="AC35" s="1386">
        <f>AB35/D35</f>
        <v>0.015986048539456475</v>
      </c>
      <c r="AD35" s="1200">
        <f>SUM('-46-'!AD10,'-46-'!AD14,'-46-'!AD19,'-46-'!AD22,'-46-'!AD26,'-46-'!AD28,'-46-'!AD32,'-46-'!AD36,'-47-'!AD14,'-47-'!AD18,'-47-'!AD20,'-47-'!AD27,'-47-'!AD34,)</f>
        <v>197</v>
      </c>
      <c r="AE35" s="1394">
        <f>AD35/D35*100</f>
        <v>2.8629559657026595</v>
      </c>
      <c r="AF35" s="1406">
        <f>SUM('-46-'!AF10,'-46-'!AF14,'-46-'!AF19,'-46-'!AF22,'-46-'!AF26,'-46-'!AF28,'-46-'!AF32,'-46-'!AF36,'-47-'!AF14,'-47-'!AF18,'-47-'!AF20,'-47-'!AF27,'-47-'!AF34,)</f>
        <v>10</v>
      </c>
      <c r="AG35" s="1201">
        <f>SUM('-46-'!AG10,'-46-'!AG14,'-46-'!AG19,'-46-'!AG22,'-46-'!AG26,'-46-'!AG28,'-46-'!AG32,'-46-'!AG36,'-47-'!AG14,'-47-'!AG18,'-47-'!AG20,'-47-'!AG27,'-47-'!AG34,)</f>
        <v>12</v>
      </c>
    </row>
    <row r="36" spans="1:33" s="1126" customFormat="1" ht="14.25" customHeight="1" thickBot="1">
      <c r="A36" s="1887" t="s">
        <v>149</v>
      </c>
      <c r="B36" s="1888"/>
      <c r="C36" s="1446">
        <f>'-44-'!E64</f>
        <v>4849</v>
      </c>
      <c r="D36" s="1447">
        <v>4819</v>
      </c>
      <c r="E36" s="1203"/>
      <c r="F36" s="1203"/>
      <c r="G36" s="1203"/>
      <c r="H36" s="1203"/>
      <c r="I36" s="1203"/>
      <c r="J36" s="1203"/>
      <c r="K36" s="1203"/>
      <c r="L36" s="1203"/>
      <c r="M36" s="1204"/>
      <c r="N36" s="1203"/>
      <c r="O36" s="1204"/>
      <c r="P36" s="1203"/>
      <c r="Q36" s="1203"/>
      <c r="R36" s="1203"/>
      <c r="S36" s="1205"/>
      <c r="T36" s="1206"/>
      <c r="U36" s="1205"/>
      <c r="V36" s="1206"/>
      <c r="W36" s="1206"/>
      <c r="X36" s="1206"/>
      <c r="Y36" s="1206"/>
      <c r="Z36" s="1206"/>
      <c r="AA36" s="1206"/>
      <c r="AB36" s="1206"/>
      <c r="AC36" s="1206"/>
      <c r="AD36" s="1206"/>
      <c r="AE36" s="1206"/>
      <c r="AF36" s="1206"/>
      <c r="AG36" s="1206"/>
    </row>
    <row r="37" spans="1:33" s="1126" customFormat="1" ht="14.25" customHeight="1" thickBot="1">
      <c r="A37" s="1889" t="s">
        <v>432</v>
      </c>
      <c r="B37" s="1890"/>
      <c r="C37" s="1476">
        <f>SUM(C35:C36)</f>
        <v>11843</v>
      </c>
      <c r="D37" s="1477">
        <f>SUM(D35:D36)</f>
        <v>11700</v>
      </c>
      <c r="E37" s="1203"/>
      <c r="F37" s="1203"/>
      <c r="G37" s="1203"/>
      <c r="H37" s="1203"/>
      <c r="I37" s="1203"/>
      <c r="J37" s="1203"/>
      <c r="K37" s="1203"/>
      <c r="L37" s="1203"/>
      <c r="M37" s="1204"/>
      <c r="N37" s="1203"/>
      <c r="O37" s="1204"/>
      <c r="P37" s="1203"/>
      <c r="Q37" s="1203"/>
      <c r="R37" s="1203"/>
      <c r="S37" s="1203"/>
      <c r="T37" s="1206"/>
      <c r="U37" s="1203"/>
      <c r="V37" s="1206"/>
      <c r="W37" s="1206"/>
      <c r="X37" s="1206"/>
      <c r="Y37" s="1206"/>
      <c r="Z37" s="1206"/>
      <c r="AA37" s="1206"/>
      <c r="AB37" s="1206"/>
      <c r="AC37" s="1206"/>
      <c r="AD37" s="1206"/>
      <c r="AE37" s="1206"/>
      <c r="AF37" s="1206"/>
      <c r="AG37" s="1206"/>
    </row>
    <row r="38" spans="1:21" ht="14.25">
      <c r="A38" s="1207"/>
      <c r="C38" s="1208"/>
      <c r="D38" s="1208"/>
      <c r="E38" s="1208"/>
      <c r="F38" s="1208"/>
      <c r="G38" s="1208"/>
      <c r="H38" s="1208"/>
      <c r="I38" s="1208"/>
      <c r="J38" s="1208"/>
      <c r="K38" s="1208"/>
      <c r="L38" s="1208"/>
      <c r="M38" s="1209"/>
      <c r="N38" s="1208"/>
      <c r="O38" s="1209"/>
      <c r="P38" s="1208"/>
      <c r="Q38" s="1208"/>
      <c r="R38" s="1208"/>
      <c r="S38" s="1208"/>
      <c r="U38" s="1208"/>
    </row>
    <row r="39" spans="3:21" ht="14.25">
      <c r="C39" s="1208"/>
      <c r="D39" s="1208"/>
      <c r="E39" s="1208"/>
      <c r="F39" s="1208"/>
      <c r="G39" s="1208"/>
      <c r="H39" s="1208"/>
      <c r="I39" s="1208"/>
      <c r="J39" s="1208"/>
      <c r="K39" s="1208"/>
      <c r="L39" s="1208"/>
      <c r="M39" s="1209"/>
      <c r="N39" s="1208"/>
      <c r="O39" s="1209"/>
      <c r="P39" s="1208"/>
      <c r="Q39" s="1208"/>
      <c r="R39" s="1208"/>
      <c r="S39" s="1208"/>
      <c r="U39" s="1208"/>
    </row>
    <row r="40" spans="3:21" ht="14.25">
      <c r="C40" s="1208"/>
      <c r="D40" s="1208"/>
      <c r="E40" s="1208"/>
      <c r="F40" s="1208"/>
      <c r="G40" s="1208"/>
      <c r="H40" s="1208"/>
      <c r="I40" s="1208"/>
      <c r="J40" s="1208"/>
      <c r="K40" s="1208"/>
      <c r="L40" s="1208"/>
      <c r="M40" s="1209"/>
      <c r="N40" s="1208"/>
      <c r="O40" s="1209"/>
      <c r="P40" s="1208"/>
      <c r="Q40" s="1208"/>
      <c r="R40" s="1208"/>
      <c r="S40" s="1208"/>
      <c r="U40" s="1208"/>
    </row>
    <row r="41" spans="3:21" ht="14.25">
      <c r="C41" s="1208"/>
      <c r="D41" s="1208"/>
      <c r="E41" s="1208"/>
      <c r="F41" s="1208"/>
      <c r="G41" s="1208"/>
      <c r="H41" s="1208"/>
      <c r="I41" s="1208"/>
      <c r="J41" s="1208"/>
      <c r="K41" s="1208"/>
      <c r="L41" s="1208"/>
      <c r="M41" s="1209"/>
      <c r="N41" s="1208"/>
      <c r="O41" s="1209"/>
      <c r="P41" s="1208"/>
      <c r="Q41" s="1208"/>
      <c r="R41" s="1208"/>
      <c r="S41" s="1208"/>
      <c r="U41" s="1208"/>
    </row>
    <row r="42" spans="3:21" ht="14.25">
      <c r="C42" s="1208"/>
      <c r="D42" s="1208"/>
      <c r="E42" s="1208"/>
      <c r="F42" s="1208"/>
      <c r="G42" s="1208"/>
      <c r="H42" s="1208"/>
      <c r="I42" s="1208"/>
      <c r="J42" s="1208"/>
      <c r="K42" s="1208"/>
      <c r="L42" s="1208"/>
      <c r="M42" s="1209"/>
      <c r="N42" s="1208"/>
      <c r="O42" s="1209"/>
      <c r="P42" s="1208"/>
      <c r="Q42" s="1208"/>
      <c r="R42" s="1208"/>
      <c r="S42" s="1208"/>
      <c r="U42" s="1208"/>
    </row>
    <row r="43" spans="3:21" ht="14.25">
      <c r="C43" s="1208"/>
      <c r="D43" s="1208"/>
      <c r="E43" s="1208"/>
      <c r="F43" s="1208"/>
      <c r="G43" s="1208"/>
      <c r="H43" s="1208"/>
      <c r="I43" s="1208"/>
      <c r="J43" s="1208"/>
      <c r="K43" s="1208"/>
      <c r="L43" s="1208"/>
      <c r="M43" s="1209"/>
      <c r="N43" s="1208"/>
      <c r="O43" s="1209"/>
      <c r="P43" s="1208"/>
      <c r="Q43" s="1208"/>
      <c r="R43" s="1208"/>
      <c r="S43" s="1208"/>
      <c r="U43" s="1208"/>
    </row>
    <row r="44" spans="3:21" ht="14.25">
      <c r="C44" s="1208"/>
      <c r="D44" s="1208"/>
      <c r="E44" s="1208"/>
      <c r="F44" s="1208"/>
      <c r="G44" s="1208"/>
      <c r="H44" s="1208"/>
      <c r="I44" s="1208"/>
      <c r="J44" s="1208"/>
      <c r="K44" s="1208"/>
      <c r="L44" s="1208"/>
      <c r="M44" s="1209"/>
      <c r="N44" s="1208"/>
      <c r="O44" s="1209"/>
      <c r="P44" s="1208"/>
      <c r="Q44" s="1208"/>
      <c r="R44" s="1208"/>
      <c r="S44" s="1208"/>
      <c r="U44" s="1208"/>
    </row>
    <row r="45" spans="3:21" ht="14.25">
      <c r="C45" s="1208"/>
      <c r="D45" s="1208"/>
      <c r="E45" s="1208"/>
      <c r="F45" s="1208"/>
      <c r="G45" s="1208"/>
      <c r="H45" s="1208"/>
      <c r="I45" s="1208"/>
      <c r="J45" s="1208"/>
      <c r="K45" s="1208"/>
      <c r="L45" s="1208"/>
      <c r="M45" s="1209"/>
      <c r="N45" s="1208"/>
      <c r="O45" s="1209"/>
      <c r="P45" s="1208"/>
      <c r="Q45" s="1208"/>
      <c r="R45" s="1208"/>
      <c r="S45" s="1208"/>
      <c r="U45" s="1208"/>
    </row>
    <row r="46" spans="3:21" ht="14.25">
      <c r="C46" s="1208"/>
      <c r="D46" s="1208"/>
      <c r="E46" s="1208"/>
      <c r="F46" s="1208"/>
      <c r="G46" s="1208"/>
      <c r="H46" s="1208"/>
      <c r="I46" s="1208"/>
      <c r="J46" s="1208"/>
      <c r="K46" s="1208"/>
      <c r="L46" s="1208"/>
      <c r="M46" s="1209"/>
      <c r="N46" s="1208"/>
      <c r="O46" s="1209"/>
      <c r="P46" s="1208"/>
      <c r="Q46" s="1208"/>
      <c r="R46" s="1208"/>
      <c r="S46" s="1208"/>
      <c r="U46" s="1208"/>
    </row>
    <row r="47" spans="3:21" ht="14.25">
      <c r="C47" s="1208"/>
      <c r="D47" s="1208"/>
      <c r="E47" s="1208"/>
      <c r="F47" s="1208"/>
      <c r="G47" s="1208"/>
      <c r="H47" s="1208"/>
      <c r="I47" s="1208"/>
      <c r="J47" s="1208"/>
      <c r="K47" s="1208"/>
      <c r="L47" s="1208"/>
      <c r="M47" s="1209"/>
      <c r="N47" s="1208"/>
      <c r="O47" s="1209"/>
      <c r="P47" s="1208"/>
      <c r="Q47" s="1208"/>
      <c r="R47" s="1208"/>
      <c r="S47" s="1208"/>
      <c r="U47" s="1208"/>
    </row>
    <row r="48" spans="3:21" ht="14.25">
      <c r="C48" s="1208"/>
      <c r="D48" s="1208"/>
      <c r="E48" s="1208"/>
      <c r="F48" s="1208"/>
      <c r="G48" s="1208"/>
      <c r="H48" s="1208"/>
      <c r="I48" s="1208"/>
      <c r="J48" s="1208"/>
      <c r="K48" s="1208"/>
      <c r="L48" s="1208"/>
      <c r="M48" s="1209"/>
      <c r="N48" s="1208"/>
      <c r="O48" s="1209"/>
      <c r="P48" s="1208"/>
      <c r="Q48" s="1208"/>
      <c r="R48" s="1208"/>
      <c r="S48" s="1208"/>
      <c r="U48" s="1208"/>
    </row>
    <row r="49" spans="3:21" ht="14.25">
      <c r="C49" s="1208"/>
      <c r="D49" s="1208"/>
      <c r="E49" s="1208"/>
      <c r="F49" s="1208"/>
      <c r="G49" s="1208"/>
      <c r="H49" s="1208"/>
      <c r="I49" s="1208"/>
      <c r="J49" s="1208"/>
      <c r="K49" s="1208"/>
      <c r="L49" s="1208"/>
      <c r="M49" s="1209"/>
      <c r="N49" s="1208"/>
      <c r="O49" s="1209"/>
      <c r="P49" s="1208"/>
      <c r="Q49" s="1208"/>
      <c r="R49" s="1208"/>
      <c r="S49" s="1208"/>
      <c r="U49" s="1208"/>
    </row>
    <row r="50" spans="3:21" ht="14.25">
      <c r="C50" s="1208"/>
      <c r="D50" s="1208"/>
      <c r="E50" s="1208"/>
      <c r="F50" s="1208"/>
      <c r="G50" s="1208"/>
      <c r="H50" s="1208"/>
      <c r="I50" s="1208"/>
      <c r="J50" s="1208"/>
      <c r="K50" s="1208"/>
      <c r="L50" s="1208"/>
      <c r="M50" s="1209"/>
      <c r="N50" s="1208"/>
      <c r="O50" s="1209"/>
      <c r="P50" s="1208"/>
      <c r="Q50" s="1208"/>
      <c r="R50" s="1208"/>
      <c r="S50" s="1208"/>
      <c r="U50" s="1208"/>
    </row>
    <row r="51" spans="3:21" ht="14.25">
      <c r="C51" s="1208"/>
      <c r="D51" s="1208"/>
      <c r="E51" s="1208"/>
      <c r="F51" s="1208"/>
      <c r="G51" s="1208"/>
      <c r="H51" s="1208"/>
      <c r="I51" s="1208"/>
      <c r="J51" s="1208"/>
      <c r="K51" s="1208"/>
      <c r="L51" s="1208"/>
      <c r="M51" s="1209"/>
      <c r="N51" s="1208"/>
      <c r="O51" s="1209"/>
      <c r="P51" s="1208"/>
      <c r="Q51" s="1208"/>
      <c r="R51" s="1208"/>
      <c r="S51" s="1208"/>
      <c r="U51" s="1208"/>
    </row>
    <row r="52" spans="3:21" ht="14.25">
      <c r="C52" s="1208"/>
      <c r="D52" s="1208"/>
      <c r="E52" s="1208"/>
      <c r="F52" s="1208"/>
      <c r="G52" s="1208"/>
      <c r="H52" s="1208"/>
      <c r="I52" s="1208"/>
      <c r="J52" s="1208"/>
      <c r="K52" s="1208"/>
      <c r="L52" s="1208"/>
      <c r="M52" s="1209"/>
      <c r="N52" s="1208"/>
      <c r="O52" s="1209"/>
      <c r="P52" s="1208"/>
      <c r="Q52" s="1208"/>
      <c r="R52" s="1208"/>
      <c r="S52" s="1208"/>
      <c r="U52" s="1208"/>
    </row>
    <row r="53" spans="3:21" ht="14.25">
      <c r="C53" s="1208"/>
      <c r="D53" s="1208"/>
      <c r="E53" s="1208"/>
      <c r="F53" s="1208"/>
      <c r="G53" s="1208"/>
      <c r="H53" s="1208"/>
      <c r="I53" s="1208"/>
      <c r="J53" s="1208"/>
      <c r="K53" s="1208"/>
      <c r="L53" s="1208"/>
      <c r="M53" s="1209"/>
      <c r="N53" s="1208"/>
      <c r="O53" s="1209"/>
      <c r="P53" s="1208"/>
      <c r="Q53" s="1208"/>
      <c r="R53" s="1208"/>
      <c r="S53" s="1208"/>
      <c r="U53" s="1208"/>
    </row>
    <row r="54" spans="3:21" ht="14.25">
      <c r="C54" s="1208"/>
      <c r="D54" s="1208"/>
      <c r="E54" s="1208"/>
      <c r="F54" s="1208"/>
      <c r="G54" s="1208"/>
      <c r="H54" s="1208"/>
      <c r="I54" s="1208"/>
      <c r="J54" s="1208"/>
      <c r="K54" s="1208"/>
      <c r="L54" s="1208"/>
      <c r="M54" s="1209"/>
      <c r="N54" s="1208"/>
      <c r="O54" s="1209"/>
      <c r="P54" s="1208"/>
      <c r="Q54" s="1208"/>
      <c r="R54" s="1208"/>
      <c r="S54" s="1208"/>
      <c r="U54" s="1208"/>
    </row>
    <row r="55" spans="3:21" ht="14.25">
      <c r="C55" s="1208"/>
      <c r="D55" s="1208"/>
      <c r="E55" s="1208"/>
      <c r="F55" s="1208"/>
      <c r="G55" s="1208"/>
      <c r="H55" s="1208"/>
      <c r="I55" s="1208"/>
      <c r="J55" s="1208"/>
      <c r="K55" s="1208"/>
      <c r="L55" s="1208"/>
      <c r="M55" s="1209"/>
      <c r="N55" s="1208"/>
      <c r="O55" s="1209"/>
      <c r="P55" s="1208"/>
      <c r="Q55" s="1208"/>
      <c r="R55" s="1208"/>
      <c r="S55" s="1208"/>
      <c r="U55" s="1208"/>
    </row>
    <row r="56" spans="3:21" ht="14.25">
      <c r="C56" s="1208"/>
      <c r="D56" s="1208"/>
      <c r="E56" s="1208"/>
      <c r="F56" s="1208"/>
      <c r="G56" s="1208"/>
      <c r="H56" s="1208"/>
      <c r="I56" s="1208"/>
      <c r="J56" s="1208"/>
      <c r="K56" s="1208"/>
      <c r="L56" s="1208"/>
      <c r="M56" s="1209"/>
      <c r="N56" s="1208"/>
      <c r="O56" s="1209"/>
      <c r="P56" s="1208"/>
      <c r="Q56" s="1208"/>
      <c r="R56" s="1208"/>
      <c r="S56" s="1208"/>
      <c r="U56" s="1208"/>
    </row>
    <row r="57" spans="3:21" ht="14.25">
      <c r="C57" s="1208"/>
      <c r="D57" s="1208"/>
      <c r="E57" s="1208"/>
      <c r="F57" s="1208"/>
      <c r="G57" s="1208"/>
      <c r="H57" s="1208"/>
      <c r="I57" s="1208"/>
      <c r="J57" s="1208"/>
      <c r="K57" s="1208"/>
      <c r="L57" s="1208"/>
      <c r="M57" s="1209"/>
      <c r="N57" s="1208"/>
      <c r="O57" s="1209"/>
      <c r="P57" s="1208"/>
      <c r="Q57" s="1208"/>
      <c r="R57" s="1208"/>
      <c r="S57" s="1208"/>
      <c r="U57" s="1208"/>
    </row>
    <row r="58" spans="3:21" ht="14.25">
      <c r="C58" s="1208"/>
      <c r="D58" s="1208"/>
      <c r="E58" s="1208"/>
      <c r="F58" s="1208"/>
      <c r="G58" s="1208"/>
      <c r="H58" s="1208"/>
      <c r="I58" s="1208"/>
      <c r="J58" s="1208"/>
      <c r="K58" s="1208"/>
      <c r="L58" s="1208"/>
      <c r="M58" s="1209"/>
      <c r="N58" s="1208"/>
      <c r="O58" s="1209"/>
      <c r="P58" s="1208"/>
      <c r="Q58" s="1208"/>
      <c r="R58" s="1208"/>
      <c r="S58" s="1208"/>
      <c r="U58" s="1208"/>
    </row>
    <row r="59" spans="3:21" ht="14.25">
      <c r="C59" s="1208"/>
      <c r="D59" s="1208"/>
      <c r="E59" s="1208"/>
      <c r="F59" s="1208"/>
      <c r="G59" s="1208"/>
      <c r="H59" s="1208"/>
      <c r="I59" s="1208"/>
      <c r="J59" s="1208"/>
      <c r="K59" s="1208"/>
      <c r="L59" s="1208"/>
      <c r="M59" s="1209"/>
      <c r="N59" s="1208"/>
      <c r="O59" s="1209"/>
      <c r="P59" s="1208"/>
      <c r="Q59" s="1208"/>
      <c r="R59" s="1208"/>
      <c r="S59" s="1208"/>
      <c r="U59" s="1208"/>
    </row>
    <row r="60" spans="3:21" ht="14.25">
      <c r="C60" s="1208"/>
      <c r="D60" s="1208"/>
      <c r="E60" s="1208"/>
      <c r="F60" s="1208"/>
      <c r="G60" s="1208"/>
      <c r="H60" s="1208"/>
      <c r="I60" s="1208"/>
      <c r="J60" s="1208"/>
      <c r="K60" s="1208"/>
      <c r="L60" s="1208"/>
      <c r="M60" s="1209"/>
      <c r="N60" s="1208"/>
      <c r="O60" s="1209"/>
      <c r="P60" s="1208"/>
      <c r="Q60" s="1208"/>
      <c r="R60" s="1208"/>
      <c r="S60" s="1208"/>
      <c r="U60" s="1208"/>
    </row>
    <row r="61" spans="3:21" ht="14.25">
      <c r="C61" s="1208"/>
      <c r="D61" s="1208"/>
      <c r="E61" s="1208"/>
      <c r="F61" s="1208"/>
      <c r="G61" s="1208"/>
      <c r="H61" s="1208"/>
      <c r="I61" s="1208"/>
      <c r="J61" s="1208"/>
      <c r="K61" s="1208"/>
      <c r="L61" s="1208"/>
      <c r="M61" s="1209"/>
      <c r="N61" s="1208"/>
      <c r="O61" s="1209"/>
      <c r="P61" s="1208"/>
      <c r="Q61" s="1208"/>
      <c r="R61" s="1208"/>
      <c r="S61" s="1208"/>
      <c r="U61" s="1208"/>
    </row>
    <row r="62" spans="3:21" ht="14.25">
      <c r="C62" s="1208"/>
      <c r="D62" s="1208"/>
      <c r="E62" s="1208"/>
      <c r="F62" s="1208"/>
      <c r="G62" s="1208"/>
      <c r="H62" s="1208"/>
      <c r="I62" s="1208"/>
      <c r="J62" s="1208"/>
      <c r="K62" s="1208"/>
      <c r="L62" s="1208"/>
      <c r="M62" s="1209"/>
      <c r="N62" s="1208"/>
      <c r="O62" s="1209"/>
      <c r="P62" s="1208"/>
      <c r="Q62" s="1208"/>
      <c r="R62" s="1208"/>
      <c r="S62" s="1208"/>
      <c r="U62" s="1208"/>
    </row>
    <row r="63" spans="3:21" ht="14.25">
      <c r="C63" s="1208"/>
      <c r="D63" s="1208"/>
      <c r="E63" s="1208"/>
      <c r="F63" s="1208"/>
      <c r="G63" s="1208"/>
      <c r="H63" s="1208"/>
      <c r="I63" s="1208"/>
      <c r="J63" s="1208"/>
      <c r="K63" s="1208"/>
      <c r="L63" s="1208"/>
      <c r="M63" s="1209"/>
      <c r="N63" s="1208"/>
      <c r="O63" s="1209"/>
      <c r="P63" s="1208"/>
      <c r="Q63" s="1208"/>
      <c r="R63" s="1208"/>
      <c r="S63" s="1208"/>
      <c r="U63" s="1208"/>
    </row>
    <row r="64" spans="3:21" ht="14.25">
      <c r="C64" s="1208"/>
      <c r="D64" s="1208"/>
      <c r="E64" s="1208"/>
      <c r="F64" s="1208"/>
      <c r="G64" s="1208"/>
      <c r="H64" s="1208"/>
      <c r="I64" s="1208"/>
      <c r="J64" s="1208"/>
      <c r="K64" s="1208"/>
      <c r="L64" s="1208"/>
      <c r="M64" s="1209"/>
      <c r="N64" s="1208"/>
      <c r="O64" s="1209"/>
      <c r="P64" s="1208"/>
      <c r="Q64" s="1208"/>
      <c r="R64" s="1208"/>
      <c r="S64" s="1208"/>
      <c r="U64" s="1208"/>
    </row>
    <row r="65" spans="3:21" ht="14.25">
      <c r="C65" s="1208"/>
      <c r="D65" s="1208"/>
      <c r="E65" s="1208"/>
      <c r="F65" s="1208"/>
      <c r="G65" s="1208"/>
      <c r="H65" s="1208"/>
      <c r="I65" s="1208"/>
      <c r="J65" s="1208"/>
      <c r="K65" s="1208"/>
      <c r="L65" s="1208"/>
      <c r="M65" s="1209"/>
      <c r="N65" s="1208"/>
      <c r="O65" s="1209"/>
      <c r="P65" s="1208"/>
      <c r="Q65" s="1208"/>
      <c r="R65" s="1208"/>
      <c r="S65" s="1208"/>
      <c r="U65" s="1208"/>
    </row>
    <row r="66" spans="3:21" ht="14.25">
      <c r="C66" s="1208"/>
      <c r="D66" s="1208"/>
      <c r="E66" s="1208"/>
      <c r="F66" s="1208"/>
      <c r="G66" s="1208"/>
      <c r="H66" s="1208"/>
      <c r="I66" s="1208"/>
      <c r="J66" s="1208"/>
      <c r="K66" s="1208"/>
      <c r="L66" s="1208"/>
      <c r="M66" s="1209"/>
      <c r="N66" s="1208"/>
      <c r="O66" s="1209"/>
      <c r="P66" s="1208"/>
      <c r="Q66" s="1208"/>
      <c r="R66" s="1208"/>
      <c r="S66" s="1208"/>
      <c r="U66" s="1208"/>
    </row>
    <row r="67" spans="3:21" ht="14.25">
      <c r="C67" s="1208"/>
      <c r="D67" s="1208"/>
      <c r="E67" s="1208"/>
      <c r="F67" s="1208"/>
      <c r="G67" s="1208"/>
      <c r="H67" s="1208"/>
      <c r="I67" s="1208"/>
      <c r="J67" s="1208"/>
      <c r="K67" s="1208"/>
      <c r="L67" s="1208"/>
      <c r="M67" s="1209"/>
      <c r="N67" s="1208"/>
      <c r="O67" s="1209"/>
      <c r="P67" s="1208"/>
      <c r="Q67" s="1208"/>
      <c r="R67" s="1208"/>
      <c r="S67" s="1208"/>
      <c r="U67" s="1208"/>
    </row>
    <row r="68" spans="3:21" ht="14.25">
      <c r="C68" s="1208"/>
      <c r="D68" s="1208"/>
      <c r="E68" s="1208"/>
      <c r="F68" s="1208"/>
      <c r="G68" s="1208"/>
      <c r="H68" s="1208"/>
      <c r="I68" s="1208"/>
      <c r="J68" s="1208"/>
      <c r="K68" s="1208"/>
      <c r="L68" s="1208"/>
      <c r="M68" s="1209"/>
      <c r="N68" s="1208"/>
      <c r="O68" s="1209"/>
      <c r="P68" s="1208"/>
      <c r="Q68" s="1208"/>
      <c r="R68" s="1208"/>
      <c r="S68" s="1208"/>
      <c r="U68" s="1208"/>
    </row>
    <row r="69" spans="3:21" ht="14.25">
      <c r="C69" s="1208"/>
      <c r="D69" s="1208"/>
      <c r="E69" s="1208"/>
      <c r="F69" s="1208"/>
      <c r="G69" s="1208"/>
      <c r="H69" s="1208"/>
      <c r="I69" s="1208"/>
      <c r="J69" s="1208"/>
      <c r="K69" s="1208"/>
      <c r="L69" s="1208"/>
      <c r="M69" s="1209"/>
      <c r="N69" s="1208"/>
      <c r="O69" s="1209"/>
      <c r="P69" s="1208"/>
      <c r="Q69" s="1208"/>
      <c r="R69" s="1208"/>
      <c r="S69" s="1208"/>
      <c r="U69" s="1208"/>
    </row>
    <row r="70" spans="3:21" ht="14.25">
      <c r="C70" s="1208"/>
      <c r="D70" s="1208"/>
      <c r="E70" s="1208"/>
      <c r="F70" s="1208"/>
      <c r="G70" s="1208"/>
      <c r="H70" s="1208"/>
      <c r="I70" s="1208"/>
      <c r="J70" s="1208"/>
      <c r="K70" s="1208"/>
      <c r="L70" s="1208"/>
      <c r="M70" s="1209"/>
      <c r="N70" s="1208"/>
      <c r="O70" s="1209"/>
      <c r="P70" s="1208"/>
      <c r="Q70" s="1208"/>
      <c r="R70" s="1208"/>
      <c r="S70" s="1208"/>
      <c r="U70" s="1208"/>
    </row>
    <row r="71" spans="3:21" ht="14.25">
      <c r="C71" s="1208"/>
      <c r="D71" s="1208"/>
      <c r="E71" s="1208"/>
      <c r="F71" s="1208"/>
      <c r="G71" s="1208"/>
      <c r="H71" s="1208"/>
      <c r="I71" s="1208"/>
      <c r="J71" s="1208"/>
      <c r="K71" s="1208"/>
      <c r="L71" s="1208"/>
      <c r="M71" s="1209"/>
      <c r="N71" s="1208"/>
      <c r="O71" s="1209"/>
      <c r="P71" s="1208"/>
      <c r="Q71" s="1208"/>
      <c r="R71" s="1208"/>
      <c r="S71" s="1208"/>
      <c r="U71" s="1208"/>
    </row>
    <row r="72" spans="3:21" ht="14.25">
      <c r="C72" s="1208"/>
      <c r="D72" s="1208"/>
      <c r="E72" s="1208"/>
      <c r="F72" s="1208"/>
      <c r="G72" s="1208"/>
      <c r="H72" s="1208"/>
      <c r="I72" s="1208"/>
      <c r="J72" s="1208"/>
      <c r="K72" s="1208"/>
      <c r="L72" s="1208"/>
      <c r="M72" s="1209"/>
      <c r="N72" s="1208"/>
      <c r="O72" s="1209"/>
      <c r="P72" s="1208"/>
      <c r="Q72" s="1208"/>
      <c r="R72" s="1208"/>
      <c r="S72" s="1208"/>
      <c r="U72" s="1208"/>
    </row>
    <row r="73" spans="3:21" ht="14.25">
      <c r="C73" s="1208"/>
      <c r="D73" s="1208"/>
      <c r="E73" s="1208"/>
      <c r="F73" s="1208"/>
      <c r="G73" s="1208"/>
      <c r="H73" s="1208"/>
      <c r="I73" s="1208"/>
      <c r="J73" s="1208"/>
      <c r="K73" s="1208"/>
      <c r="L73" s="1208"/>
      <c r="M73" s="1209"/>
      <c r="N73" s="1208"/>
      <c r="O73" s="1209"/>
      <c r="P73" s="1208"/>
      <c r="Q73" s="1208"/>
      <c r="R73" s="1208"/>
      <c r="S73" s="1208"/>
      <c r="U73" s="1208"/>
    </row>
    <row r="74" spans="3:21" ht="14.25">
      <c r="C74" s="1208"/>
      <c r="D74" s="1208"/>
      <c r="E74" s="1208"/>
      <c r="F74" s="1208"/>
      <c r="G74" s="1208"/>
      <c r="H74" s="1208"/>
      <c r="I74" s="1208"/>
      <c r="J74" s="1208"/>
      <c r="K74" s="1208"/>
      <c r="L74" s="1208"/>
      <c r="M74" s="1209"/>
      <c r="N74" s="1208"/>
      <c r="O74" s="1209"/>
      <c r="P74" s="1208"/>
      <c r="Q74" s="1208"/>
      <c r="R74" s="1208"/>
      <c r="S74" s="1208"/>
      <c r="U74" s="1208"/>
    </row>
    <row r="75" spans="3:21" ht="14.25">
      <c r="C75" s="1208"/>
      <c r="D75" s="1208"/>
      <c r="E75" s="1208"/>
      <c r="F75" s="1208"/>
      <c r="G75" s="1208"/>
      <c r="H75" s="1208"/>
      <c r="I75" s="1208"/>
      <c r="J75" s="1208"/>
      <c r="K75" s="1208"/>
      <c r="L75" s="1208"/>
      <c r="M75" s="1209"/>
      <c r="N75" s="1208"/>
      <c r="O75" s="1209"/>
      <c r="P75" s="1208"/>
      <c r="Q75" s="1208"/>
      <c r="R75" s="1208"/>
      <c r="S75" s="1208"/>
      <c r="U75" s="1208"/>
    </row>
    <row r="76" spans="3:21" ht="14.25">
      <c r="C76" s="1208"/>
      <c r="D76" s="1208"/>
      <c r="E76" s="1208"/>
      <c r="F76" s="1208"/>
      <c r="G76" s="1208"/>
      <c r="H76" s="1208"/>
      <c r="I76" s="1208"/>
      <c r="J76" s="1208"/>
      <c r="K76" s="1208"/>
      <c r="L76" s="1208"/>
      <c r="M76" s="1209"/>
      <c r="N76" s="1208"/>
      <c r="O76" s="1209"/>
      <c r="P76" s="1208"/>
      <c r="Q76" s="1208"/>
      <c r="R76" s="1208"/>
      <c r="S76" s="1208"/>
      <c r="U76" s="1208"/>
    </row>
    <row r="77" spans="3:21" ht="14.25">
      <c r="C77" s="1208"/>
      <c r="D77" s="1208"/>
      <c r="E77" s="1208"/>
      <c r="F77" s="1208"/>
      <c r="G77" s="1208"/>
      <c r="H77" s="1208"/>
      <c r="I77" s="1208"/>
      <c r="J77" s="1208"/>
      <c r="K77" s="1208"/>
      <c r="L77" s="1208"/>
      <c r="M77" s="1209"/>
      <c r="N77" s="1208"/>
      <c r="O77" s="1209"/>
      <c r="P77" s="1208"/>
      <c r="Q77" s="1208"/>
      <c r="R77" s="1208"/>
      <c r="S77" s="1208"/>
      <c r="U77" s="1208"/>
    </row>
    <row r="78" spans="3:21" ht="14.25">
      <c r="C78" s="1208"/>
      <c r="D78" s="1208"/>
      <c r="E78" s="1208"/>
      <c r="F78" s="1208"/>
      <c r="G78" s="1208"/>
      <c r="H78" s="1208"/>
      <c r="I78" s="1208"/>
      <c r="J78" s="1208"/>
      <c r="K78" s="1208"/>
      <c r="L78" s="1208"/>
      <c r="M78" s="1209"/>
      <c r="N78" s="1208"/>
      <c r="O78" s="1209"/>
      <c r="P78" s="1208"/>
      <c r="Q78" s="1208"/>
      <c r="R78" s="1208"/>
      <c r="S78" s="1208"/>
      <c r="U78" s="1208"/>
    </row>
    <row r="79" spans="3:21" ht="14.25">
      <c r="C79" s="1208"/>
      <c r="D79" s="1208"/>
      <c r="E79" s="1208"/>
      <c r="F79" s="1208"/>
      <c r="G79" s="1208"/>
      <c r="H79" s="1208"/>
      <c r="I79" s="1208"/>
      <c r="J79" s="1208"/>
      <c r="K79" s="1208"/>
      <c r="L79" s="1208"/>
      <c r="M79" s="1209"/>
      <c r="N79" s="1208"/>
      <c r="O79" s="1209"/>
      <c r="P79" s="1208"/>
      <c r="Q79" s="1208"/>
      <c r="R79" s="1208"/>
      <c r="S79" s="1208"/>
      <c r="U79" s="1208"/>
    </row>
    <row r="80" spans="3:21" ht="14.25">
      <c r="C80" s="1208"/>
      <c r="D80" s="1208"/>
      <c r="E80" s="1208"/>
      <c r="F80" s="1208"/>
      <c r="G80" s="1208"/>
      <c r="H80" s="1208"/>
      <c r="I80" s="1208"/>
      <c r="J80" s="1208"/>
      <c r="K80" s="1208"/>
      <c r="L80" s="1208"/>
      <c r="M80" s="1209"/>
      <c r="N80" s="1208"/>
      <c r="O80" s="1209"/>
      <c r="P80" s="1208"/>
      <c r="Q80" s="1208"/>
      <c r="R80" s="1208"/>
      <c r="S80" s="1208"/>
      <c r="U80" s="1208"/>
    </row>
    <row r="81" spans="3:21" ht="14.25">
      <c r="C81" s="1208"/>
      <c r="D81" s="1208"/>
      <c r="E81" s="1208"/>
      <c r="F81" s="1208"/>
      <c r="G81" s="1208"/>
      <c r="H81" s="1208"/>
      <c r="I81" s="1208"/>
      <c r="J81" s="1208"/>
      <c r="K81" s="1208"/>
      <c r="L81" s="1208"/>
      <c r="M81" s="1209"/>
      <c r="N81" s="1208"/>
      <c r="O81" s="1209"/>
      <c r="P81" s="1208"/>
      <c r="Q81" s="1208"/>
      <c r="R81" s="1208"/>
      <c r="S81" s="1208"/>
      <c r="U81" s="1208"/>
    </row>
    <row r="82" spans="3:21" ht="14.25">
      <c r="C82" s="1208"/>
      <c r="D82" s="1208"/>
      <c r="E82" s="1208"/>
      <c r="F82" s="1208"/>
      <c r="G82" s="1208"/>
      <c r="H82" s="1208"/>
      <c r="I82" s="1208"/>
      <c r="J82" s="1208"/>
      <c r="K82" s="1208"/>
      <c r="L82" s="1208"/>
      <c r="M82" s="1209"/>
      <c r="N82" s="1208"/>
      <c r="O82" s="1209"/>
      <c r="P82" s="1208"/>
      <c r="Q82" s="1208"/>
      <c r="R82" s="1208"/>
      <c r="S82" s="1208"/>
      <c r="U82" s="1208"/>
    </row>
    <row r="83" spans="3:21" ht="14.25">
      <c r="C83" s="1208"/>
      <c r="D83" s="1208"/>
      <c r="E83" s="1208"/>
      <c r="F83" s="1208"/>
      <c r="G83" s="1208"/>
      <c r="H83" s="1208"/>
      <c r="I83" s="1208"/>
      <c r="J83" s="1208"/>
      <c r="K83" s="1208"/>
      <c r="L83" s="1208"/>
      <c r="M83" s="1209"/>
      <c r="N83" s="1208"/>
      <c r="O83" s="1209"/>
      <c r="P83" s="1208"/>
      <c r="Q83" s="1208"/>
      <c r="R83" s="1208"/>
      <c r="S83" s="1208"/>
      <c r="U83" s="1208"/>
    </row>
    <row r="84" spans="3:21" ht="14.25">
      <c r="C84" s="1208"/>
      <c r="D84" s="1208"/>
      <c r="E84" s="1208"/>
      <c r="F84" s="1208"/>
      <c r="G84" s="1208"/>
      <c r="H84" s="1208"/>
      <c r="I84" s="1208"/>
      <c r="J84" s="1208"/>
      <c r="K84" s="1208"/>
      <c r="L84" s="1208"/>
      <c r="M84" s="1209"/>
      <c r="N84" s="1208"/>
      <c r="O84" s="1209"/>
      <c r="P84" s="1208"/>
      <c r="Q84" s="1208"/>
      <c r="R84" s="1208"/>
      <c r="S84" s="1208"/>
      <c r="U84" s="1208"/>
    </row>
    <row r="85" spans="3:21" ht="14.25">
      <c r="C85" s="1208"/>
      <c r="D85" s="1208"/>
      <c r="E85" s="1208"/>
      <c r="F85" s="1208"/>
      <c r="G85" s="1208"/>
      <c r="H85" s="1208"/>
      <c r="I85" s="1208"/>
      <c r="J85" s="1208"/>
      <c r="K85" s="1208"/>
      <c r="L85" s="1208"/>
      <c r="M85" s="1209"/>
      <c r="N85" s="1208"/>
      <c r="O85" s="1209"/>
      <c r="P85" s="1208"/>
      <c r="Q85" s="1208"/>
      <c r="R85" s="1208"/>
      <c r="S85" s="1208"/>
      <c r="U85" s="1208"/>
    </row>
    <row r="86" spans="3:21" ht="14.25">
      <c r="C86" s="1208"/>
      <c r="D86" s="1208"/>
      <c r="E86" s="1208"/>
      <c r="F86" s="1208"/>
      <c r="G86" s="1208"/>
      <c r="H86" s="1208"/>
      <c r="I86" s="1208"/>
      <c r="J86" s="1208"/>
      <c r="K86" s="1208"/>
      <c r="L86" s="1208"/>
      <c r="M86" s="1209"/>
      <c r="N86" s="1208"/>
      <c r="O86" s="1209"/>
      <c r="P86" s="1208"/>
      <c r="Q86" s="1208"/>
      <c r="R86" s="1208"/>
      <c r="S86" s="1208"/>
      <c r="U86" s="1208"/>
    </row>
    <row r="87" spans="3:21" ht="14.25">
      <c r="C87" s="1208"/>
      <c r="D87" s="1208"/>
      <c r="E87" s="1208"/>
      <c r="F87" s="1208"/>
      <c r="G87" s="1208"/>
      <c r="H87" s="1208"/>
      <c r="I87" s="1208"/>
      <c r="J87" s="1208"/>
      <c r="K87" s="1208"/>
      <c r="L87" s="1208"/>
      <c r="M87" s="1209"/>
      <c r="N87" s="1208"/>
      <c r="O87" s="1209"/>
      <c r="P87" s="1208"/>
      <c r="Q87" s="1208"/>
      <c r="R87" s="1208"/>
      <c r="S87" s="1208"/>
      <c r="U87" s="1208"/>
    </row>
    <row r="88" spans="3:21" ht="14.25">
      <c r="C88" s="1208"/>
      <c r="D88" s="1208"/>
      <c r="E88" s="1208"/>
      <c r="F88" s="1208"/>
      <c r="G88" s="1208"/>
      <c r="H88" s="1208"/>
      <c r="I88" s="1208"/>
      <c r="J88" s="1208"/>
      <c r="K88" s="1208"/>
      <c r="L88" s="1208"/>
      <c r="M88" s="1209"/>
      <c r="N88" s="1208"/>
      <c r="O88" s="1209"/>
      <c r="P88" s="1208"/>
      <c r="Q88" s="1208"/>
      <c r="R88" s="1208"/>
      <c r="S88" s="1208"/>
      <c r="U88" s="1208"/>
    </row>
    <row r="89" spans="3:21" ht="14.25">
      <c r="C89" s="1208"/>
      <c r="D89" s="1208"/>
      <c r="E89" s="1208"/>
      <c r="F89" s="1208"/>
      <c r="G89" s="1208"/>
      <c r="H89" s="1208"/>
      <c r="I89" s="1208"/>
      <c r="J89" s="1208"/>
      <c r="K89" s="1208"/>
      <c r="L89" s="1208"/>
      <c r="M89" s="1209"/>
      <c r="N89" s="1208"/>
      <c r="O89" s="1209"/>
      <c r="P89" s="1208"/>
      <c r="Q89" s="1208"/>
      <c r="R89" s="1208"/>
      <c r="S89" s="1208"/>
      <c r="U89" s="1208"/>
    </row>
    <row r="90" spans="3:21" ht="14.25">
      <c r="C90" s="1208"/>
      <c r="D90" s="1208"/>
      <c r="E90" s="1208"/>
      <c r="F90" s="1208"/>
      <c r="G90" s="1208"/>
      <c r="H90" s="1208"/>
      <c r="I90" s="1208"/>
      <c r="J90" s="1208"/>
      <c r="K90" s="1208"/>
      <c r="L90" s="1208"/>
      <c r="M90" s="1209"/>
      <c r="N90" s="1208"/>
      <c r="O90" s="1209"/>
      <c r="P90" s="1208"/>
      <c r="Q90" s="1208"/>
      <c r="R90" s="1208"/>
      <c r="S90" s="1208"/>
      <c r="U90" s="1208"/>
    </row>
    <row r="91" spans="3:21" ht="14.25">
      <c r="C91" s="1208"/>
      <c r="D91" s="1208"/>
      <c r="E91" s="1208"/>
      <c r="F91" s="1208"/>
      <c r="G91" s="1208"/>
      <c r="H91" s="1208"/>
      <c r="I91" s="1208"/>
      <c r="J91" s="1208"/>
      <c r="K91" s="1208"/>
      <c r="L91" s="1208"/>
      <c r="M91" s="1209"/>
      <c r="N91" s="1208"/>
      <c r="O91" s="1209"/>
      <c r="P91" s="1208"/>
      <c r="Q91" s="1208"/>
      <c r="R91" s="1208"/>
      <c r="S91" s="1208"/>
      <c r="U91" s="1208"/>
    </row>
    <row r="92" spans="3:21" ht="14.25">
      <c r="C92" s="1208"/>
      <c r="D92" s="1208"/>
      <c r="E92" s="1208"/>
      <c r="F92" s="1208"/>
      <c r="G92" s="1208"/>
      <c r="H92" s="1208"/>
      <c r="I92" s="1208"/>
      <c r="J92" s="1208"/>
      <c r="K92" s="1208"/>
      <c r="L92" s="1208"/>
      <c r="M92" s="1209"/>
      <c r="N92" s="1208"/>
      <c r="O92" s="1209"/>
      <c r="P92" s="1208"/>
      <c r="Q92" s="1208"/>
      <c r="R92" s="1208"/>
      <c r="S92" s="1208"/>
      <c r="U92" s="1208"/>
    </row>
    <row r="93" spans="3:21" ht="14.25">
      <c r="C93" s="1208"/>
      <c r="D93" s="1208"/>
      <c r="E93" s="1208"/>
      <c r="F93" s="1208"/>
      <c r="G93" s="1208"/>
      <c r="H93" s="1208"/>
      <c r="I93" s="1208"/>
      <c r="J93" s="1208"/>
      <c r="K93" s="1208"/>
      <c r="L93" s="1208"/>
      <c r="M93" s="1209"/>
      <c r="N93" s="1208"/>
      <c r="O93" s="1209"/>
      <c r="P93" s="1208"/>
      <c r="Q93" s="1208"/>
      <c r="R93" s="1208"/>
      <c r="S93" s="1208"/>
      <c r="U93" s="1208"/>
    </row>
    <row r="94" spans="3:21" ht="14.25">
      <c r="C94" s="1208"/>
      <c r="D94" s="1208"/>
      <c r="E94" s="1208"/>
      <c r="F94" s="1208"/>
      <c r="G94" s="1208"/>
      <c r="H94" s="1208"/>
      <c r="I94" s="1208"/>
      <c r="J94" s="1208"/>
      <c r="K94" s="1208"/>
      <c r="L94" s="1208"/>
      <c r="M94" s="1209"/>
      <c r="N94" s="1208"/>
      <c r="O94" s="1209"/>
      <c r="P94" s="1208"/>
      <c r="Q94" s="1208"/>
      <c r="R94" s="1208"/>
      <c r="S94" s="1208"/>
      <c r="U94" s="1208"/>
    </row>
    <row r="95" spans="3:21" ht="14.25">
      <c r="C95" s="1208"/>
      <c r="D95" s="1208"/>
      <c r="E95" s="1208"/>
      <c r="F95" s="1208"/>
      <c r="G95" s="1208"/>
      <c r="H95" s="1208"/>
      <c r="I95" s="1208"/>
      <c r="J95" s="1208"/>
      <c r="K95" s="1208"/>
      <c r="L95" s="1208"/>
      <c r="M95" s="1209"/>
      <c r="N95" s="1208"/>
      <c r="O95" s="1209"/>
      <c r="P95" s="1208"/>
      <c r="Q95" s="1208"/>
      <c r="R95" s="1208"/>
      <c r="S95" s="1208"/>
      <c r="U95" s="1208"/>
    </row>
    <row r="96" spans="3:21" ht="14.25">
      <c r="C96" s="1208"/>
      <c r="D96" s="1208"/>
      <c r="E96" s="1208"/>
      <c r="F96" s="1208"/>
      <c r="G96" s="1208"/>
      <c r="H96" s="1208"/>
      <c r="I96" s="1208"/>
      <c r="J96" s="1208"/>
      <c r="K96" s="1208"/>
      <c r="L96" s="1208"/>
      <c r="M96" s="1209"/>
      <c r="N96" s="1208"/>
      <c r="O96" s="1209"/>
      <c r="P96" s="1208"/>
      <c r="Q96" s="1208"/>
      <c r="R96" s="1208"/>
      <c r="S96" s="1208"/>
      <c r="U96" s="1208"/>
    </row>
    <row r="97" spans="3:21" ht="14.25">
      <c r="C97" s="1208"/>
      <c r="D97" s="1208"/>
      <c r="E97" s="1208"/>
      <c r="F97" s="1208"/>
      <c r="G97" s="1208"/>
      <c r="H97" s="1208"/>
      <c r="I97" s="1208"/>
      <c r="J97" s="1208"/>
      <c r="K97" s="1208"/>
      <c r="L97" s="1208"/>
      <c r="M97" s="1209"/>
      <c r="N97" s="1208"/>
      <c r="O97" s="1209"/>
      <c r="P97" s="1208"/>
      <c r="Q97" s="1208"/>
      <c r="R97" s="1208"/>
      <c r="S97" s="1208"/>
      <c r="U97" s="1208"/>
    </row>
    <row r="98" spans="3:21" ht="14.25">
      <c r="C98" s="1208"/>
      <c r="D98" s="1208"/>
      <c r="E98" s="1208"/>
      <c r="F98" s="1208"/>
      <c r="G98" s="1208"/>
      <c r="H98" s="1208"/>
      <c r="I98" s="1208"/>
      <c r="J98" s="1208"/>
      <c r="K98" s="1208"/>
      <c r="L98" s="1208"/>
      <c r="M98" s="1209"/>
      <c r="N98" s="1208"/>
      <c r="O98" s="1209"/>
      <c r="P98" s="1208"/>
      <c r="Q98" s="1208"/>
      <c r="R98" s="1208"/>
      <c r="S98" s="1208"/>
      <c r="U98" s="1208"/>
    </row>
    <row r="99" spans="3:21" ht="14.25">
      <c r="C99" s="1208"/>
      <c r="D99" s="1208"/>
      <c r="E99" s="1208"/>
      <c r="F99" s="1208"/>
      <c r="G99" s="1208"/>
      <c r="H99" s="1208"/>
      <c r="I99" s="1208"/>
      <c r="J99" s="1208"/>
      <c r="K99" s="1208"/>
      <c r="L99" s="1208"/>
      <c r="M99" s="1209"/>
      <c r="N99" s="1208"/>
      <c r="O99" s="1209"/>
      <c r="P99" s="1208"/>
      <c r="Q99" s="1208"/>
      <c r="R99" s="1208"/>
      <c r="S99" s="1208"/>
      <c r="U99" s="1208"/>
    </row>
    <row r="100" spans="3:21" ht="14.25">
      <c r="C100" s="1208"/>
      <c r="D100" s="1208"/>
      <c r="E100" s="1208"/>
      <c r="F100" s="1208"/>
      <c r="G100" s="1208"/>
      <c r="H100" s="1208"/>
      <c r="I100" s="1208"/>
      <c r="J100" s="1208"/>
      <c r="K100" s="1208"/>
      <c r="L100" s="1208"/>
      <c r="M100" s="1209"/>
      <c r="N100" s="1208"/>
      <c r="O100" s="1209"/>
      <c r="P100" s="1208"/>
      <c r="Q100" s="1208"/>
      <c r="R100" s="1208"/>
      <c r="S100" s="1208"/>
      <c r="U100" s="1208"/>
    </row>
    <row r="101" spans="3:21" ht="14.25">
      <c r="C101" s="1208"/>
      <c r="D101" s="1208"/>
      <c r="E101" s="1208"/>
      <c r="F101" s="1208"/>
      <c r="G101" s="1208"/>
      <c r="H101" s="1208"/>
      <c r="I101" s="1208"/>
      <c r="J101" s="1208"/>
      <c r="K101" s="1208"/>
      <c r="L101" s="1208"/>
      <c r="M101" s="1209"/>
      <c r="N101" s="1208"/>
      <c r="O101" s="1209"/>
      <c r="P101" s="1208"/>
      <c r="Q101" s="1208"/>
      <c r="R101" s="1208"/>
      <c r="S101" s="1208"/>
      <c r="U101" s="1208"/>
    </row>
    <row r="102" spans="3:21" ht="14.25">
      <c r="C102" s="1208"/>
      <c r="D102" s="1208"/>
      <c r="E102" s="1208"/>
      <c r="F102" s="1208"/>
      <c r="G102" s="1208"/>
      <c r="H102" s="1208"/>
      <c r="I102" s="1208"/>
      <c r="J102" s="1208"/>
      <c r="K102" s="1208"/>
      <c r="L102" s="1208"/>
      <c r="M102" s="1209"/>
      <c r="N102" s="1208"/>
      <c r="O102" s="1209"/>
      <c r="P102" s="1208"/>
      <c r="Q102" s="1208"/>
      <c r="R102" s="1208"/>
      <c r="S102" s="1208"/>
      <c r="U102" s="1208"/>
    </row>
    <row r="103" spans="3:21" ht="14.25">
      <c r="C103" s="1208"/>
      <c r="D103" s="1208"/>
      <c r="E103" s="1208"/>
      <c r="F103" s="1208"/>
      <c r="G103" s="1208"/>
      <c r="H103" s="1208"/>
      <c r="I103" s="1208"/>
      <c r="J103" s="1208"/>
      <c r="K103" s="1208"/>
      <c r="L103" s="1208"/>
      <c r="M103" s="1209"/>
      <c r="N103" s="1208"/>
      <c r="O103" s="1209"/>
      <c r="P103" s="1208"/>
      <c r="Q103" s="1208"/>
      <c r="R103" s="1208"/>
      <c r="S103" s="1208"/>
      <c r="U103" s="1208"/>
    </row>
    <row r="104" spans="3:21" ht="14.25">
      <c r="C104" s="1208"/>
      <c r="D104" s="1208"/>
      <c r="E104" s="1208"/>
      <c r="F104" s="1208"/>
      <c r="G104" s="1208"/>
      <c r="H104" s="1208"/>
      <c r="I104" s="1208"/>
      <c r="J104" s="1208"/>
      <c r="K104" s="1208"/>
      <c r="L104" s="1208"/>
      <c r="M104" s="1209"/>
      <c r="N104" s="1208"/>
      <c r="O104" s="1209"/>
      <c r="P104" s="1208"/>
      <c r="Q104" s="1208"/>
      <c r="R104" s="1208"/>
      <c r="S104" s="1208"/>
      <c r="U104" s="1208"/>
    </row>
    <row r="105" spans="3:21" ht="14.25">
      <c r="C105" s="1208"/>
      <c r="D105" s="1208"/>
      <c r="E105" s="1208"/>
      <c r="F105" s="1208"/>
      <c r="G105" s="1208"/>
      <c r="H105" s="1208"/>
      <c r="I105" s="1208"/>
      <c r="J105" s="1208"/>
      <c r="K105" s="1208"/>
      <c r="L105" s="1208"/>
      <c r="M105" s="1209"/>
      <c r="N105" s="1208"/>
      <c r="O105" s="1209"/>
      <c r="P105" s="1208"/>
      <c r="Q105" s="1208"/>
      <c r="R105" s="1208"/>
      <c r="S105" s="1208"/>
      <c r="U105" s="1208"/>
    </row>
    <row r="106" spans="3:21" ht="14.25">
      <c r="C106" s="1208"/>
      <c r="D106" s="1208"/>
      <c r="E106" s="1208"/>
      <c r="F106" s="1208"/>
      <c r="G106" s="1208"/>
      <c r="H106" s="1208"/>
      <c r="I106" s="1208"/>
      <c r="J106" s="1208"/>
      <c r="K106" s="1208"/>
      <c r="L106" s="1208"/>
      <c r="M106" s="1209"/>
      <c r="N106" s="1208"/>
      <c r="O106" s="1209"/>
      <c r="P106" s="1208"/>
      <c r="Q106" s="1208"/>
      <c r="R106" s="1208"/>
      <c r="S106" s="1208"/>
      <c r="U106" s="1208"/>
    </row>
    <row r="107" spans="3:21" ht="14.25">
      <c r="C107" s="1208"/>
      <c r="D107" s="1208"/>
      <c r="E107" s="1208"/>
      <c r="F107" s="1208"/>
      <c r="G107" s="1208"/>
      <c r="H107" s="1208"/>
      <c r="I107" s="1208"/>
      <c r="J107" s="1208"/>
      <c r="K107" s="1208"/>
      <c r="L107" s="1208"/>
      <c r="M107" s="1209"/>
      <c r="N107" s="1208"/>
      <c r="O107" s="1209"/>
      <c r="P107" s="1208"/>
      <c r="Q107" s="1208"/>
      <c r="R107" s="1208"/>
      <c r="S107" s="1208"/>
      <c r="U107" s="1208"/>
    </row>
    <row r="108" spans="3:21" ht="14.25">
      <c r="C108" s="1208"/>
      <c r="D108" s="1208"/>
      <c r="E108" s="1208"/>
      <c r="F108" s="1208"/>
      <c r="G108" s="1208"/>
      <c r="H108" s="1208"/>
      <c r="I108" s="1208"/>
      <c r="J108" s="1208"/>
      <c r="K108" s="1208"/>
      <c r="L108" s="1208"/>
      <c r="M108" s="1209"/>
      <c r="N108" s="1208"/>
      <c r="O108" s="1209"/>
      <c r="P108" s="1208"/>
      <c r="Q108" s="1208"/>
      <c r="R108" s="1208"/>
      <c r="S108" s="1208"/>
      <c r="U108" s="1208"/>
    </row>
    <row r="109" spans="3:21" ht="14.25">
      <c r="C109" s="1208"/>
      <c r="D109" s="1208"/>
      <c r="E109" s="1208"/>
      <c r="F109" s="1208"/>
      <c r="G109" s="1208"/>
      <c r="H109" s="1208"/>
      <c r="I109" s="1208"/>
      <c r="J109" s="1208"/>
      <c r="K109" s="1208"/>
      <c r="L109" s="1208"/>
      <c r="M109" s="1209"/>
      <c r="N109" s="1208"/>
      <c r="O109" s="1209"/>
      <c r="P109" s="1208"/>
      <c r="Q109" s="1208"/>
      <c r="R109" s="1208"/>
      <c r="S109" s="1208"/>
      <c r="U109" s="1208"/>
    </row>
    <row r="110" spans="3:21" ht="14.25">
      <c r="C110" s="1208"/>
      <c r="D110" s="1208"/>
      <c r="E110" s="1208"/>
      <c r="F110" s="1208"/>
      <c r="G110" s="1208"/>
      <c r="H110" s="1208"/>
      <c r="I110" s="1208"/>
      <c r="J110" s="1208"/>
      <c r="K110" s="1208"/>
      <c r="L110" s="1208"/>
      <c r="M110" s="1209"/>
      <c r="N110" s="1208"/>
      <c r="O110" s="1209"/>
      <c r="P110" s="1208"/>
      <c r="Q110" s="1208"/>
      <c r="R110" s="1208"/>
      <c r="S110" s="1208"/>
      <c r="U110" s="1208"/>
    </row>
    <row r="111" spans="3:21" ht="14.25">
      <c r="C111" s="1208"/>
      <c r="D111" s="1208"/>
      <c r="E111" s="1208"/>
      <c r="F111" s="1208"/>
      <c r="G111" s="1208"/>
      <c r="H111" s="1208"/>
      <c r="I111" s="1208"/>
      <c r="J111" s="1208"/>
      <c r="K111" s="1208"/>
      <c r="L111" s="1208"/>
      <c r="M111" s="1209"/>
      <c r="N111" s="1208"/>
      <c r="O111" s="1209"/>
      <c r="P111" s="1208"/>
      <c r="Q111" s="1208"/>
      <c r="R111" s="1208"/>
      <c r="S111" s="1208"/>
      <c r="U111" s="1208"/>
    </row>
    <row r="112" spans="3:21" ht="14.25">
      <c r="C112" s="1208"/>
      <c r="D112" s="1208"/>
      <c r="E112" s="1208"/>
      <c r="F112" s="1208"/>
      <c r="G112" s="1208"/>
      <c r="H112" s="1208"/>
      <c r="I112" s="1208"/>
      <c r="J112" s="1208"/>
      <c r="K112" s="1208"/>
      <c r="L112" s="1208"/>
      <c r="M112" s="1209"/>
      <c r="N112" s="1208"/>
      <c r="O112" s="1209"/>
      <c r="P112" s="1208"/>
      <c r="Q112" s="1208"/>
      <c r="R112" s="1208"/>
      <c r="S112" s="1208"/>
      <c r="U112" s="1208"/>
    </row>
    <row r="113" spans="3:21" ht="14.25">
      <c r="C113" s="1208"/>
      <c r="D113" s="1208"/>
      <c r="E113" s="1208"/>
      <c r="F113" s="1208"/>
      <c r="G113" s="1208"/>
      <c r="H113" s="1208"/>
      <c r="I113" s="1208"/>
      <c r="J113" s="1208"/>
      <c r="K113" s="1208"/>
      <c r="L113" s="1208"/>
      <c r="M113" s="1209"/>
      <c r="N113" s="1208"/>
      <c r="O113" s="1209"/>
      <c r="P113" s="1208"/>
      <c r="Q113" s="1208"/>
      <c r="R113" s="1208"/>
      <c r="S113" s="1208"/>
      <c r="U113" s="1208"/>
    </row>
    <row r="114" spans="3:21" ht="14.25">
      <c r="C114" s="1208"/>
      <c r="D114" s="1208"/>
      <c r="E114" s="1208"/>
      <c r="F114" s="1208"/>
      <c r="G114" s="1208"/>
      <c r="H114" s="1208"/>
      <c r="I114" s="1208"/>
      <c r="J114" s="1208"/>
      <c r="K114" s="1208"/>
      <c r="L114" s="1208"/>
      <c r="M114" s="1209"/>
      <c r="N114" s="1208"/>
      <c r="O114" s="1209"/>
      <c r="P114" s="1208"/>
      <c r="Q114" s="1208"/>
      <c r="R114" s="1208"/>
      <c r="S114" s="1208"/>
      <c r="U114" s="1208"/>
    </row>
    <row r="115" spans="3:21" ht="14.25">
      <c r="C115" s="1208"/>
      <c r="D115" s="1208"/>
      <c r="E115" s="1208"/>
      <c r="F115" s="1208"/>
      <c r="G115" s="1208"/>
      <c r="H115" s="1208"/>
      <c r="I115" s="1208"/>
      <c r="J115" s="1208"/>
      <c r="K115" s="1208"/>
      <c r="L115" s="1208"/>
      <c r="M115" s="1209"/>
      <c r="N115" s="1208"/>
      <c r="O115" s="1209"/>
      <c r="P115" s="1208"/>
      <c r="Q115" s="1208"/>
      <c r="R115" s="1208"/>
      <c r="S115" s="1208"/>
      <c r="U115" s="1208"/>
    </row>
    <row r="116" spans="3:21" ht="14.25">
      <c r="C116" s="1208"/>
      <c r="D116" s="1208"/>
      <c r="E116" s="1208"/>
      <c r="F116" s="1208"/>
      <c r="G116" s="1208"/>
      <c r="H116" s="1208"/>
      <c r="I116" s="1208"/>
      <c r="J116" s="1208"/>
      <c r="K116" s="1208"/>
      <c r="L116" s="1208"/>
      <c r="M116" s="1209"/>
      <c r="N116" s="1208"/>
      <c r="O116" s="1209"/>
      <c r="P116" s="1208"/>
      <c r="Q116" s="1208"/>
      <c r="R116" s="1208"/>
      <c r="S116" s="1208"/>
      <c r="U116" s="1208"/>
    </row>
    <row r="117" spans="3:21" ht="14.25">
      <c r="C117" s="1208"/>
      <c r="D117" s="1208"/>
      <c r="E117" s="1208"/>
      <c r="F117" s="1208"/>
      <c r="G117" s="1208"/>
      <c r="H117" s="1208"/>
      <c r="I117" s="1208"/>
      <c r="J117" s="1208"/>
      <c r="K117" s="1208"/>
      <c r="L117" s="1208"/>
      <c r="M117" s="1209"/>
      <c r="N117" s="1208"/>
      <c r="O117" s="1209"/>
      <c r="P117" s="1208"/>
      <c r="Q117" s="1208"/>
      <c r="R117" s="1208"/>
      <c r="S117" s="1208"/>
      <c r="U117" s="1208"/>
    </row>
    <row r="118" spans="3:21" ht="14.25">
      <c r="C118" s="1208"/>
      <c r="D118" s="1208"/>
      <c r="E118" s="1208"/>
      <c r="F118" s="1208"/>
      <c r="G118" s="1208"/>
      <c r="H118" s="1208"/>
      <c r="I118" s="1208"/>
      <c r="J118" s="1208"/>
      <c r="K118" s="1208"/>
      <c r="L118" s="1208"/>
      <c r="M118" s="1209"/>
      <c r="N118" s="1208"/>
      <c r="O118" s="1209"/>
      <c r="P118" s="1208"/>
      <c r="Q118" s="1208"/>
      <c r="R118" s="1208"/>
      <c r="S118" s="1208"/>
      <c r="U118" s="1208"/>
    </row>
    <row r="119" spans="3:21" ht="14.25">
      <c r="C119" s="1208"/>
      <c r="D119" s="1208"/>
      <c r="E119" s="1208"/>
      <c r="F119" s="1208"/>
      <c r="G119" s="1208"/>
      <c r="H119" s="1208"/>
      <c r="I119" s="1208"/>
      <c r="J119" s="1208"/>
      <c r="K119" s="1208"/>
      <c r="L119" s="1208"/>
      <c r="M119" s="1209"/>
      <c r="N119" s="1208"/>
      <c r="O119" s="1209"/>
      <c r="P119" s="1208"/>
      <c r="Q119" s="1208"/>
      <c r="R119" s="1208"/>
      <c r="S119" s="1208"/>
      <c r="U119" s="1208"/>
    </row>
    <row r="120" spans="3:21" ht="14.25">
      <c r="C120" s="1208"/>
      <c r="D120" s="1208"/>
      <c r="E120" s="1208"/>
      <c r="F120" s="1208"/>
      <c r="G120" s="1208"/>
      <c r="H120" s="1208"/>
      <c r="I120" s="1208"/>
      <c r="J120" s="1208"/>
      <c r="K120" s="1208"/>
      <c r="L120" s="1208"/>
      <c r="M120" s="1209"/>
      <c r="N120" s="1208"/>
      <c r="O120" s="1209"/>
      <c r="P120" s="1208"/>
      <c r="Q120" s="1208"/>
      <c r="R120" s="1208"/>
      <c r="S120" s="1208"/>
      <c r="U120" s="1208"/>
    </row>
    <row r="121" spans="3:21" ht="14.25">
      <c r="C121" s="1208"/>
      <c r="D121" s="1208"/>
      <c r="E121" s="1208"/>
      <c r="F121" s="1208"/>
      <c r="G121" s="1208"/>
      <c r="H121" s="1208"/>
      <c r="I121" s="1208"/>
      <c r="J121" s="1208"/>
      <c r="K121" s="1208"/>
      <c r="L121" s="1208"/>
      <c r="M121" s="1209"/>
      <c r="N121" s="1208"/>
      <c r="O121" s="1209"/>
      <c r="P121" s="1208"/>
      <c r="Q121" s="1208"/>
      <c r="R121" s="1208"/>
      <c r="S121" s="1208"/>
      <c r="U121" s="1208"/>
    </row>
    <row r="122" spans="3:21" ht="14.25">
      <c r="C122" s="1208"/>
      <c r="D122" s="1208"/>
      <c r="E122" s="1208"/>
      <c r="F122" s="1208"/>
      <c r="G122" s="1208"/>
      <c r="H122" s="1208"/>
      <c r="I122" s="1208"/>
      <c r="J122" s="1208"/>
      <c r="K122" s="1208"/>
      <c r="L122" s="1208"/>
      <c r="M122" s="1209"/>
      <c r="N122" s="1208"/>
      <c r="O122" s="1209"/>
      <c r="P122" s="1208"/>
      <c r="Q122" s="1208"/>
      <c r="R122" s="1208"/>
      <c r="S122" s="1208"/>
      <c r="U122" s="1208"/>
    </row>
    <row r="123" spans="3:21" ht="14.25">
      <c r="C123" s="1208"/>
      <c r="D123" s="1208"/>
      <c r="E123" s="1208"/>
      <c r="F123" s="1208"/>
      <c r="G123" s="1208"/>
      <c r="H123" s="1208"/>
      <c r="I123" s="1208"/>
      <c r="J123" s="1208"/>
      <c r="K123" s="1208"/>
      <c r="L123" s="1208"/>
      <c r="M123" s="1209"/>
      <c r="N123" s="1208"/>
      <c r="O123" s="1209"/>
      <c r="P123" s="1208"/>
      <c r="Q123" s="1208"/>
      <c r="R123" s="1208"/>
      <c r="S123" s="1208"/>
      <c r="U123" s="1208"/>
    </row>
    <row r="124" spans="3:21" ht="14.25">
      <c r="C124" s="1208"/>
      <c r="D124" s="1208"/>
      <c r="E124" s="1208"/>
      <c r="F124" s="1208"/>
      <c r="G124" s="1208"/>
      <c r="H124" s="1208"/>
      <c r="I124" s="1208"/>
      <c r="J124" s="1208"/>
      <c r="K124" s="1208"/>
      <c r="L124" s="1208"/>
      <c r="M124" s="1209"/>
      <c r="N124" s="1208"/>
      <c r="O124" s="1209"/>
      <c r="P124" s="1208"/>
      <c r="Q124" s="1208"/>
      <c r="R124" s="1208"/>
      <c r="S124" s="1208"/>
      <c r="U124" s="1208"/>
    </row>
    <row r="125" spans="3:21" ht="14.25">
      <c r="C125" s="1208"/>
      <c r="D125" s="1208"/>
      <c r="E125" s="1208"/>
      <c r="F125" s="1208"/>
      <c r="G125" s="1208"/>
      <c r="H125" s="1208"/>
      <c r="I125" s="1208"/>
      <c r="J125" s="1208"/>
      <c r="K125" s="1208"/>
      <c r="L125" s="1208"/>
      <c r="M125" s="1209"/>
      <c r="N125" s="1208"/>
      <c r="O125" s="1209"/>
      <c r="P125" s="1208"/>
      <c r="Q125" s="1208"/>
      <c r="R125" s="1208"/>
      <c r="S125" s="1208"/>
      <c r="U125" s="1208"/>
    </row>
    <row r="126" spans="3:21" ht="14.25">
      <c r="C126" s="1208"/>
      <c r="D126" s="1208"/>
      <c r="E126" s="1208"/>
      <c r="F126" s="1208"/>
      <c r="G126" s="1208"/>
      <c r="H126" s="1208"/>
      <c r="I126" s="1208"/>
      <c r="J126" s="1208"/>
      <c r="K126" s="1208"/>
      <c r="L126" s="1208"/>
      <c r="M126" s="1209"/>
      <c r="N126" s="1208"/>
      <c r="O126" s="1209"/>
      <c r="P126" s="1208"/>
      <c r="Q126" s="1208"/>
      <c r="R126" s="1208"/>
      <c r="S126" s="1208"/>
      <c r="U126" s="1208"/>
    </row>
    <row r="127" spans="3:21" ht="14.25">
      <c r="C127" s="1208"/>
      <c r="D127" s="1208"/>
      <c r="E127" s="1208"/>
      <c r="F127" s="1208"/>
      <c r="G127" s="1208"/>
      <c r="H127" s="1208"/>
      <c r="I127" s="1208"/>
      <c r="J127" s="1208"/>
      <c r="K127" s="1208"/>
      <c r="L127" s="1208"/>
      <c r="M127" s="1209"/>
      <c r="N127" s="1208"/>
      <c r="O127" s="1209"/>
      <c r="P127" s="1208"/>
      <c r="Q127" s="1208"/>
      <c r="R127" s="1208"/>
      <c r="S127" s="1208"/>
      <c r="U127" s="1208"/>
    </row>
    <row r="128" spans="3:21" ht="14.25">
      <c r="C128" s="1208"/>
      <c r="D128" s="1208"/>
      <c r="E128" s="1208"/>
      <c r="F128" s="1208"/>
      <c r="G128" s="1208"/>
      <c r="H128" s="1208"/>
      <c r="I128" s="1208"/>
      <c r="J128" s="1208"/>
      <c r="K128" s="1208"/>
      <c r="L128" s="1208"/>
      <c r="M128" s="1209"/>
      <c r="N128" s="1208"/>
      <c r="O128" s="1209"/>
      <c r="P128" s="1208"/>
      <c r="Q128" s="1208"/>
      <c r="R128" s="1208"/>
      <c r="S128" s="1208"/>
      <c r="U128" s="1208"/>
    </row>
    <row r="129" spans="3:21" ht="14.25">
      <c r="C129" s="1208"/>
      <c r="D129" s="1208"/>
      <c r="E129" s="1208"/>
      <c r="F129" s="1208"/>
      <c r="G129" s="1208"/>
      <c r="H129" s="1208"/>
      <c r="I129" s="1208"/>
      <c r="J129" s="1208"/>
      <c r="K129" s="1208"/>
      <c r="L129" s="1208"/>
      <c r="M129" s="1209"/>
      <c r="N129" s="1208"/>
      <c r="O129" s="1209"/>
      <c r="P129" s="1208"/>
      <c r="Q129" s="1208"/>
      <c r="R129" s="1208"/>
      <c r="S129" s="1208"/>
      <c r="U129" s="1208"/>
    </row>
    <row r="130" spans="3:21" ht="14.25">
      <c r="C130" s="1208"/>
      <c r="D130" s="1208"/>
      <c r="E130" s="1208"/>
      <c r="F130" s="1208"/>
      <c r="G130" s="1208"/>
      <c r="H130" s="1208"/>
      <c r="I130" s="1208"/>
      <c r="J130" s="1208"/>
      <c r="K130" s="1208"/>
      <c r="L130" s="1208"/>
      <c r="M130" s="1209"/>
      <c r="N130" s="1208"/>
      <c r="O130" s="1209"/>
      <c r="P130" s="1208"/>
      <c r="Q130" s="1208"/>
      <c r="R130" s="1208"/>
      <c r="S130" s="1208"/>
      <c r="U130" s="1208"/>
    </row>
    <row r="131" spans="3:21" ht="14.25">
      <c r="C131" s="1208"/>
      <c r="D131" s="1208"/>
      <c r="E131" s="1208"/>
      <c r="F131" s="1208"/>
      <c r="G131" s="1208"/>
      <c r="H131" s="1208"/>
      <c r="I131" s="1208"/>
      <c r="J131" s="1208"/>
      <c r="K131" s="1208"/>
      <c r="L131" s="1208"/>
      <c r="M131" s="1209"/>
      <c r="N131" s="1208"/>
      <c r="O131" s="1209"/>
      <c r="P131" s="1208"/>
      <c r="Q131" s="1208"/>
      <c r="R131" s="1208"/>
      <c r="S131" s="1208"/>
      <c r="U131" s="1208"/>
    </row>
    <row r="132" spans="3:21" ht="14.25">
      <c r="C132" s="1208"/>
      <c r="D132" s="1208"/>
      <c r="E132" s="1208"/>
      <c r="F132" s="1208"/>
      <c r="G132" s="1208"/>
      <c r="H132" s="1208"/>
      <c r="I132" s="1208"/>
      <c r="J132" s="1208"/>
      <c r="K132" s="1208"/>
      <c r="L132" s="1208"/>
      <c r="M132" s="1209"/>
      <c r="N132" s="1208"/>
      <c r="O132" s="1209"/>
      <c r="P132" s="1208"/>
      <c r="Q132" s="1208"/>
      <c r="R132" s="1208"/>
      <c r="S132" s="1208"/>
      <c r="U132" s="1208"/>
    </row>
    <row r="133" spans="3:21" ht="14.25">
      <c r="C133" s="1208"/>
      <c r="D133" s="1208"/>
      <c r="E133" s="1208"/>
      <c r="F133" s="1208"/>
      <c r="G133" s="1208"/>
      <c r="H133" s="1208"/>
      <c r="I133" s="1208"/>
      <c r="J133" s="1208"/>
      <c r="K133" s="1208"/>
      <c r="L133" s="1208"/>
      <c r="M133" s="1209"/>
      <c r="N133" s="1208"/>
      <c r="O133" s="1209"/>
      <c r="P133" s="1208"/>
      <c r="Q133" s="1208"/>
      <c r="R133" s="1208"/>
      <c r="S133" s="1208"/>
      <c r="U133" s="1208"/>
    </row>
    <row r="134" spans="3:21" ht="14.25">
      <c r="C134" s="1208"/>
      <c r="D134" s="1208"/>
      <c r="E134" s="1208"/>
      <c r="F134" s="1208"/>
      <c r="G134" s="1208"/>
      <c r="H134" s="1208"/>
      <c r="I134" s="1208"/>
      <c r="J134" s="1208"/>
      <c r="K134" s="1208"/>
      <c r="L134" s="1208"/>
      <c r="M134" s="1209"/>
      <c r="N134" s="1208"/>
      <c r="O134" s="1209"/>
      <c r="P134" s="1208"/>
      <c r="Q134" s="1208"/>
      <c r="R134" s="1208"/>
      <c r="S134" s="1208"/>
      <c r="U134" s="1208"/>
    </row>
    <row r="135" spans="3:21" ht="14.25">
      <c r="C135" s="1208"/>
      <c r="D135" s="1208"/>
      <c r="E135" s="1208"/>
      <c r="F135" s="1208"/>
      <c r="G135" s="1208"/>
      <c r="H135" s="1208"/>
      <c r="I135" s="1208"/>
      <c r="J135" s="1208"/>
      <c r="K135" s="1208"/>
      <c r="L135" s="1208"/>
      <c r="M135" s="1209"/>
      <c r="N135" s="1208"/>
      <c r="O135" s="1209"/>
      <c r="P135" s="1208"/>
      <c r="Q135" s="1208"/>
      <c r="R135" s="1208"/>
      <c r="S135" s="1208"/>
      <c r="U135" s="1208"/>
    </row>
    <row r="136" spans="3:21" ht="14.25">
      <c r="C136" s="1208"/>
      <c r="D136" s="1208"/>
      <c r="E136" s="1208"/>
      <c r="F136" s="1208"/>
      <c r="G136" s="1208"/>
      <c r="H136" s="1208"/>
      <c r="I136" s="1208"/>
      <c r="J136" s="1208"/>
      <c r="K136" s="1208"/>
      <c r="L136" s="1208"/>
      <c r="M136" s="1209"/>
      <c r="N136" s="1208"/>
      <c r="O136" s="1209"/>
      <c r="P136" s="1208"/>
      <c r="Q136" s="1208"/>
      <c r="R136" s="1208"/>
      <c r="S136" s="1208"/>
      <c r="U136" s="1208"/>
    </row>
    <row r="137" spans="3:21" ht="14.25">
      <c r="C137" s="1208"/>
      <c r="D137" s="1208"/>
      <c r="E137" s="1208"/>
      <c r="F137" s="1208"/>
      <c r="G137" s="1208"/>
      <c r="H137" s="1208"/>
      <c r="I137" s="1208"/>
      <c r="J137" s="1208"/>
      <c r="K137" s="1208"/>
      <c r="L137" s="1208"/>
      <c r="M137" s="1209"/>
      <c r="N137" s="1208"/>
      <c r="O137" s="1209"/>
      <c r="P137" s="1208"/>
      <c r="Q137" s="1208"/>
      <c r="R137" s="1208"/>
      <c r="S137" s="1208"/>
      <c r="U137" s="1208"/>
    </row>
    <row r="138" spans="3:21" ht="14.25">
      <c r="C138" s="1208"/>
      <c r="D138" s="1208"/>
      <c r="E138" s="1208"/>
      <c r="F138" s="1208"/>
      <c r="G138" s="1208"/>
      <c r="H138" s="1208"/>
      <c r="I138" s="1208"/>
      <c r="J138" s="1208"/>
      <c r="K138" s="1208"/>
      <c r="L138" s="1208"/>
      <c r="M138" s="1209"/>
      <c r="N138" s="1208"/>
      <c r="O138" s="1209"/>
      <c r="P138" s="1208"/>
      <c r="Q138" s="1208"/>
      <c r="R138" s="1208"/>
      <c r="S138" s="1208"/>
      <c r="U138" s="1208"/>
    </row>
    <row r="139" spans="3:21" ht="14.25">
      <c r="C139" s="1208"/>
      <c r="D139" s="1208"/>
      <c r="E139" s="1208"/>
      <c r="F139" s="1208"/>
      <c r="G139" s="1208"/>
      <c r="H139" s="1208"/>
      <c r="I139" s="1208"/>
      <c r="J139" s="1208"/>
      <c r="K139" s="1208"/>
      <c r="L139" s="1208"/>
      <c r="M139" s="1209"/>
      <c r="N139" s="1208"/>
      <c r="O139" s="1209"/>
      <c r="P139" s="1208"/>
      <c r="Q139" s="1208"/>
      <c r="R139" s="1208"/>
      <c r="S139" s="1208"/>
      <c r="U139" s="1208"/>
    </row>
    <row r="140" spans="3:21" ht="14.25">
      <c r="C140" s="1208"/>
      <c r="D140" s="1208"/>
      <c r="E140" s="1208"/>
      <c r="F140" s="1208"/>
      <c r="G140" s="1208"/>
      <c r="H140" s="1208"/>
      <c r="I140" s="1208"/>
      <c r="J140" s="1208"/>
      <c r="K140" s="1208"/>
      <c r="L140" s="1208"/>
      <c r="M140" s="1209"/>
      <c r="N140" s="1208"/>
      <c r="O140" s="1209"/>
      <c r="P140" s="1208"/>
      <c r="Q140" s="1208"/>
      <c r="R140" s="1208"/>
      <c r="S140" s="1208"/>
      <c r="U140" s="1208"/>
    </row>
    <row r="141" spans="3:21" ht="14.25">
      <c r="C141" s="1208"/>
      <c r="D141" s="1208"/>
      <c r="E141" s="1208"/>
      <c r="F141" s="1208"/>
      <c r="G141" s="1208"/>
      <c r="H141" s="1208"/>
      <c r="I141" s="1208"/>
      <c r="J141" s="1208"/>
      <c r="K141" s="1208"/>
      <c r="L141" s="1208"/>
      <c r="M141" s="1209"/>
      <c r="N141" s="1208"/>
      <c r="O141" s="1209"/>
      <c r="P141" s="1208"/>
      <c r="Q141" s="1208"/>
      <c r="R141" s="1208"/>
      <c r="S141" s="1208"/>
      <c r="U141" s="1208"/>
    </row>
    <row r="142" spans="3:21" ht="14.25">
      <c r="C142" s="1208"/>
      <c r="D142" s="1208"/>
      <c r="E142" s="1208"/>
      <c r="F142" s="1208"/>
      <c r="G142" s="1208"/>
      <c r="H142" s="1208"/>
      <c r="I142" s="1208"/>
      <c r="J142" s="1208"/>
      <c r="K142" s="1208"/>
      <c r="L142" s="1208"/>
      <c r="M142" s="1209"/>
      <c r="N142" s="1208"/>
      <c r="O142" s="1209"/>
      <c r="P142" s="1208"/>
      <c r="Q142" s="1208"/>
      <c r="R142" s="1208"/>
      <c r="S142" s="1208"/>
      <c r="U142" s="1208"/>
    </row>
    <row r="143" spans="3:21" ht="14.25">
      <c r="C143" s="1208"/>
      <c r="D143" s="1208"/>
      <c r="E143" s="1208"/>
      <c r="F143" s="1208"/>
      <c r="G143" s="1208"/>
      <c r="H143" s="1208"/>
      <c r="I143" s="1208"/>
      <c r="J143" s="1208"/>
      <c r="K143" s="1208"/>
      <c r="L143" s="1208"/>
      <c r="M143" s="1209"/>
      <c r="N143" s="1208"/>
      <c r="O143" s="1209"/>
      <c r="P143" s="1208"/>
      <c r="Q143" s="1208"/>
      <c r="R143" s="1208"/>
      <c r="S143" s="1208"/>
      <c r="U143" s="1208"/>
    </row>
    <row r="144" spans="3:21" ht="14.25">
      <c r="C144" s="1208"/>
      <c r="D144" s="1208"/>
      <c r="E144" s="1208"/>
      <c r="F144" s="1208"/>
      <c r="G144" s="1208"/>
      <c r="H144" s="1208"/>
      <c r="I144" s="1208"/>
      <c r="J144" s="1208"/>
      <c r="K144" s="1208"/>
      <c r="L144" s="1208"/>
      <c r="M144" s="1209"/>
      <c r="N144" s="1208"/>
      <c r="O144" s="1209"/>
      <c r="P144" s="1208"/>
      <c r="Q144" s="1208"/>
      <c r="R144" s="1208"/>
      <c r="S144" s="1208"/>
      <c r="U144" s="1208"/>
    </row>
    <row r="145" spans="3:21" ht="14.25">
      <c r="C145" s="1208"/>
      <c r="D145" s="1208"/>
      <c r="E145" s="1208"/>
      <c r="F145" s="1208"/>
      <c r="G145" s="1208"/>
      <c r="H145" s="1208"/>
      <c r="I145" s="1208"/>
      <c r="J145" s="1208"/>
      <c r="K145" s="1208"/>
      <c r="L145" s="1208"/>
      <c r="M145" s="1209"/>
      <c r="N145" s="1208"/>
      <c r="O145" s="1209"/>
      <c r="P145" s="1208"/>
      <c r="Q145" s="1208"/>
      <c r="R145" s="1208"/>
      <c r="S145" s="1208"/>
      <c r="U145" s="1208"/>
    </row>
    <row r="146" spans="3:21" ht="14.25">
      <c r="C146" s="1208"/>
      <c r="D146" s="1208"/>
      <c r="E146" s="1208"/>
      <c r="F146" s="1208"/>
      <c r="G146" s="1208"/>
      <c r="H146" s="1208"/>
      <c r="I146" s="1208"/>
      <c r="J146" s="1208"/>
      <c r="K146" s="1208"/>
      <c r="L146" s="1208"/>
      <c r="M146" s="1209"/>
      <c r="N146" s="1208"/>
      <c r="O146" s="1209"/>
      <c r="P146" s="1208"/>
      <c r="Q146" s="1208"/>
      <c r="R146" s="1208"/>
      <c r="S146" s="1208"/>
      <c r="U146" s="1208"/>
    </row>
    <row r="147" spans="3:21" ht="14.25">
      <c r="C147" s="1208"/>
      <c r="D147" s="1208"/>
      <c r="E147" s="1208"/>
      <c r="F147" s="1208"/>
      <c r="G147" s="1208"/>
      <c r="H147" s="1208"/>
      <c r="I147" s="1208"/>
      <c r="J147" s="1208"/>
      <c r="K147" s="1208"/>
      <c r="L147" s="1208"/>
      <c r="M147" s="1209"/>
      <c r="N147" s="1208"/>
      <c r="O147" s="1209"/>
      <c r="P147" s="1208"/>
      <c r="Q147" s="1208"/>
      <c r="R147" s="1208"/>
      <c r="S147" s="1208"/>
      <c r="U147" s="1208"/>
    </row>
    <row r="148" spans="3:21" ht="14.25">
      <c r="C148" s="1208"/>
      <c r="D148" s="1208"/>
      <c r="E148" s="1208"/>
      <c r="F148" s="1208"/>
      <c r="G148" s="1208"/>
      <c r="H148" s="1208"/>
      <c r="I148" s="1208"/>
      <c r="J148" s="1208"/>
      <c r="K148" s="1208"/>
      <c r="L148" s="1208"/>
      <c r="M148" s="1209"/>
      <c r="N148" s="1208"/>
      <c r="O148" s="1209"/>
      <c r="P148" s="1208"/>
      <c r="Q148" s="1208"/>
      <c r="R148" s="1208"/>
      <c r="S148" s="1208"/>
      <c r="U148" s="1208"/>
    </row>
    <row r="149" spans="3:21" ht="14.25">
      <c r="C149" s="1208"/>
      <c r="D149" s="1208"/>
      <c r="E149" s="1208"/>
      <c r="F149" s="1208"/>
      <c r="G149" s="1208"/>
      <c r="H149" s="1208"/>
      <c r="I149" s="1208"/>
      <c r="J149" s="1208"/>
      <c r="K149" s="1208"/>
      <c r="L149" s="1208"/>
      <c r="M149" s="1209"/>
      <c r="N149" s="1208"/>
      <c r="O149" s="1209"/>
      <c r="P149" s="1208"/>
      <c r="Q149" s="1208"/>
      <c r="R149" s="1208"/>
      <c r="S149" s="1208"/>
      <c r="U149" s="1208"/>
    </row>
    <row r="150" spans="3:21" ht="14.25">
      <c r="C150" s="1208"/>
      <c r="D150" s="1208"/>
      <c r="E150" s="1208"/>
      <c r="F150" s="1208"/>
      <c r="G150" s="1208"/>
      <c r="H150" s="1208"/>
      <c r="I150" s="1208"/>
      <c r="J150" s="1208"/>
      <c r="K150" s="1208"/>
      <c r="L150" s="1208"/>
      <c r="M150" s="1209"/>
      <c r="N150" s="1208"/>
      <c r="O150" s="1209"/>
      <c r="P150" s="1208"/>
      <c r="Q150" s="1208"/>
      <c r="R150" s="1208"/>
      <c r="S150" s="1208"/>
      <c r="U150" s="1208"/>
    </row>
    <row r="151" spans="3:21" ht="14.25">
      <c r="C151" s="1208"/>
      <c r="D151" s="1208"/>
      <c r="E151" s="1208"/>
      <c r="F151" s="1208"/>
      <c r="G151" s="1208"/>
      <c r="H151" s="1208"/>
      <c r="I151" s="1208"/>
      <c r="J151" s="1208"/>
      <c r="K151" s="1208"/>
      <c r="L151" s="1208"/>
      <c r="M151" s="1209"/>
      <c r="N151" s="1208"/>
      <c r="O151" s="1209"/>
      <c r="P151" s="1208"/>
      <c r="Q151" s="1208"/>
      <c r="R151" s="1208"/>
      <c r="S151" s="1208"/>
      <c r="U151" s="1208"/>
    </row>
    <row r="152" spans="3:21" ht="14.25">
      <c r="C152" s="1208"/>
      <c r="D152" s="1208"/>
      <c r="E152" s="1208"/>
      <c r="F152" s="1208"/>
      <c r="G152" s="1208"/>
      <c r="H152" s="1208"/>
      <c r="I152" s="1208"/>
      <c r="J152" s="1208"/>
      <c r="K152" s="1208"/>
      <c r="L152" s="1208"/>
      <c r="M152" s="1209"/>
      <c r="N152" s="1208"/>
      <c r="O152" s="1209"/>
      <c r="P152" s="1208"/>
      <c r="Q152" s="1208"/>
      <c r="R152" s="1208"/>
      <c r="S152" s="1208"/>
      <c r="U152" s="1208"/>
    </row>
    <row r="153" spans="3:21" ht="14.25">
      <c r="C153" s="1208"/>
      <c r="D153" s="1208"/>
      <c r="E153" s="1208"/>
      <c r="F153" s="1208"/>
      <c r="G153" s="1208"/>
      <c r="H153" s="1208"/>
      <c r="I153" s="1208"/>
      <c r="J153" s="1208"/>
      <c r="K153" s="1208"/>
      <c r="L153" s="1208"/>
      <c r="M153" s="1209"/>
      <c r="N153" s="1208"/>
      <c r="O153" s="1209"/>
      <c r="P153" s="1208"/>
      <c r="Q153" s="1208"/>
      <c r="R153" s="1208"/>
      <c r="S153" s="1208"/>
      <c r="U153" s="1208"/>
    </row>
    <row r="154" spans="3:21" ht="14.25">
      <c r="C154" s="1208"/>
      <c r="D154" s="1208"/>
      <c r="E154" s="1208"/>
      <c r="F154" s="1208"/>
      <c r="G154" s="1208"/>
      <c r="H154" s="1208"/>
      <c r="I154" s="1208"/>
      <c r="J154" s="1208"/>
      <c r="K154" s="1208"/>
      <c r="L154" s="1208"/>
      <c r="M154" s="1209"/>
      <c r="N154" s="1208"/>
      <c r="O154" s="1209"/>
      <c r="P154" s="1208"/>
      <c r="Q154" s="1208"/>
      <c r="R154" s="1208"/>
      <c r="S154" s="1208"/>
      <c r="U154" s="1208"/>
    </row>
    <row r="155" spans="3:21" ht="14.25">
      <c r="C155" s="1208"/>
      <c r="D155" s="1208"/>
      <c r="E155" s="1208"/>
      <c r="F155" s="1208"/>
      <c r="G155" s="1208"/>
      <c r="H155" s="1208"/>
      <c r="I155" s="1208"/>
      <c r="J155" s="1208"/>
      <c r="K155" s="1208"/>
      <c r="L155" s="1208"/>
      <c r="M155" s="1209"/>
      <c r="N155" s="1208"/>
      <c r="O155" s="1209"/>
      <c r="P155" s="1208"/>
      <c r="Q155" s="1208"/>
      <c r="R155" s="1208"/>
      <c r="S155" s="1208"/>
      <c r="U155" s="1208"/>
    </row>
    <row r="156" spans="3:21" ht="14.25">
      <c r="C156" s="1208"/>
      <c r="D156" s="1208"/>
      <c r="E156" s="1208"/>
      <c r="F156" s="1208"/>
      <c r="G156" s="1208"/>
      <c r="H156" s="1208"/>
      <c r="I156" s="1208"/>
      <c r="J156" s="1208"/>
      <c r="K156" s="1208"/>
      <c r="L156" s="1208"/>
      <c r="M156" s="1209"/>
      <c r="N156" s="1208"/>
      <c r="O156" s="1209"/>
      <c r="P156" s="1208"/>
      <c r="Q156" s="1208"/>
      <c r="R156" s="1208"/>
      <c r="S156" s="1208"/>
      <c r="U156" s="1208"/>
    </row>
    <row r="157" spans="3:21" ht="14.25">
      <c r="C157" s="1208"/>
      <c r="D157" s="1208"/>
      <c r="E157" s="1208"/>
      <c r="F157" s="1208"/>
      <c r="G157" s="1208"/>
      <c r="H157" s="1208"/>
      <c r="I157" s="1208"/>
      <c r="J157" s="1208"/>
      <c r="K157" s="1208"/>
      <c r="L157" s="1208"/>
      <c r="M157" s="1209"/>
      <c r="N157" s="1208"/>
      <c r="O157" s="1209"/>
      <c r="P157" s="1208"/>
      <c r="Q157" s="1208"/>
      <c r="R157" s="1208"/>
      <c r="S157" s="1208"/>
      <c r="U157" s="1208"/>
    </row>
    <row r="158" spans="3:21" ht="14.25">
      <c r="C158" s="1208"/>
      <c r="D158" s="1208"/>
      <c r="E158" s="1208"/>
      <c r="F158" s="1208"/>
      <c r="G158" s="1208"/>
      <c r="H158" s="1208"/>
      <c r="I158" s="1208"/>
      <c r="J158" s="1208"/>
      <c r="K158" s="1208"/>
      <c r="L158" s="1208"/>
      <c r="M158" s="1209"/>
      <c r="N158" s="1208"/>
      <c r="O158" s="1209"/>
      <c r="P158" s="1208"/>
      <c r="Q158" s="1208"/>
      <c r="R158" s="1208"/>
      <c r="S158" s="1208"/>
      <c r="U158" s="1208"/>
    </row>
    <row r="159" spans="3:21" ht="14.25">
      <c r="C159" s="1208"/>
      <c r="D159" s="1208"/>
      <c r="E159" s="1208"/>
      <c r="F159" s="1208"/>
      <c r="G159" s="1208"/>
      <c r="H159" s="1208"/>
      <c r="I159" s="1208"/>
      <c r="J159" s="1208"/>
      <c r="K159" s="1208"/>
      <c r="L159" s="1208"/>
      <c r="M159" s="1209"/>
      <c r="N159" s="1208"/>
      <c r="O159" s="1209"/>
      <c r="P159" s="1208"/>
      <c r="Q159" s="1208"/>
      <c r="R159" s="1208"/>
      <c r="S159" s="1208"/>
      <c r="U159" s="1208"/>
    </row>
    <row r="160" spans="3:21" ht="14.25">
      <c r="C160" s="1208"/>
      <c r="D160" s="1208"/>
      <c r="E160" s="1208"/>
      <c r="F160" s="1208"/>
      <c r="G160" s="1208"/>
      <c r="H160" s="1208"/>
      <c r="I160" s="1208"/>
      <c r="J160" s="1208"/>
      <c r="K160" s="1208"/>
      <c r="L160" s="1208"/>
      <c r="M160" s="1209"/>
      <c r="N160" s="1208"/>
      <c r="O160" s="1209"/>
      <c r="P160" s="1208"/>
      <c r="Q160" s="1208"/>
      <c r="R160" s="1208"/>
      <c r="S160" s="1208"/>
      <c r="U160" s="1208"/>
    </row>
    <row r="161" spans="3:21" ht="14.25">
      <c r="C161" s="1208"/>
      <c r="D161" s="1208"/>
      <c r="E161" s="1208"/>
      <c r="F161" s="1208"/>
      <c r="G161" s="1208"/>
      <c r="H161" s="1208"/>
      <c r="I161" s="1208"/>
      <c r="J161" s="1208"/>
      <c r="K161" s="1208"/>
      <c r="L161" s="1208"/>
      <c r="M161" s="1209"/>
      <c r="N161" s="1208"/>
      <c r="O161" s="1209"/>
      <c r="P161" s="1208"/>
      <c r="Q161" s="1208"/>
      <c r="R161" s="1208"/>
      <c r="S161" s="1208"/>
      <c r="U161" s="1208"/>
    </row>
    <row r="162" spans="3:21" ht="14.25">
      <c r="C162" s="1208"/>
      <c r="D162" s="1208"/>
      <c r="E162" s="1208"/>
      <c r="F162" s="1208"/>
      <c r="G162" s="1208"/>
      <c r="H162" s="1208"/>
      <c r="I162" s="1208"/>
      <c r="J162" s="1208"/>
      <c r="K162" s="1208"/>
      <c r="L162" s="1208"/>
      <c r="M162" s="1209"/>
      <c r="N162" s="1208"/>
      <c r="O162" s="1209"/>
      <c r="P162" s="1208"/>
      <c r="Q162" s="1208"/>
      <c r="R162" s="1208"/>
      <c r="S162" s="1208"/>
      <c r="U162" s="1208"/>
    </row>
    <row r="163" spans="3:21" ht="14.25">
      <c r="C163" s="1208"/>
      <c r="D163" s="1208"/>
      <c r="E163" s="1208"/>
      <c r="F163" s="1208"/>
      <c r="G163" s="1208"/>
      <c r="H163" s="1208"/>
      <c r="I163" s="1208"/>
      <c r="J163" s="1208"/>
      <c r="K163" s="1208"/>
      <c r="L163" s="1208"/>
      <c r="M163" s="1209"/>
      <c r="N163" s="1208"/>
      <c r="O163" s="1209"/>
      <c r="P163" s="1208"/>
      <c r="Q163" s="1208"/>
      <c r="R163" s="1208"/>
      <c r="S163" s="1208"/>
      <c r="U163" s="1208"/>
    </row>
    <row r="164" spans="3:21" ht="14.25">
      <c r="C164" s="1208"/>
      <c r="D164" s="1208"/>
      <c r="E164" s="1208"/>
      <c r="F164" s="1208"/>
      <c r="G164" s="1208"/>
      <c r="H164" s="1208"/>
      <c r="I164" s="1208"/>
      <c r="J164" s="1208"/>
      <c r="K164" s="1208"/>
      <c r="L164" s="1208"/>
      <c r="M164" s="1209"/>
      <c r="N164" s="1208"/>
      <c r="O164" s="1209"/>
      <c r="P164" s="1208"/>
      <c r="Q164" s="1208"/>
      <c r="R164" s="1208"/>
      <c r="S164" s="1208"/>
      <c r="U164" s="1208"/>
    </row>
    <row r="165" spans="3:21" ht="14.25">
      <c r="C165" s="1208"/>
      <c r="D165" s="1208"/>
      <c r="E165" s="1208"/>
      <c r="F165" s="1208"/>
      <c r="G165" s="1208"/>
      <c r="H165" s="1208"/>
      <c r="I165" s="1208"/>
      <c r="J165" s="1208"/>
      <c r="K165" s="1208"/>
      <c r="L165" s="1208"/>
      <c r="M165" s="1209"/>
      <c r="N165" s="1208"/>
      <c r="O165" s="1209"/>
      <c r="P165" s="1208"/>
      <c r="Q165" s="1208"/>
      <c r="R165" s="1208"/>
      <c r="S165" s="1208"/>
      <c r="U165" s="1208"/>
    </row>
    <row r="166" spans="3:21" ht="14.25">
      <c r="C166" s="1208"/>
      <c r="D166" s="1208"/>
      <c r="E166" s="1208"/>
      <c r="F166" s="1208"/>
      <c r="G166" s="1208"/>
      <c r="H166" s="1208"/>
      <c r="I166" s="1208"/>
      <c r="J166" s="1208"/>
      <c r="K166" s="1208"/>
      <c r="L166" s="1208"/>
      <c r="M166" s="1209"/>
      <c r="N166" s="1208"/>
      <c r="O166" s="1209"/>
      <c r="P166" s="1208"/>
      <c r="Q166" s="1208"/>
      <c r="R166" s="1208"/>
      <c r="S166" s="1208"/>
      <c r="U166" s="1208"/>
    </row>
    <row r="167" spans="3:21" ht="14.25">
      <c r="C167" s="1208"/>
      <c r="D167" s="1208"/>
      <c r="E167" s="1208"/>
      <c r="F167" s="1208"/>
      <c r="G167" s="1208"/>
      <c r="H167" s="1208"/>
      <c r="I167" s="1208"/>
      <c r="J167" s="1208"/>
      <c r="K167" s="1208"/>
      <c r="L167" s="1208"/>
      <c r="M167" s="1209"/>
      <c r="N167" s="1208"/>
      <c r="O167" s="1209"/>
      <c r="P167" s="1208"/>
      <c r="Q167" s="1208"/>
      <c r="R167" s="1208"/>
      <c r="S167" s="1208"/>
      <c r="U167" s="1208"/>
    </row>
    <row r="168" spans="3:21" ht="14.25">
      <c r="C168" s="1208"/>
      <c r="D168" s="1208"/>
      <c r="E168" s="1208"/>
      <c r="F168" s="1208"/>
      <c r="G168" s="1208"/>
      <c r="H168" s="1208"/>
      <c r="I168" s="1208"/>
      <c r="J168" s="1208"/>
      <c r="K168" s="1208"/>
      <c r="L168" s="1208"/>
      <c r="M168" s="1209"/>
      <c r="N168" s="1208"/>
      <c r="O168" s="1209"/>
      <c r="P168" s="1208"/>
      <c r="Q168" s="1208"/>
      <c r="R168" s="1208"/>
      <c r="S168" s="1208"/>
      <c r="U168" s="1208"/>
    </row>
    <row r="169" spans="3:21" ht="14.25">
      <c r="C169" s="1208"/>
      <c r="D169" s="1208"/>
      <c r="E169" s="1208"/>
      <c r="F169" s="1208"/>
      <c r="G169" s="1208"/>
      <c r="H169" s="1208"/>
      <c r="I169" s="1208"/>
      <c r="J169" s="1208"/>
      <c r="K169" s="1208"/>
      <c r="L169" s="1208"/>
      <c r="M169" s="1209"/>
      <c r="N169" s="1208"/>
      <c r="O169" s="1209"/>
      <c r="P169" s="1208"/>
      <c r="Q169" s="1208"/>
      <c r="R169" s="1208"/>
      <c r="S169" s="1208"/>
      <c r="U169" s="1208"/>
    </row>
    <row r="170" spans="3:21" ht="14.25">
      <c r="C170" s="1208"/>
      <c r="D170" s="1208"/>
      <c r="E170" s="1208"/>
      <c r="F170" s="1208"/>
      <c r="G170" s="1208"/>
      <c r="H170" s="1208"/>
      <c r="I170" s="1208"/>
      <c r="J170" s="1208"/>
      <c r="K170" s="1208"/>
      <c r="L170" s="1208"/>
      <c r="M170" s="1209"/>
      <c r="N170" s="1208"/>
      <c r="O170" s="1209"/>
      <c r="P170" s="1208"/>
      <c r="Q170" s="1208"/>
      <c r="R170" s="1208"/>
      <c r="S170" s="1208"/>
      <c r="U170" s="1208"/>
    </row>
    <row r="171" spans="3:21" ht="14.25">
      <c r="C171" s="1208"/>
      <c r="D171" s="1208"/>
      <c r="E171" s="1208"/>
      <c r="F171" s="1208"/>
      <c r="G171" s="1208"/>
      <c r="H171" s="1208"/>
      <c r="I171" s="1208"/>
      <c r="J171" s="1208"/>
      <c r="K171" s="1208"/>
      <c r="L171" s="1208"/>
      <c r="M171" s="1209"/>
      <c r="N171" s="1208"/>
      <c r="O171" s="1209"/>
      <c r="P171" s="1208"/>
      <c r="Q171" s="1208"/>
      <c r="R171" s="1208"/>
      <c r="S171" s="1208"/>
      <c r="U171" s="1208"/>
    </row>
    <row r="172" spans="3:21" ht="14.25">
      <c r="C172" s="1208"/>
      <c r="D172" s="1208"/>
      <c r="E172" s="1208"/>
      <c r="F172" s="1208"/>
      <c r="G172" s="1208"/>
      <c r="H172" s="1208"/>
      <c r="I172" s="1208"/>
      <c r="J172" s="1208"/>
      <c r="K172" s="1208"/>
      <c r="L172" s="1208"/>
      <c r="M172" s="1209"/>
      <c r="N172" s="1208"/>
      <c r="O172" s="1209"/>
      <c r="P172" s="1208"/>
      <c r="Q172" s="1208"/>
      <c r="R172" s="1208"/>
      <c r="S172" s="1208"/>
      <c r="U172" s="1208"/>
    </row>
    <row r="173" spans="3:21" ht="14.25">
      <c r="C173" s="1208"/>
      <c r="D173" s="1208"/>
      <c r="E173" s="1208"/>
      <c r="F173" s="1208"/>
      <c r="G173" s="1208"/>
      <c r="H173" s="1208"/>
      <c r="I173" s="1208"/>
      <c r="J173" s="1208"/>
      <c r="K173" s="1208"/>
      <c r="L173" s="1208"/>
      <c r="M173" s="1209"/>
      <c r="N173" s="1208"/>
      <c r="O173" s="1209"/>
      <c r="P173" s="1208"/>
      <c r="Q173" s="1208"/>
      <c r="R173" s="1208"/>
      <c r="S173" s="1208"/>
      <c r="U173" s="1208"/>
    </row>
    <row r="174" spans="3:21" ht="14.25">
      <c r="C174" s="1208"/>
      <c r="D174" s="1208"/>
      <c r="E174" s="1208"/>
      <c r="F174" s="1208"/>
      <c r="G174" s="1208"/>
      <c r="H174" s="1208"/>
      <c r="I174" s="1208"/>
      <c r="J174" s="1208"/>
      <c r="K174" s="1208"/>
      <c r="L174" s="1208"/>
      <c r="M174" s="1209"/>
      <c r="N174" s="1208"/>
      <c r="O174" s="1209"/>
      <c r="P174" s="1208"/>
      <c r="Q174" s="1208"/>
      <c r="R174" s="1208"/>
      <c r="S174" s="1208"/>
      <c r="U174" s="1208"/>
    </row>
    <row r="175" spans="3:21" ht="14.25">
      <c r="C175" s="1208"/>
      <c r="D175" s="1208"/>
      <c r="E175" s="1208"/>
      <c r="F175" s="1208"/>
      <c r="G175" s="1208"/>
      <c r="H175" s="1208"/>
      <c r="I175" s="1208"/>
      <c r="J175" s="1208"/>
      <c r="K175" s="1208"/>
      <c r="L175" s="1208"/>
      <c r="M175" s="1209"/>
      <c r="N175" s="1208"/>
      <c r="O175" s="1209"/>
      <c r="P175" s="1208"/>
      <c r="Q175" s="1208"/>
      <c r="R175" s="1208"/>
      <c r="S175" s="1208"/>
      <c r="U175" s="1208"/>
    </row>
    <row r="176" spans="3:21" ht="14.25">
      <c r="C176" s="1208"/>
      <c r="D176" s="1208"/>
      <c r="E176" s="1208"/>
      <c r="F176" s="1208"/>
      <c r="G176" s="1208"/>
      <c r="H176" s="1208"/>
      <c r="I176" s="1208"/>
      <c r="J176" s="1208"/>
      <c r="K176" s="1208"/>
      <c r="L176" s="1208"/>
      <c r="M176" s="1209"/>
      <c r="N176" s="1208"/>
      <c r="O176" s="1209"/>
      <c r="P176" s="1208"/>
      <c r="Q176" s="1208"/>
      <c r="R176" s="1208"/>
      <c r="S176" s="1208"/>
      <c r="U176" s="1208"/>
    </row>
    <row r="177" spans="3:21" ht="14.25">
      <c r="C177" s="1208"/>
      <c r="D177" s="1208"/>
      <c r="E177" s="1208"/>
      <c r="F177" s="1208"/>
      <c r="G177" s="1208"/>
      <c r="H177" s="1208"/>
      <c r="I177" s="1208"/>
      <c r="J177" s="1208"/>
      <c r="K177" s="1208"/>
      <c r="L177" s="1208"/>
      <c r="M177" s="1209"/>
      <c r="N177" s="1208"/>
      <c r="O177" s="1209"/>
      <c r="P177" s="1208"/>
      <c r="Q177" s="1208"/>
      <c r="R177" s="1208"/>
      <c r="S177" s="1208"/>
      <c r="U177" s="1208"/>
    </row>
    <row r="178" spans="3:21" ht="14.25">
      <c r="C178" s="1208"/>
      <c r="D178" s="1208"/>
      <c r="E178" s="1208"/>
      <c r="F178" s="1208"/>
      <c r="G178" s="1208"/>
      <c r="H178" s="1208"/>
      <c r="I178" s="1208"/>
      <c r="J178" s="1208"/>
      <c r="K178" s="1208"/>
      <c r="L178" s="1208"/>
      <c r="M178" s="1209"/>
      <c r="N178" s="1208"/>
      <c r="O178" s="1209"/>
      <c r="P178" s="1208"/>
      <c r="Q178" s="1208"/>
      <c r="R178" s="1208"/>
      <c r="S178" s="1208"/>
      <c r="U178" s="1208"/>
    </row>
    <row r="179" spans="3:21" ht="14.25">
      <c r="C179" s="1208"/>
      <c r="D179" s="1208"/>
      <c r="E179" s="1208"/>
      <c r="F179" s="1208"/>
      <c r="G179" s="1208"/>
      <c r="H179" s="1208"/>
      <c r="I179" s="1208"/>
      <c r="J179" s="1208"/>
      <c r="K179" s="1208"/>
      <c r="L179" s="1208"/>
      <c r="M179" s="1209"/>
      <c r="N179" s="1208"/>
      <c r="O179" s="1209"/>
      <c r="P179" s="1208"/>
      <c r="Q179" s="1208"/>
      <c r="R179" s="1208"/>
      <c r="S179" s="1208"/>
      <c r="U179" s="1208"/>
    </row>
    <row r="180" spans="3:21" ht="14.25">
      <c r="C180" s="1208"/>
      <c r="D180" s="1208"/>
      <c r="E180" s="1208"/>
      <c r="F180" s="1208"/>
      <c r="G180" s="1208"/>
      <c r="H180" s="1208"/>
      <c r="I180" s="1208"/>
      <c r="J180" s="1208"/>
      <c r="K180" s="1208"/>
      <c r="L180" s="1208"/>
      <c r="M180" s="1209"/>
      <c r="N180" s="1208"/>
      <c r="O180" s="1209"/>
      <c r="P180" s="1208"/>
      <c r="Q180" s="1208"/>
      <c r="R180" s="1208"/>
      <c r="S180" s="1208"/>
      <c r="U180" s="1208"/>
    </row>
    <row r="181" spans="3:21" ht="14.25">
      <c r="C181" s="1208"/>
      <c r="D181" s="1208"/>
      <c r="E181" s="1208"/>
      <c r="F181" s="1208"/>
      <c r="G181" s="1208"/>
      <c r="H181" s="1208"/>
      <c r="I181" s="1208"/>
      <c r="J181" s="1208"/>
      <c r="K181" s="1208"/>
      <c r="L181" s="1208"/>
      <c r="M181" s="1209"/>
      <c r="N181" s="1208"/>
      <c r="O181" s="1209"/>
      <c r="P181" s="1208"/>
      <c r="Q181" s="1208"/>
      <c r="R181" s="1208"/>
      <c r="S181" s="1208"/>
      <c r="U181" s="1208"/>
    </row>
    <row r="182" spans="3:21" ht="14.25">
      <c r="C182" s="1208"/>
      <c r="D182" s="1208"/>
      <c r="E182" s="1208"/>
      <c r="F182" s="1208"/>
      <c r="G182" s="1208"/>
      <c r="H182" s="1208"/>
      <c r="I182" s="1208"/>
      <c r="J182" s="1208"/>
      <c r="K182" s="1208"/>
      <c r="L182" s="1208"/>
      <c r="M182" s="1209"/>
      <c r="N182" s="1208"/>
      <c r="O182" s="1209"/>
      <c r="P182" s="1208"/>
      <c r="Q182" s="1208"/>
      <c r="R182" s="1208"/>
      <c r="S182" s="1208"/>
      <c r="U182" s="1208"/>
    </row>
    <row r="183" spans="3:21" ht="14.25">
      <c r="C183" s="1208"/>
      <c r="D183" s="1208"/>
      <c r="E183" s="1208"/>
      <c r="F183" s="1208"/>
      <c r="G183" s="1208"/>
      <c r="H183" s="1208"/>
      <c r="I183" s="1208"/>
      <c r="J183" s="1208"/>
      <c r="K183" s="1208"/>
      <c r="L183" s="1208"/>
      <c r="M183" s="1209"/>
      <c r="N183" s="1208"/>
      <c r="O183" s="1209"/>
      <c r="P183" s="1208"/>
      <c r="Q183" s="1208"/>
      <c r="R183" s="1208"/>
      <c r="S183" s="1208"/>
      <c r="U183" s="1208"/>
    </row>
    <row r="184" spans="3:21" ht="14.25">
      <c r="C184" s="1208"/>
      <c r="D184" s="1208"/>
      <c r="E184" s="1208"/>
      <c r="F184" s="1208"/>
      <c r="G184" s="1208"/>
      <c r="H184" s="1208"/>
      <c r="I184" s="1208"/>
      <c r="J184" s="1208"/>
      <c r="K184" s="1208"/>
      <c r="L184" s="1208"/>
      <c r="M184" s="1209"/>
      <c r="N184" s="1208"/>
      <c r="O184" s="1209"/>
      <c r="P184" s="1208"/>
      <c r="Q184" s="1208"/>
      <c r="R184" s="1208"/>
      <c r="S184" s="1208"/>
      <c r="U184" s="1208"/>
    </row>
    <row r="185" spans="3:21" ht="14.25">
      <c r="C185" s="1208"/>
      <c r="D185" s="1208"/>
      <c r="E185" s="1208"/>
      <c r="F185" s="1208"/>
      <c r="G185" s="1208"/>
      <c r="H185" s="1208"/>
      <c r="I185" s="1208"/>
      <c r="J185" s="1208"/>
      <c r="K185" s="1208"/>
      <c r="L185" s="1208"/>
      <c r="M185" s="1209"/>
      <c r="N185" s="1208"/>
      <c r="O185" s="1209"/>
      <c r="P185" s="1208"/>
      <c r="Q185" s="1208"/>
      <c r="R185" s="1208"/>
      <c r="S185" s="1208"/>
      <c r="U185" s="1208"/>
    </row>
    <row r="186" spans="3:21" ht="14.25">
      <c r="C186" s="1208"/>
      <c r="D186" s="1208"/>
      <c r="E186" s="1208"/>
      <c r="F186" s="1208"/>
      <c r="G186" s="1208"/>
      <c r="H186" s="1208"/>
      <c r="I186" s="1208"/>
      <c r="J186" s="1208"/>
      <c r="K186" s="1208"/>
      <c r="L186" s="1208"/>
      <c r="M186" s="1209"/>
      <c r="N186" s="1208"/>
      <c r="O186" s="1209"/>
      <c r="P186" s="1208"/>
      <c r="Q186" s="1208"/>
      <c r="R186" s="1208"/>
      <c r="S186" s="1208"/>
      <c r="U186" s="1208"/>
    </row>
    <row r="187" spans="3:21" ht="14.25">
      <c r="C187" s="1208"/>
      <c r="D187" s="1208"/>
      <c r="E187" s="1208"/>
      <c r="F187" s="1208"/>
      <c r="G187" s="1208"/>
      <c r="H187" s="1208"/>
      <c r="I187" s="1208"/>
      <c r="J187" s="1208"/>
      <c r="K187" s="1208"/>
      <c r="L187" s="1208"/>
      <c r="M187" s="1209"/>
      <c r="N187" s="1208"/>
      <c r="O187" s="1209"/>
      <c r="P187" s="1208"/>
      <c r="Q187" s="1208"/>
      <c r="R187" s="1208"/>
      <c r="S187" s="1208"/>
      <c r="U187" s="1208"/>
    </row>
    <row r="188" spans="3:21" ht="14.25">
      <c r="C188" s="1208"/>
      <c r="D188" s="1208"/>
      <c r="E188" s="1208"/>
      <c r="F188" s="1208"/>
      <c r="G188" s="1208"/>
      <c r="H188" s="1208"/>
      <c r="I188" s="1208"/>
      <c r="J188" s="1208"/>
      <c r="K188" s="1208"/>
      <c r="L188" s="1208"/>
      <c r="M188" s="1209"/>
      <c r="N188" s="1208"/>
      <c r="O188" s="1209"/>
      <c r="P188" s="1208"/>
      <c r="Q188" s="1208"/>
      <c r="R188" s="1208"/>
      <c r="S188" s="1208"/>
      <c r="U188" s="1208"/>
    </row>
    <row r="189" spans="3:21" ht="14.25">
      <c r="C189" s="1208"/>
      <c r="D189" s="1208"/>
      <c r="E189" s="1208"/>
      <c r="F189" s="1208"/>
      <c r="G189" s="1208"/>
      <c r="H189" s="1208"/>
      <c r="I189" s="1208"/>
      <c r="J189" s="1208"/>
      <c r="K189" s="1208"/>
      <c r="L189" s="1208"/>
      <c r="M189" s="1209"/>
      <c r="N189" s="1208"/>
      <c r="O189" s="1209"/>
      <c r="P189" s="1208"/>
      <c r="Q189" s="1208"/>
      <c r="R189" s="1208"/>
      <c r="S189" s="1208"/>
      <c r="U189" s="1208"/>
    </row>
    <row r="190" spans="3:21" ht="14.25">
      <c r="C190" s="1208"/>
      <c r="D190" s="1208"/>
      <c r="E190" s="1208"/>
      <c r="F190" s="1208"/>
      <c r="G190" s="1208"/>
      <c r="H190" s="1208"/>
      <c r="I190" s="1208"/>
      <c r="J190" s="1208"/>
      <c r="K190" s="1208"/>
      <c r="L190" s="1208"/>
      <c r="M190" s="1209"/>
      <c r="N190" s="1208"/>
      <c r="O190" s="1209"/>
      <c r="P190" s="1208"/>
      <c r="Q190" s="1208"/>
      <c r="R190" s="1208"/>
      <c r="S190" s="1208"/>
      <c r="U190" s="1208"/>
    </row>
    <row r="191" spans="3:21" ht="14.25">
      <c r="C191" s="1208"/>
      <c r="D191" s="1208"/>
      <c r="E191" s="1208"/>
      <c r="F191" s="1208"/>
      <c r="G191" s="1208"/>
      <c r="H191" s="1208"/>
      <c r="I191" s="1208"/>
      <c r="J191" s="1208"/>
      <c r="K191" s="1208"/>
      <c r="L191" s="1208"/>
      <c r="M191" s="1209"/>
      <c r="N191" s="1208"/>
      <c r="O191" s="1209"/>
      <c r="P191" s="1208"/>
      <c r="Q191" s="1208"/>
      <c r="R191" s="1208"/>
      <c r="S191" s="1208"/>
      <c r="U191" s="1208"/>
    </row>
    <row r="192" spans="3:21" ht="14.25">
      <c r="C192" s="1208"/>
      <c r="D192" s="1208"/>
      <c r="E192" s="1208"/>
      <c r="F192" s="1208"/>
      <c r="G192" s="1208"/>
      <c r="H192" s="1208"/>
      <c r="I192" s="1208"/>
      <c r="J192" s="1208"/>
      <c r="K192" s="1208"/>
      <c r="L192" s="1208"/>
      <c r="M192" s="1209"/>
      <c r="N192" s="1208"/>
      <c r="O192" s="1209"/>
      <c r="P192" s="1208"/>
      <c r="Q192" s="1208"/>
      <c r="R192" s="1208"/>
      <c r="S192" s="1208"/>
      <c r="U192" s="1208"/>
    </row>
    <row r="193" spans="3:21" ht="14.25">
      <c r="C193" s="1208"/>
      <c r="D193" s="1208"/>
      <c r="E193" s="1208"/>
      <c r="F193" s="1208"/>
      <c r="G193" s="1208"/>
      <c r="H193" s="1208"/>
      <c r="I193" s="1208"/>
      <c r="J193" s="1208"/>
      <c r="K193" s="1208"/>
      <c r="L193" s="1208"/>
      <c r="M193" s="1209"/>
      <c r="N193" s="1208"/>
      <c r="O193" s="1209"/>
      <c r="P193" s="1208"/>
      <c r="Q193" s="1208"/>
      <c r="R193" s="1208"/>
      <c r="S193" s="1208"/>
      <c r="U193" s="1208"/>
    </row>
    <row r="194" spans="3:21" ht="14.25">
      <c r="C194" s="1208"/>
      <c r="D194" s="1208"/>
      <c r="E194" s="1208"/>
      <c r="F194" s="1208"/>
      <c r="G194" s="1208"/>
      <c r="H194" s="1208"/>
      <c r="I194" s="1208"/>
      <c r="J194" s="1208"/>
      <c r="K194" s="1208"/>
      <c r="L194" s="1208"/>
      <c r="M194" s="1209"/>
      <c r="N194" s="1208"/>
      <c r="O194" s="1209"/>
      <c r="P194" s="1208"/>
      <c r="Q194" s="1208"/>
      <c r="R194" s="1208"/>
      <c r="S194" s="1208"/>
      <c r="U194" s="1208"/>
    </row>
    <row r="195" spans="3:21" ht="14.25">
      <c r="C195" s="1208"/>
      <c r="D195" s="1208"/>
      <c r="E195" s="1208"/>
      <c r="F195" s="1208"/>
      <c r="G195" s="1208"/>
      <c r="H195" s="1208"/>
      <c r="I195" s="1208"/>
      <c r="J195" s="1208"/>
      <c r="K195" s="1208"/>
      <c r="L195" s="1208"/>
      <c r="M195" s="1209"/>
      <c r="N195" s="1208"/>
      <c r="O195" s="1209"/>
      <c r="P195" s="1208"/>
      <c r="Q195" s="1208"/>
      <c r="R195" s="1208"/>
      <c r="S195" s="1208"/>
      <c r="U195" s="1208"/>
    </row>
    <row r="196" spans="3:21" ht="14.25">
      <c r="C196" s="1208"/>
      <c r="D196" s="1208"/>
      <c r="E196" s="1208"/>
      <c r="F196" s="1208"/>
      <c r="G196" s="1208"/>
      <c r="H196" s="1208"/>
      <c r="I196" s="1208"/>
      <c r="J196" s="1208"/>
      <c r="K196" s="1208"/>
      <c r="L196" s="1208"/>
      <c r="M196" s="1209"/>
      <c r="N196" s="1208"/>
      <c r="O196" s="1209"/>
      <c r="P196" s="1208"/>
      <c r="Q196" s="1208"/>
      <c r="R196" s="1208"/>
      <c r="S196" s="1208"/>
      <c r="U196" s="1208"/>
    </row>
    <row r="197" spans="3:21" ht="14.25">
      <c r="C197" s="1208"/>
      <c r="D197" s="1208"/>
      <c r="E197" s="1208"/>
      <c r="F197" s="1208"/>
      <c r="G197" s="1208"/>
      <c r="H197" s="1208"/>
      <c r="I197" s="1208"/>
      <c r="J197" s="1208"/>
      <c r="K197" s="1208"/>
      <c r="L197" s="1208"/>
      <c r="M197" s="1209"/>
      <c r="N197" s="1208"/>
      <c r="O197" s="1209"/>
      <c r="P197" s="1208"/>
      <c r="Q197" s="1208"/>
      <c r="R197" s="1208"/>
      <c r="S197" s="1208"/>
      <c r="U197" s="1208"/>
    </row>
    <row r="198" spans="3:21" ht="14.25">
      <c r="C198" s="1208"/>
      <c r="D198" s="1208"/>
      <c r="E198" s="1208"/>
      <c r="F198" s="1208"/>
      <c r="G198" s="1208"/>
      <c r="H198" s="1208"/>
      <c r="I198" s="1208"/>
      <c r="J198" s="1208"/>
      <c r="K198" s="1208"/>
      <c r="L198" s="1208"/>
      <c r="M198" s="1209"/>
      <c r="N198" s="1208"/>
      <c r="O198" s="1209"/>
      <c r="P198" s="1208"/>
      <c r="Q198" s="1208"/>
      <c r="R198" s="1208"/>
      <c r="S198" s="1208"/>
      <c r="U198" s="1208"/>
    </row>
    <row r="199" spans="3:21" ht="14.25">
      <c r="C199" s="1208"/>
      <c r="D199" s="1208"/>
      <c r="E199" s="1208"/>
      <c r="F199" s="1208"/>
      <c r="G199" s="1208"/>
      <c r="H199" s="1208"/>
      <c r="I199" s="1208"/>
      <c r="J199" s="1208"/>
      <c r="K199" s="1208"/>
      <c r="L199" s="1208"/>
      <c r="M199" s="1209"/>
      <c r="N199" s="1208"/>
      <c r="O199" s="1209"/>
      <c r="P199" s="1208"/>
      <c r="Q199" s="1208"/>
      <c r="R199" s="1208"/>
      <c r="S199" s="1208"/>
      <c r="U199" s="1208"/>
    </row>
    <row r="200" spans="3:21" ht="14.25">
      <c r="C200" s="1208"/>
      <c r="D200" s="1208"/>
      <c r="E200" s="1208"/>
      <c r="F200" s="1208"/>
      <c r="G200" s="1208"/>
      <c r="H200" s="1208"/>
      <c r="I200" s="1208"/>
      <c r="J200" s="1208"/>
      <c r="K200" s="1208"/>
      <c r="L200" s="1208"/>
      <c r="M200" s="1209"/>
      <c r="N200" s="1208"/>
      <c r="O200" s="1209"/>
      <c r="P200" s="1208"/>
      <c r="Q200" s="1208"/>
      <c r="R200" s="1208"/>
      <c r="S200" s="1208"/>
      <c r="U200" s="1208"/>
    </row>
    <row r="201" spans="3:21" ht="14.25">
      <c r="C201" s="1208"/>
      <c r="D201" s="1208"/>
      <c r="E201" s="1208"/>
      <c r="F201" s="1208"/>
      <c r="G201" s="1208"/>
      <c r="H201" s="1208"/>
      <c r="I201" s="1208"/>
      <c r="J201" s="1208"/>
      <c r="K201" s="1208"/>
      <c r="L201" s="1208"/>
      <c r="M201" s="1209"/>
      <c r="N201" s="1208"/>
      <c r="O201" s="1209"/>
      <c r="P201" s="1208"/>
      <c r="Q201" s="1208"/>
      <c r="R201" s="1208"/>
      <c r="S201" s="1208"/>
      <c r="U201" s="1208"/>
    </row>
    <row r="202" spans="3:21" ht="14.25">
      <c r="C202" s="1208"/>
      <c r="D202" s="1208"/>
      <c r="E202" s="1208"/>
      <c r="F202" s="1208"/>
      <c r="G202" s="1208"/>
      <c r="H202" s="1208"/>
      <c r="I202" s="1208"/>
      <c r="J202" s="1208"/>
      <c r="K202" s="1208"/>
      <c r="L202" s="1208"/>
      <c r="M202" s="1209"/>
      <c r="N202" s="1208"/>
      <c r="O202" s="1209"/>
      <c r="P202" s="1208"/>
      <c r="Q202" s="1208"/>
      <c r="R202" s="1208"/>
      <c r="S202" s="1208"/>
      <c r="U202" s="1208"/>
    </row>
    <row r="203" spans="3:21" ht="14.25">
      <c r="C203" s="1208"/>
      <c r="D203" s="1208"/>
      <c r="E203" s="1208"/>
      <c r="F203" s="1208"/>
      <c r="G203" s="1208"/>
      <c r="H203" s="1208"/>
      <c r="I203" s="1208"/>
      <c r="J203" s="1208"/>
      <c r="K203" s="1208"/>
      <c r="L203" s="1208"/>
      <c r="M203" s="1209"/>
      <c r="N203" s="1208"/>
      <c r="O203" s="1209"/>
      <c r="P203" s="1208"/>
      <c r="Q203" s="1208"/>
      <c r="R203" s="1208"/>
      <c r="S203" s="1208"/>
      <c r="U203" s="1208"/>
    </row>
    <row r="204" spans="3:21" ht="14.25">
      <c r="C204" s="1208"/>
      <c r="D204" s="1208"/>
      <c r="E204" s="1208"/>
      <c r="F204" s="1208"/>
      <c r="G204" s="1208"/>
      <c r="H204" s="1208"/>
      <c r="I204" s="1208"/>
      <c r="J204" s="1208"/>
      <c r="K204" s="1208"/>
      <c r="L204" s="1208"/>
      <c r="M204" s="1209"/>
      <c r="N204" s="1208"/>
      <c r="O204" s="1209"/>
      <c r="P204" s="1208"/>
      <c r="Q204" s="1208"/>
      <c r="R204" s="1208"/>
      <c r="S204" s="1208"/>
      <c r="U204" s="1208"/>
    </row>
    <row r="205" spans="3:21" ht="14.25">
      <c r="C205" s="1208"/>
      <c r="D205" s="1208"/>
      <c r="E205" s="1208"/>
      <c r="F205" s="1208"/>
      <c r="G205" s="1208"/>
      <c r="H205" s="1208"/>
      <c r="I205" s="1208"/>
      <c r="J205" s="1208"/>
      <c r="K205" s="1208"/>
      <c r="L205" s="1208"/>
      <c r="M205" s="1209"/>
      <c r="N205" s="1208"/>
      <c r="O205" s="1209"/>
      <c r="P205" s="1208"/>
      <c r="Q205" s="1208"/>
      <c r="R205" s="1208"/>
      <c r="S205" s="1208"/>
      <c r="U205" s="1208"/>
    </row>
    <row r="206" spans="3:21" ht="14.25">
      <c r="C206" s="1208"/>
      <c r="D206" s="1208"/>
      <c r="E206" s="1208"/>
      <c r="F206" s="1208"/>
      <c r="G206" s="1208"/>
      <c r="H206" s="1208"/>
      <c r="I206" s="1208"/>
      <c r="J206" s="1208"/>
      <c r="K206" s="1208"/>
      <c r="L206" s="1208"/>
      <c r="M206" s="1209"/>
      <c r="N206" s="1208"/>
      <c r="O206" s="1209"/>
      <c r="P206" s="1208"/>
      <c r="Q206" s="1208"/>
      <c r="R206" s="1208"/>
      <c r="S206" s="1208"/>
      <c r="U206" s="1208"/>
    </row>
    <row r="207" spans="3:21" ht="14.25">
      <c r="C207" s="1208"/>
      <c r="D207" s="1208"/>
      <c r="E207" s="1208"/>
      <c r="F207" s="1208"/>
      <c r="G207" s="1208"/>
      <c r="H207" s="1208"/>
      <c r="I207" s="1208"/>
      <c r="J207" s="1208"/>
      <c r="K207" s="1208"/>
      <c r="L207" s="1208"/>
      <c r="M207" s="1209"/>
      <c r="N207" s="1208"/>
      <c r="O207" s="1209"/>
      <c r="P207" s="1208"/>
      <c r="Q207" s="1208"/>
      <c r="R207" s="1208"/>
      <c r="S207" s="1208"/>
      <c r="U207" s="1208"/>
    </row>
    <row r="208" spans="3:21" ht="14.25">
      <c r="C208" s="1208"/>
      <c r="D208" s="1208"/>
      <c r="E208" s="1208"/>
      <c r="F208" s="1208"/>
      <c r="G208" s="1208"/>
      <c r="H208" s="1208"/>
      <c r="I208" s="1208"/>
      <c r="J208" s="1208"/>
      <c r="K208" s="1208"/>
      <c r="L208" s="1208"/>
      <c r="M208" s="1209"/>
      <c r="N208" s="1208"/>
      <c r="O208" s="1209"/>
      <c r="P208" s="1208"/>
      <c r="Q208" s="1208"/>
      <c r="R208" s="1208"/>
      <c r="S208" s="1208"/>
      <c r="U208" s="1208"/>
    </row>
    <row r="209" spans="3:21" ht="14.25">
      <c r="C209" s="1208"/>
      <c r="D209" s="1208"/>
      <c r="E209" s="1208"/>
      <c r="F209" s="1208"/>
      <c r="G209" s="1208"/>
      <c r="H209" s="1208"/>
      <c r="I209" s="1208"/>
      <c r="J209" s="1208"/>
      <c r="K209" s="1208"/>
      <c r="L209" s="1208"/>
      <c r="M209" s="1209"/>
      <c r="N209" s="1208"/>
      <c r="O209" s="1209"/>
      <c r="P209" s="1208"/>
      <c r="Q209" s="1208"/>
      <c r="R209" s="1208"/>
      <c r="S209" s="1208"/>
      <c r="U209" s="1208"/>
    </row>
    <row r="210" spans="3:21" ht="14.25">
      <c r="C210" s="1208"/>
      <c r="D210" s="1208"/>
      <c r="E210" s="1208"/>
      <c r="F210" s="1208"/>
      <c r="G210" s="1208"/>
      <c r="H210" s="1208"/>
      <c r="I210" s="1208"/>
      <c r="J210" s="1208"/>
      <c r="K210" s="1208"/>
      <c r="L210" s="1208"/>
      <c r="M210" s="1209"/>
      <c r="N210" s="1208"/>
      <c r="O210" s="1209"/>
      <c r="P210" s="1208"/>
      <c r="Q210" s="1208"/>
      <c r="R210" s="1208"/>
      <c r="S210" s="1208"/>
      <c r="U210" s="1208"/>
    </row>
    <row r="211" spans="3:21" ht="14.25">
      <c r="C211" s="1208"/>
      <c r="D211" s="1208"/>
      <c r="E211" s="1208"/>
      <c r="F211" s="1208"/>
      <c r="G211" s="1208"/>
      <c r="H211" s="1208"/>
      <c r="I211" s="1208"/>
      <c r="J211" s="1208"/>
      <c r="K211" s="1208"/>
      <c r="L211" s="1208"/>
      <c r="M211" s="1209"/>
      <c r="N211" s="1208"/>
      <c r="O211" s="1209"/>
      <c r="P211" s="1208"/>
      <c r="Q211" s="1208"/>
      <c r="R211" s="1208"/>
      <c r="S211" s="1208"/>
      <c r="U211" s="1208"/>
    </row>
    <row r="212" spans="3:21" ht="14.25">
      <c r="C212" s="1208"/>
      <c r="D212" s="1208"/>
      <c r="E212" s="1208"/>
      <c r="F212" s="1208"/>
      <c r="G212" s="1208"/>
      <c r="H212" s="1208"/>
      <c r="I212" s="1208"/>
      <c r="J212" s="1208"/>
      <c r="K212" s="1208"/>
      <c r="L212" s="1208"/>
      <c r="M212" s="1209"/>
      <c r="N212" s="1208"/>
      <c r="O212" s="1209"/>
      <c r="P212" s="1208"/>
      <c r="Q212" s="1208"/>
      <c r="R212" s="1208"/>
      <c r="S212" s="1208"/>
      <c r="U212" s="1208"/>
    </row>
    <row r="213" spans="3:21" ht="14.25">
      <c r="C213" s="1208"/>
      <c r="D213" s="1208"/>
      <c r="E213" s="1208"/>
      <c r="F213" s="1208"/>
      <c r="G213" s="1208"/>
      <c r="H213" s="1208"/>
      <c r="I213" s="1208"/>
      <c r="J213" s="1208"/>
      <c r="K213" s="1208"/>
      <c r="L213" s="1208"/>
      <c r="M213" s="1209"/>
      <c r="N213" s="1208"/>
      <c r="O213" s="1209"/>
      <c r="P213" s="1208"/>
      <c r="Q213" s="1208"/>
      <c r="R213" s="1208"/>
      <c r="S213" s="1208"/>
      <c r="U213" s="1208"/>
    </row>
    <row r="214" spans="3:21" ht="14.25">
      <c r="C214" s="1208"/>
      <c r="D214" s="1208"/>
      <c r="E214" s="1208"/>
      <c r="F214" s="1208"/>
      <c r="G214" s="1208"/>
      <c r="H214" s="1208"/>
      <c r="I214" s="1208"/>
      <c r="J214" s="1208"/>
      <c r="K214" s="1208"/>
      <c r="L214" s="1208"/>
      <c r="M214" s="1209"/>
      <c r="N214" s="1208"/>
      <c r="O214" s="1209"/>
      <c r="P214" s="1208"/>
      <c r="Q214" s="1208"/>
      <c r="R214" s="1208"/>
      <c r="S214" s="1208"/>
      <c r="U214" s="1208"/>
    </row>
    <row r="215" spans="3:21" ht="14.25">
      <c r="C215" s="1208"/>
      <c r="D215" s="1208"/>
      <c r="E215" s="1208"/>
      <c r="F215" s="1208"/>
      <c r="G215" s="1208"/>
      <c r="H215" s="1208"/>
      <c r="I215" s="1208"/>
      <c r="J215" s="1208"/>
      <c r="K215" s="1208"/>
      <c r="L215" s="1208"/>
      <c r="M215" s="1209"/>
      <c r="N215" s="1208"/>
      <c r="O215" s="1209"/>
      <c r="P215" s="1208"/>
      <c r="Q215" s="1208"/>
      <c r="R215" s="1208"/>
      <c r="S215" s="1208"/>
      <c r="U215" s="1208"/>
    </row>
    <row r="216" spans="3:21" ht="14.25">
      <c r="C216" s="1208"/>
      <c r="D216" s="1208"/>
      <c r="E216" s="1208"/>
      <c r="F216" s="1208"/>
      <c r="G216" s="1208"/>
      <c r="H216" s="1208"/>
      <c r="I216" s="1208"/>
      <c r="J216" s="1208"/>
      <c r="K216" s="1208"/>
      <c r="L216" s="1208"/>
      <c r="M216" s="1209"/>
      <c r="N216" s="1208"/>
      <c r="O216" s="1209"/>
      <c r="P216" s="1208"/>
      <c r="Q216" s="1208"/>
      <c r="R216" s="1208"/>
      <c r="S216" s="1208"/>
      <c r="U216" s="1208"/>
    </row>
    <row r="217" spans="3:21" ht="14.25">
      <c r="C217" s="1208"/>
      <c r="D217" s="1208"/>
      <c r="E217" s="1208"/>
      <c r="F217" s="1208"/>
      <c r="G217" s="1208"/>
      <c r="H217" s="1208"/>
      <c r="I217" s="1208"/>
      <c r="J217" s="1208"/>
      <c r="K217" s="1208"/>
      <c r="L217" s="1208"/>
      <c r="M217" s="1209"/>
      <c r="N217" s="1208"/>
      <c r="O217" s="1209"/>
      <c r="P217" s="1208"/>
      <c r="Q217" s="1208"/>
      <c r="R217" s="1208"/>
      <c r="S217" s="1208"/>
      <c r="U217" s="1208"/>
    </row>
    <row r="218" spans="3:21" ht="14.25">
      <c r="C218" s="1208"/>
      <c r="D218" s="1208"/>
      <c r="E218" s="1208"/>
      <c r="F218" s="1208"/>
      <c r="G218" s="1208"/>
      <c r="H218" s="1208"/>
      <c r="I218" s="1208"/>
      <c r="J218" s="1208"/>
      <c r="K218" s="1208"/>
      <c r="L218" s="1208"/>
      <c r="M218" s="1209"/>
      <c r="N218" s="1208"/>
      <c r="O218" s="1209"/>
      <c r="P218" s="1208"/>
      <c r="Q218" s="1208"/>
      <c r="R218" s="1208"/>
      <c r="S218" s="1208"/>
      <c r="U218" s="1208"/>
    </row>
    <row r="219" spans="3:21" ht="14.25">
      <c r="C219" s="1208"/>
      <c r="D219" s="1208"/>
      <c r="E219" s="1208"/>
      <c r="F219" s="1208"/>
      <c r="G219" s="1208"/>
      <c r="H219" s="1208"/>
      <c r="I219" s="1208"/>
      <c r="J219" s="1208"/>
      <c r="K219" s="1208"/>
      <c r="L219" s="1208"/>
      <c r="M219" s="1209"/>
      <c r="N219" s="1208"/>
      <c r="O219" s="1209"/>
      <c r="P219" s="1208"/>
      <c r="Q219" s="1208"/>
      <c r="R219" s="1208"/>
      <c r="S219" s="1208"/>
      <c r="U219" s="1208"/>
    </row>
    <row r="220" spans="3:21" ht="14.25">
      <c r="C220" s="1208"/>
      <c r="D220" s="1208"/>
      <c r="E220" s="1208"/>
      <c r="F220" s="1208"/>
      <c r="G220" s="1208"/>
      <c r="H220" s="1208"/>
      <c r="I220" s="1208"/>
      <c r="J220" s="1208"/>
      <c r="K220" s="1208"/>
      <c r="L220" s="1208"/>
      <c r="M220" s="1209"/>
      <c r="N220" s="1208"/>
      <c r="O220" s="1209"/>
      <c r="P220" s="1208"/>
      <c r="Q220" s="1208"/>
      <c r="R220" s="1208"/>
      <c r="S220" s="1208"/>
      <c r="U220" s="1208"/>
    </row>
    <row r="221" spans="3:21" ht="14.25">
      <c r="C221" s="1208"/>
      <c r="D221" s="1208"/>
      <c r="E221" s="1208"/>
      <c r="F221" s="1208"/>
      <c r="G221" s="1208"/>
      <c r="H221" s="1208"/>
      <c r="I221" s="1208"/>
      <c r="J221" s="1208"/>
      <c r="K221" s="1208"/>
      <c r="L221" s="1208"/>
      <c r="M221" s="1209"/>
      <c r="N221" s="1208"/>
      <c r="O221" s="1209"/>
      <c r="P221" s="1208"/>
      <c r="Q221" s="1208"/>
      <c r="R221" s="1208"/>
      <c r="S221" s="1208"/>
      <c r="U221" s="1208"/>
    </row>
    <row r="222" spans="3:21" ht="14.25">
      <c r="C222" s="1208"/>
      <c r="D222" s="1208"/>
      <c r="E222" s="1208"/>
      <c r="F222" s="1208"/>
      <c r="G222" s="1208"/>
      <c r="H222" s="1208"/>
      <c r="I222" s="1208"/>
      <c r="J222" s="1208"/>
      <c r="K222" s="1208"/>
      <c r="L222" s="1208"/>
      <c r="M222" s="1209"/>
      <c r="N222" s="1208"/>
      <c r="O222" s="1209"/>
      <c r="P222" s="1208"/>
      <c r="Q222" s="1208"/>
      <c r="R222" s="1208"/>
      <c r="S222" s="1208"/>
      <c r="U222" s="1208"/>
    </row>
    <row r="223" spans="3:21" ht="14.25">
      <c r="C223" s="1208"/>
      <c r="D223" s="1208"/>
      <c r="E223" s="1208"/>
      <c r="F223" s="1208"/>
      <c r="G223" s="1208"/>
      <c r="H223" s="1208"/>
      <c r="I223" s="1208"/>
      <c r="J223" s="1208"/>
      <c r="K223" s="1208"/>
      <c r="L223" s="1208"/>
      <c r="M223" s="1209"/>
      <c r="N223" s="1208"/>
      <c r="O223" s="1209"/>
      <c r="P223" s="1208"/>
      <c r="Q223" s="1208"/>
      <c r="R223" s="1208"/>
      <c r="S223" s="1208"/>
      <c r="U223" s="1208"/>
    </row>
    <row r="224" spans="3:21" ht="14.25">
      <c r="C224" s="1208"/>
      <c r="D224" s="1208"/>
      <c r="E224" s="1208"/>
      <c r="F224" s="1208"/>
      <c r="G224" s="1208"/>
      <c r="H224" s="1208"/>
      <c r="I224" s="1208"/>
      <c r="J224" s="1208"/>
      <c r="K224" s="1208"/>
      <c r="L224" s="1208"/>
      <c r="M224" s="1209"/>
      <c r="N224" s="1208"/>
      <c r="O224" s="1209"/>
      <c r="P224" s="1208"/>
      <c r="Q224" s="1208"/>
      <c r="R224" s="1208"/>
      <c r="S224" s="1208"/>
      <c r="U224" s="1208"/>
    </row>
    <row r="225" spans="3:21" ht="14.25">
      <c r="C225" s="1208"/>
      <c r="D225" s="1208"/>
      <c r="E225" s="1208"/>
      <c r="F225" s="1208"/>
      <c r="G225" s="1208"/>
      <c r="H225" s="1208"/>
      <c r="I225" s="1208"/>
      <c r="J225" s="1208"/>
      <c r="K225" s="1208"/>
      <c r="L225" s="1208"/>
      <c r="M225" s="1209"/>
      <c r="N225" s="1208"/>
      <c r="O225" s="1209"/>
      <c r="P225" s="1208"/>
      <c r="Q225" s="1208"/>
      <c r="R225" s="1208"/>
      <c r="S225" s="1208"/>
      <c r="U225" s="1208"/>
    </row>
    <row r="226" spans="3:21" ht="14.25">
      <c r="C226" s="1208"/>
      <c r="D226" s="1208"/>
      <c r="E226" s="1208"/>
      <c r="F226" s="1208"/>
      <c r="G226" s="1208"/>
      <c r="H226" s="1208"/>
      <c r="I226" s="1208"/>
      <c r="J226" s="1208"/>
      <c r="K226" s="1208"/>
      <c r="L226" s="1208"/>
      <c r="M226" s="1209"/>
      <c r="N226" s="1208"/>
      <c r="O226" s="1209"/>
      <c r="P226" s="1208"/>
      <c r="Q226" s="1208"/>
      <c r="R226" s="1208"/>
      <c r="S226" s="1208"/>
      <c r="U226" s="1208"/>
    </row>
    <row r="227" spans="3:21" ht="14.25">
      <c r="C227" s="1208"/>
      <c r="D227" s="1208"/>
      <c r="E227" s="1208"/>
      <c r="F227" s="1208"/>
      <c r="G227" s="1208"/>
      <c r="H227" s="1208"/>
      <c r="I227" s="1208"/>
      <c r="J227" s="1208"/>
      <c r="K227" s="1208"/>
      <c r="L227" s="1208"/>
      <c r="M227" s="1209"/>
      <c r="N227" s="1208"/>
      <c r="O227" s="1209"/>
      <c r="P227" s="1208"/>
      <c r="Q227" s="1208"/>
      <c r="R227" s="1208"/>
      <c r="S227" s="1208"/>
      <c r="U227" s="1208"/>
    </row>
    <row r="228" spans="3:21" ht="14.25">
      <c r="C228" s="1208"/>
      <c r="D228" s="1208"/>
      <c r="E228" s="1208"/>
      <c r="F228" s="1208"/>
      <c r="G228" s="1208"/>
      <c r="H228" s="1208"/>
      <c r="I228" s="1208"/>
      <c r="J228" s="1208"/>
      <c r="K228" s="1208"/>
      <c r="L228" s="1208"/>
      <c r="M228" s="1209"/>
      <c r="N228" s="1208"/>
      <c r="O228" s="1209"/>
      <c r="P228" s="1208"/>
      <c r="Q228" s="1208"/>
      <c r="R228" s="1208"/>
      <c r="S228" s="1208"/>
      <c r="U228" s="1208"/>
    </row>
    <row r="229" spans="3:21" ht="14.25">
      <c r="C229" s="1208"/>
      <c r="D229" s="1208"/>
      <c r="E229" s="1208"/>
      <c r="F229" s="1208"/>
      <c r="G229" s="1208"/>
      <c r="H229" s="1208"/>
      <c r="I229" s="1208"/>
      <c r="J229" s="1208"/>
      <c r="K229" s="1208"/>
      <c r="L229" s="1208"/>
      <c r="M229" s="1209"/>
      <c r="N229" s="1208"/>
      <c r="O229" s="1209"/>
      <c r="P229" s="1208"/>
      <c r="Q229" s="1208"/>
      <c r="R229" s="1208"/>
      <c r="S229" s="1208"/>
      <c r="U229" s="1208"/>
    </row>
    <row r="230" spans="3:21" ht="14.25">
      <c r="C230" s="1208"/>
      <c r="D230" s="1208"/>
      <c r="E230" s="1208"/>
      <c r="F230" s="1208"/>
      <c r="G230" s="1208"/>
      <c r="H230" s="1208"/>
      <c r="I230" s="1208"/>
      <c r="J230" s="1208"/>
      <c r="K230" s="1208"/>
      <c r="L230" s="1208"/>
      <c r="M230" s="1209"/>
      <c r="N230" s="1208"/>
      <c r="O230" s="1209"/>
      <c r="P230" s="1208"/>
      <c r="Q230" s="1208"/>
      <c r="R230" s="1208"/>
      <c r="S230" s="1208"/>
      <c r="U230" s="1208"/>
    </row>
    <row r="231" spans="3:21" ht="14.25">
      <c r="C231" s="1208"/>
      <c r="D231" s="1208"/>
      <c r="E231" s="1208"/>
      <c r="F231" s="1208"/>
      <c r="G231" s="1208"/>
      <c r="H231" s="1208"/>
      <c r="I231" s="1208"/>
      <c r="J231" s="1208"/>
      <c r="K231" s="1208"/>
      <c r="L231" s="1208"/>
      <c r="M231" s="1209"/>
      <c r="N231" s="1208"/>
      <c r="O231" s="1209"/>
      <c r="P231" s="1208"/>
      <c r="Q231" s="1208"/>
      <c r="R231" s="1208"/>
      <c r="S231" s="1208"/>
      <c r="U231" s="1208"/>
    </row>
    <row r="232" spans="3:21" ht="14.25">
      <c r="C232" s="1208"/>
      <c r="D232" s="1208"/>
      <c r="E232" s="1208"/>
      <c r="F232" s="1208"/>
      <c r="G232" s="1208"/>
      <c r="H232" s="1208"/>
      <c r="I232" s="1208"/>
      <c r="J232" s="1208"/>
      <c r="K232" s="1208"/>
      <c r="L232" s="1208"/>
      <c r="M232" s="1209"/>
      <c r="N232" s="1208"/>
      <c r="O232" s="1209"/>
      <c r="P232" s="1208"/>
      <c r="Q232" s="1208"/>
      <c r="R232" s="1208"/>
      <c r="S232" s="1208"/>
      <c r="U232" s="1208"/>
    </row>
    <row r="233" spans="3:21" ht="14.25">
      <c r="C233" s="1208"/>
      <c r="D233" s="1208"/>
      <c r="E233" s="1208"/>
      <c r="F233" s="1208"/>
      <c r="G233" s="1208"/>
      <c r="H233" s="1208"/>
      <c r="I233" s="1208"/>
      <c r="J233" s="1208"/>
      <c r="K233" s="1208"/>
      <c r="L233" s="1208"/>
      <c r="M233" s="1209"/>
      <c r="N233" s="1208"/>
      <c r="O233" s="1209"/>
      <c r="P233" s="1208"/>
      <c r="Q233" s="1208"/>
      <c r="R233" s="1208"/>
      <c r="S233" s="1208"/>
      <c r="U233" s="1208"/>
    </row>
    <row r="234" spans="3:21" ht="14.25">
      <c r="C234" s="1208"/>
      <c r="D234" s="1208"/>
      <c r="E234" s="1208"/>
      <c r="F234" s="1208"/>
      <c r="G234" s="1208"/>
      <c r="H234" s="1208"/>
      <c r="I234" s="1208"/>
      <c r="J234" s="1208"/>
      <c r="K234" s="1208"/>
      <c r="L234" s="1208"/>
      <c r="M234" s="1209"/>
      <c r="N234" s="1208"/>
      <c r="O234" s="1209"/>
      <c r="P234" s="1208"/>
      <c r="Q234" s="1208"/>
      <c r="R234" s="1208"/>
      <c r="S234" s="1208"/>
      <c r="U234" s="1208"/>
    </row>
    <row r="235" spans="3:21" ht="14.25">
      <c r="C235" s="1208"/>
      <c r="D235" s="1208"/>
      <c r="E235" s="1208"/>
      <c r="F235" s="1208"/>
      <c r="G235" s="1208"/>
      <c r="H235" s="1208"/>
      <c r="I235" s="1208"/>
      <c r="J235" s="1208"/>
      <c r="K235" s="1208"/>
      <c r="L235" s="1208"/>
      <c r="M235" s="1209"/>
      <c r="N235" s="1208"/>
      <c r="O235" s="1209"/>
      <c r="P235" s="1208"/>
      <c r="Q235" s="1208"/>
      <c r="R235" s="1208"/>
      <c r="S235" s="1208"/>
      <c r="U235" s="1208"/>
    </row>
    <row r="236" spans="3:21" ht="14.25">
      <c r="C236" s="1208"/>
      <c r="D236" s="1208"/>
      <c r="E236" s="1208"/>
      <c r="F236" s="1208"/>
      <c r="G236" s="1208"/>
      <c r="H236" s="1208"/>
      <c r="I236" s="1208"/>
      <c r="J236" s="1208"/>
      <c r="K236" s="1208"/>
      <c r="L236" s="1208"/>
      <c r="M236" s="1209"/>
      <c r="N236" s="1208"/>
      <c r="O236" s="1209"/>
      <c r="P236" s="1208"/>
      <c r="Q236" s="1208"/>
      <c r="R236" s="1208"/>
      <c r="S236" s="1208"/>
      <c r="U236" s="1208"/>
    </row>
    <row r="237" spans="3:21" ht="14.25">
      <c r="C237" s="1208"/>
      <c r="D237" s="1208"/>
      <c r="E237" s="1208"/>
      <c r="F237" s="1208"/>
      <c r="G237" s="1208"/>
      <c r="H237" s="1208"/>
      <c r="I237" s="1208"/>
      <c r="J237" s="1208"/>
      <c r="K237" s="1208"/>
      <c r="L237" s="1208"/>
      <c r="M237" s="1209"/>
      <c r="N237" s="1208"/>
      <c r="O237" s="1209"/>
      <c r="P237" s="1208"/>
      <c r="Q237" s="1208"/>
      <c r="R237" s="1208"/>
      <c r="S237" s="1208"/>
      <c r="U237" s="1208"/>
    </row>
    <row r="238" spans="3:21" ht="14.25">
      <c r="C238" s="1208"/>
      <c r="D238" s="1208"/>
      <c r="E238" s="1208"/>
      <c r="F238" s="1208"/>
      <c r="G238" s="1208"/>
      <c r="H238" s="1208"/>
      <c r="I238" s="1208"/>
      <c r="J238" s="1208"/>
      <c r="K238" s="1208"/>
      <c r="L238" s="1208"/>
      <c r="M238" s="1209"/>
      <c r="N238" s="1208"/>
      <c r="O238" s="1209"/>
      <c r="P238" s="1208"/>
      <c r="Q238" s="1208"/>
      <c r="R238" s="1208"/>
      <c r="S238" s="1208"/>
      <c r="U238" s="1208"/>
    </row>
    <row r="239" spans="3:21" ht="14.25">
      <c r="C239" s="1208"/>
      <c r="D239" s="1208"/>
      <c r="E239" s="1208"/>
      <c r="F239" s="1208"/>
      <c r="G239" s="1208"/>
      <c r="H239" s="1208"/>
      <c r="I239" s="1208"/>
      <c r="J239" s="1208"/>
      <c r="K239" s="1208"/>
      <c r="L239" s="1208"/>
      <c r="M239" s="1209"/>
      <c r="N239" s="1208"/>
      <c r="O239" s="1209"/>
      <c r="P239" s="1208"/>
      <c r="Q239" s="1208"/>
      <c r="R239" s="1208"/>
      <c r="S239" s="1208"/>
      <c r="U239" s="1208"/>
    </row>
    <row r="240" spans="3:21" ht="14.25">
      <c r="C240" s="1208"/>
      <c r="D240" s="1208"/>
      <c r="E240" s="1208"/>
      <c r="F240" s="1208"/>
      <c r="G240" s="1208"/>
      <c r="H240" s="1208"/>
      <c r="I240" s="1208"/>
      <c r="J240" s="1208"/>
      <c r="K240" s="1208"/>
      <c r="L240" s="1208"/>
      <c r="M240" s="1209"/>
      <c r="N240" s="1208"/>
      <c r="O240" s="1209"/>
      <c r="P240" s="1208"/>
      <c r="Q240" s="1208"/>
      <c r="R240" s="1208"/>
      <c r="S240" s="1208"/>
      <c r="U240" s="1208"/>
    </row>
    <row r="241" spans="3:21" ht="14.25">
      <c r="C241" s="1208"/>
      <c r="D241" s="1208"/>
      <c r="E241" s="1208"/>
      <c r="F241" s="1208"/>
      <c r="G241" s="1208"/>
      <c r="H241" s="1208"/>
      <c r="I241" s="1208"/>
      <c r="J241" s="1208"/>
      <c r="K241" s="1208"/>
      <c r="L241" s="1208"/>
      <c r="M241" s="1209"/>
      <c r="N241" s="1208"/>
      <c r="O241" s="1209"/>
      <c r="P241" s="1208"/>
      <c r="Q241" s="1208"/>
      <c r="R241" s="1208"/>
      <c r="S241" s="1208"/>
      <c r="U241" s="1208"/>
    </row>
    <row r="242" spans="3:21" ht="14.25">
      <c r="C242" s="1208"/>
      <c r="D242" s="1208"/>
      <c r="E242" s="1208"/>
      <c r="F242" s="1208"/>
      <c r="G242" s="1208"/>
      <c r="H242" s="1208"/>
      <c r="I242" s="1208"/>
      <c r="J242" s="1208"/>
      <c r="K242" s="1208"/>
      <c r="L242" s="1208"/>
      <c r="M242" s="1209"/>
      <c r="N242" s="1208"/>
      <c r="O242" s="1209"/>
      <c r="P242" s="1208"/>
      <c r="Q242" s="1208"/>
      <c r="R242" s="1208"/>
      <c r="S242" s="1208"/>
      <c r="U242" s="1208"/>
    </row>
    <row r="243" spans="3:21" ht="14.25">
      <c r="C243" s="1208"/>
      <c r="D243" s="1208"/>
      <c r="E243" s="1208"/>
      <c r="F243" s="1208"/>
      <c r="G243" s="1208"/>
      <c r="H243" s="1208"/>
      <c r="I243" s="1208"/>
      <c r="J243" s="1208"/>
      <c r="K243" s="1208"/>
      <c r="L243" s="1208"/>
      <c r="M243" s="1209"/>
      <c r="N243" s="1208"/>
      <c r="O243" s="1209"/>
      <c r="P243" s="1208"/>
      <c r="Q243" s="1208"/>
      <c r="R243" s="1208"/>
      <c r="S243" s="1208"/>
      <c r="U243" s="1208"/>
    </row>
    <row r="244" spans="3:21" ht="14.25">
      <c r="C244" s="1208"/>
      <c r="D244" s="1208"/>
      <c r="E244" s="1208"/>
      <c r="F244" s="1208"/>
      <c r="G244" s="1208"/>
      <c r="H244" s="1208"/>
      <c r="I244" s="1208"/>
      <c r="J244" s="1208"/>
      <c r="K244" s="1208"/>
      <c r="L244" s="1208"/>
      <c r="M244" s="1209"/>
      <c r="N244" s="1208"/>
      <c r="O244" s="1209"/>
      <c r="P244" s="1208"/>
      <c r="Q244" s="1208"/>
      <c r="R244" s="1208"/>
      <c r="S244" s="1208"/>
      <c r="U244" s="1208"/>
    </row>
    <row r="245" spans="3:21" ht="14.25">
      <c r="C245" s="1208"/>
      <c r="D245" s="1208"/>
      <c r="E245" s="1208"/>
      <c r="F245" s="1208"/>
      <c r="G245" s="1208"/>
      <c r="H245" s="1208"/>
      <c r="I245" s="1208"/>
      <c r="J245" s="1208"/>
      <c r="K245" s="1208"/>
      <c r="L245" s="1208"/>
      <c r="M245" s="1209"/>
      <c r="N245" s="1208"/>
      <c r="O245" s="1209"/>
      <c r="P245" s="1208"/>
      <c r="Q245" s="1208"/>
      <c r="R245" s="1208"/>
      <c r="S245" s="1208"/>
      <c r="U245" s="1208"/>
    </row>
    <row r="246" spans="3:21" ht="14.25">
      <c r="C246" s="1208"/>
      <c r="D246" s="1208"/>
      <c r="E246" s="1208"/>
      <c r="F246" s="1208"/>
      <c r="G246" s="1208"/>
      <c r="H246" s="1208"/>
      <c r="I246" s="1208"/>
      <c r="J246" s="1208"/>
      <c r="K246" s="1208"/>
      <c r="L246" s="1208"/>
      <c r="M246" s="1209"/>
      <c r="N246" s="1208"/>
      <c r="O246" s="1209"/>
      <c r="P246" s="1208"/>
      <c r="Q246" s="1208"/>
      <c r="R246" s="1208"/>
      <c r="S246" s="1208"/>
      <c r="U246" s="1208"/>
    </row>
    <row r="247" spans="3:21" ht="14.25">
      <c r="C247" s="1208"/>
      <c r="D247" s="1208"/>
      <c r="E247" s="1208"/>
      <c r="F247" s="1208"/>
      <c r="G247" s="1208"/>
      <c r="H247" s="1208"/>
      <c r="I247" s="1208"/>
      <c r="J247" s="1208"/>
      <c r="K247" s="1208"/>
      <c r="L247" s="1208"/>
      <c r="M247" s="1209"/>
      <c r="N247" s="1208"/>
      <c r="O247" s="1209"/>
      <c r="P247" s="1208"/>
      <c r="Q247" s="1208"/>
      <c r="R247" s="1208"/>
      <c r="S247" s="1208"/>
      <c r="U247" s="1208"/>
    </row>
    <row r="248" spans="3:21" ht="14.25">
      <c r="C248" s="1208"/>
      <c r="D248" s="1208"/>
      <c r="E248" s="1208"/>
      <c r="F248" s="1208"/>
      <c r="G248" s="1208"/>
      <c r="H248" s="1208"/>
      <c r="I248" s="1208"/>
      <c r="J248" s="1208"/>
      <c r="K248" s="1208"/>
      <c r="L248" s="1208"/>
      <c r="M248" s="1209"/>
      <c r="N248" s="1208"/>
      <c r="O248" s="1209"/>
      <c r="P248" s="1208"/>
      <c r="Q248" s="1208"/>
      <c r="R248" s="1208"/>
      <c r="S248" s="1208"/>
      <c r="U248" s="1208"/>
    </row>
    <row r="249" spans="3:21" ht="14.25">
      <c r="C249" s="1208"/>
      <c r="D249" s="1208"/>
      <c r="E249" s="1208"/>
      <c r="F249" s="1208"/>
      <c r="G249" s="1208"/>
      <c r="H249" s="1208"/>
      <c r="I249" s="1208"/>
      <c r="J249" s="1208"/>
      <c r="K249" s="1208"/>
      <c r="L249" s="1208"/>
      <c r="M249" s="1209"/>
      <c r="N249" s="1208"/>
      <c r="O249" s="1209"/>
      <c r="P249" s="1208"/>
      <c r="Q249" s="1208"/>
      <c r="R249" s="1208"/>
      <c r="S249" s="1208"/>
      <c r="U249" s="1208"/>
    </row>
    <row r="250" spans="3:21" ht="14.25">
      <c r="C250" s="1208"/>
      <c r="D250" s="1208"/>
      <c r="E250" s="1208"/>
      <c r="F250" s="1208"/>
      <c r="G250" s="1208"/>
      <c r="H250" s="1208"/>
      <c r="I250" s="1208"/>
      <c r="J250" s="1208"/>
      <c r="K250" s="1208"/>
      <c r="L250" s="1208"/>
      <c r="M250" s="1209"/>
      <c r="N250" s="1208"/>
      <c r="O250" s="1209"/>
      <c r="P250" s="1208"/>
      <c r="Q250" s="1208"/>
      <c r="R250" s="1208"/>
      <c r="S250" s="1208"/>
      <c r="U250" s="1208"/>
    </row>
    <row r="251" spans="3:21" ht="14.25">
      <c r="C251" s="1208"/>
      <c r="D251" s="1208"/>
      <c r="E251" s="1208"/>
      <c r="F251" s="1208"/>
      <c r="G251" s="1208"/>
      <c r="H251" s="1208"/>
      <c r="I251" s="1208"/>
      <c r="J251" s="1208"/>
      <c r="K251" s="1208"/>
      <c r="L251" s="1208"/>
      <c r="M251" s="1209"/>
      <c r="N251" s="1208"/>
      <c r="O251" s="1209"/>
      <c r="P251" s="1208"/>
      <c r="Q251" s="1208"/>
      <c r="R251" s="1208"/>
      <c r="S251" s="1208"/>
      <c r="U251" s="1208"/>
    </row>
    <row r="252" spans="3:21" ht="14.25">
      <c r="C252" s="1208"/>
      <c r="D252" s="1208"/>
      <c r="E252" s="1208"/>
      <c r="F252" s="1208"/>
      <c r="G252" s="1208"/>
      <c r="H252" s="1208"/>
      <c r="I252" s="1208"/>
      <c r="J252" s="1208"/>
      <c r="K252" s="1208"/>
      <c r="L252" s="1208"/>
      <c r="M252" s="1209"/>
      <c r="N252" s="1208"/>
      <c r="O252" s="1209"/>
      <c r="P252" s="1208"/>
      <c r="Q252" s="1208"/>
      <c r="R252" s="1208"/>
      <c r="S252" s="1208"/>
      <c r="U252" s="1208"/>
    </row>
    <row r="253" spans="3:21" ht="14.25">
      <c r="C253" s="1208"/>
      <c r="D253" s="1208"/>
      <c r="E253" s="1208"/>
      <c r="F253" s="1208"/>
      <c r="G253" s="1208"/>
      <c r="H253" s="1208"/>
      <c r="I253" s="1208"/>
      <c r="J253" s="1208"/>
      <c r="K253" s="1208"/>
      <c r="L253" s="1208"/>
      <c r="M253" s="1209"/>
      <c r="N253" s="1208"/>
      <c r="O253" s="1209"/>
      <c r="P253" s="1208"/>
      <c r="Q253" s="1208"/>
      <c r="R253" s="1208"/>
      <c r="S253" s="1208"/>
      <c r="U253" s="1208"/>
    </row>
    <row r="254" spans="3:21" ht="14.25">
      <c r="C254" s="1208"/>
      <c r="D254" s="1208"/>
      <c r="E254" s="1208"/>
      <c r="F254" s="1208"/>
      <c r="G254" s="1208"/>
      <c r="H254" s="1208"/>
      <c r="I254" s="1208"/>
      <c r="J254" s="1208"/>
      <c r="K254" s="1208"/>
      <c r="L254" s="1208"/>
      <c r="M254" s="1209"/>
      <c r="N254" s="1208"/>
      <c r="O254" s="1209"/>
      <c r="P254" s="1208"/>
      <c r="Q254" s="1208"/>
      <c r="R254" s="1208"/>
      <c r="S254" s="1208"/>
      <c r="U254" s="1208"/>
    </row>
    <row r="255" spans="3:21" ht="14.25">
      <c r="C255" s="1208"/>
      <c r="D255" s="1208"/>
      <c r="E255" s="1208"/>
      <c r="F255" s="1208"/>
      <c r="G255" s="1208"/>
      <c r="H255" s="1208"/>
      <c r="I255" s="1208"/>
      <c r="J255" s="1208"/>
      <c r="K255" s="1208"/>
      <c r="L255" s="1208"/>
      <c r="M255" s="1209"/>
      <c r="N255" s="1208"/>
      <c r="O255" s="1209"/>
      <c r="P255" s="1208"/>
      <c r="Q255" s="1208"/>
      <c r="R255" s="1208"/>
      <c r="S255" s="1208"/>
      <c r="U255" s="1208"/>
    </row>
    <row r="256" spans="3:21" ht="14.25">
      <c r="C256" s="1208"/>
      <c r="D256" s="1208"/>
      <c r="E256" s="1208"/>
      <c r="F256" s="1208"/>
      <c r="G256" s="1208"/>
      <c r="H256" s="1208"/>
      <c r="I256" s="1208"/>
      <c r="J256" s="1208"/>
      <c r="K256" s="1208"/>
      <c r="L256" s="1208"/>
      <c r="M256" s="1209"/>
      <c r="N256" s="1208"/>
      <c r="O256" s="1209"/>
      <c r="P256" s="1208"/>
      <c r="Q256" s="1208"/>
      <c r="R256" s="1208"/>
      <c r="S256" s="1208"/>
      <c r="U256" s="1208"/>
    </row>
    <row r="257" spans="3:21" ht="14.25">
      <c r="C257" s="1208"/>
      <c r="D257" s="1208"/>
      <c r="E257" s="1208"/>
      <c r="F257" s="1208"/>
      <c r="G257" s="1208"/>
      <c r="H257" s="1208"/>
      <c r="I257" s="1208"/>
      <c r="J257" s="1208"/>
      <c r="K257" s="1208"/>
      <c r="L257" s="1208"/>
      <c r="M257" s="1209"/>
      <c r="N257" s="1208"/>
      <c r="O257" s="1209"/>
      <c r="P257" s="1208"/>
      <c r="Q257" s="1208"/>
      <c r="R257" s="1208"/>
      <c r="S257" s="1208"/>
      <c r="U257" s="1208"/>
    </row>
    <row r="258" spans="3:21" ht="14.25">
      <c r="C258" s="1208"/>
      <c r="D258" s="1208"/>
      <c r="E258" s="1208"/>
      <c r="F258" s="1208"/>
      <c r="G258" s="1208"/>
      <c r="H258" s="1208"/>
      <c r="I258" s="1208"/>
      <c r="J258" s="1208"/>
      <c r="K258" s="1208"/>
      <c r="L258" s="1208"/>
      <c r="M258" s="1209"/>
      <c r="N258" s="1208"/>
      <c r="O258" s="1209"/>
      <c r="P258" s="1208"/>
      <c r="Q258" s="1208"/>
      <c r="R258" s="1208"/>
      <c r="S258" s="1208"/>
      <c r="U258" s="1208"/>
    </row>
    <row r="259" spans="3:21" ht="14.25">
      <c r="C259" s="1208"/>
      <c r="D259" s="1208"/>
      <c r="E259" s="1208"/>
      <c r="F259" s="1208"/>
      <c r="G259" s="1208"/>
      <c r="H259" s="1208"/>
      <c r="I259" s="1208"/>
      <c r="J259" s="1208"/>
      <c r="K259" s="1208"/>
      <c r="L259" s="1208"/>
      <c r="M259" s="1209"/>
      <c r="N259" s="1208"/>
      <c r="O259" s="1209"/>
      <c r="P259" s="1208"/>
      <c r="Q259" s="1208"/>
      <c r="R259" s="1208"/>
      <c r="S259" s="1208"/>
      <c r="U259" s="1208"/>
    </row>
    <row r="260" spans="3:21" ht="14.25">
      <c r="C260" s="1208"/>
      <c r="D260" s="1208"/>
      <c r="E260" s="1208"/>
      <c r="F260" s="1208"/>
      <c r="G260" s="1208"/>
      <c r="H260" s="1208"/>
      <c r="I260" s="1208"/>
      <c r="J260" s="1208"/>
      <c r="K260" s="1208"/>
      <c r="L260" s="1208"/>
      <c r="M260" s="1209"/>
      <c r="N260" s="1208"/>
      <c r="O260" s="1209"/>
      <c r="P260" s="1208"/>
      <c r="Q260" s="1208"/>
      <c r="R260" s="1208"/>
      <c r="S260" s="1208"/>
      <c r="U260" s="1208"/>
    </row>
    <row r="261" spans="3:21" ht="14.25">
      <c r="C261" s="1208"/>
      <c r="D261" s="1208"/>
      <c r="E261" s="1208"/>
      <c r="F261" s="1208"/>
      <c r="G261" s="1208"/>
      <c r="H261" s="1208"/>
      <c r="I261" s="1208"/>
      <c r="J261" s="1208"/>
      <c r="K261" s="1208"/>
      <c r="L261" s="1208"/>
      <c r="M261" s="1209"/>
      <c r="N261" s="1208"/>
      <c r="O261" s="1209"/>
      <c r="P261" s="1208"/>
      <c r="Q261" s="1208"/>
      <c r="R261" s="1208"/>
      <c r="S261" s="1208"/>
      <c r="U261" s="1208"/>
    </row>
    <row r="262" spans="3:21" ht="14.25">
      <c r="C262" s="1208"/>
      <c r="D262" s="1208"/>
      <c r="E262" s="1208"/>
      <c r="F262" s="1208"/>
      <c r="G262" s="1208"/>
      <c r="H262" s="1208"/>
      <c r="I262" s="1208"/>
      <c r="J262" s="1208"/>
      <c r="K262" s="1208"/>
      <c r="L262" s="1208"/>
      <c r="M262" s="1209"/>
      <c r="N262" s="1208"/>
      <c r="O262" s="1209"/>
      <c r="P262" s="1208"/>
      <c r="Q262" s="1208"/>
      <c r="R262" s="1208"/>
      <c r="S262" s="1208"/>
      <c r="U262" s="1208"/>
    </row>
    <row r="263" spans="3:21" ht="14.25">
      <c r="C263" s="1208"/>
      <c r="D263" s="1208"/>
      <c r="E263" s="1208"/>
      <c r="F263" s="1208"/>
      <c r="G263" s="1208"/>
      <c r="H263" s="1208"/>
      <c r="I263" s="1208"/>
      <c r="J263" s="1208"/>
      <c r="K263" s="1208"/>
      <c r="L263" s="1208"/>
      <c r="M263" s="1209"/>
      <c r="N263" s="1208"/>
      <c r="O263" s="1209"/>
      <c r="P263" s="1208"/>
      <c r="Q263" s="1208"/>
      <c r="R263" s="1208"/>
      <c r="S263" s="1208"/>
      <c r="U263" s="1208"/>
    </row>
    <row r="264" spans="3:21" ht="14.25">
      <c r="C264" s="1208"/>
      <c r="D264" s="1208"/>
      <c r="E264" s="1208"/>
      <c r="F264" s="1208"/>
      <c r="G264" s="1208"/>
      <c r="H264" s="1208"/>
      <c r="I264" s="1208"/>
      <c r="J264" s="1208"/>
      <c r="K264" s="1208"/>
      <c r="L264" s="1208"/>
      <c r="M264" s="1209"/>
      <c r="N264" s="1208"/>
      <c r="O264" s="1209"/>
      <c r="P264" s="1208"/>
      <c r="Q264" s="1208"/>
      <c r="R264" s="1208"/>
      <c r="S264" s="1208"/>
      <c r="U264" s="1208"/>
    </row>
    <row r="265" spans="3:21" ht="14.25">
      <c r="C265" s="1208"/>
      <c r="D265" s="1208"/>
      <c r="E265" s="1208"/>
      <c r="F265" s="1208"/>
      <c r="G265" s="1208"/>
      <c r="H265" s="1208"/>
      <c r="I265" s="1208"/>
      <c r="J265" s="1208"/>
      <c r="K265" s="1208"/>
      <c r="L265" s="1208"/>
      <c r="M265" s="1209"/>
      <c r="N265" s="1208"/>
      <c r="O265" s="1209"/>
      <c r="P265" s="1208"/>
      <c r="Q265" s="1208"/>
      <c r="R265" s="1208"/>
      <c r="S265" s="1208"/>
      <c r="U265" s="1208"/>
    </row>
    <row r="266" spans="3:21" ht="14.25">
      <c r="C266" s="1208"/>
      <c r="D266" s="1208"/>
      <c r="E266" s="1208"/>
      <c r="F266" s="1208"/>
      <c r="G266" s="1208"/>
      <c r="H266" s="1208"/>
      <c r="I266" s="1208"/>
      <c r="J266" s="1208"/>
      <c r="K266" s="1208"/>
      <c r="L266" s="1208"/>
      <c r="M266" s="1209"/>
      <c r="N266" s="1208"/>
      <c r="O266" s="1209"/>
      <c r="P266" s="1208"/>
      <c r="Q266" s="1208"/>
      <c r="R266" s="1208"/>
      <c r="S266" s="1208"/>
      <c r="U266" s="1208"/>
    </row>
    <row r="267" spans="3:21" ht="14.25">
      <c r="C267" s="1208"/>
      <c r="D267" s="1208"/>
      <c r="E267" s="1208"/>
      <c r="F267" s="1208"/>
      <c r="G267" s="1208"/>
      <c r="H267" s="1208"/>
      <c r="I267" s="1208"/>
      <c r="J267" s="1208"/>
      <c r="K267" s="1208"/>
      <c r="L267" s="1208"/>
      <c r="M267" s="1209"/>
      <c r="N267" s="1208"/>
      <c r="O267" s="1209"/>
      <c r="P267" s="1208"/>
      <c r="Q267" s="1208"/>
      <c r="R267" s="1208"/>
      <c r="S267" s="1208"/>
      <c r="U267" s="1208"/>
    </row>
    <row r="268" spans="3:21" ht="14.25">
      <c r="C268" s="1208"/>
      <c r="D268" s="1208"/>
      <c r="E268" s="1208"/>
      <c r="F268" s="1208"/>
      <c r="G268" s="1208"/>
      <c r="H268" s="1208"/>
      <c r="I268" s="1208"/>
      <c r="J268" s="1208"/>
      <c r="K268" s="1208"/>
      <c r="L268" s="1208"/>
      <c r="M268" s="1209"/>
      <c r="N268" s="1208"/>
      <c r="O268" s="1209"/>
      <c r="P268" s="1208"/>
      <c r="Q268" s="1208"/>
      <c r="R268" s="1208"/>
      <c r="S268" s="1208"/>
      <c r="U268" s="1208"/>
    </row>
    <row r="269" spans="3:21" ht="14.25">
      <c r="C269" s="1208"/>
      <c r="D269" s="1208"/>
      <c r="E269" s="1208"/>
      <c r="F269" s="1208"/>
      <c r="G269" s="1208"/>
      <c r="H269" s="1208"/>
      <c r="I269" s="1208"/>
      <c r="J269" s="1208"/>
      <c r="K269" s="1208"/>
      <c r="L269" s="1208"/>
      <c r="M269" s="1209"/>
      <c r="N269" s="1208"/>
      <c r="O269" s="1209"/>
      <c r="P269" s="1208"/>
      <c r="Q269" s="1208"/>
      <c r="R269" s="1208"/>
      <c r="S269" s="1208"/>
      <c r="U269" s="1208"/>
    </row>
    <row r="270" spans="3:21" ht="14.25">
      <c r="C270" s="1208"/>
      <c r="D270" s="1208"/>
      <c r="E270" s="1208"/>
      <c r="F270" s="1208"/>
      <c r="G270" s="1208"/>
      <c r="H270" s="1208"/>
      <c r="I270" s="1208"/>
      <c r="J270" s="1208"/>
      <c r="K270" s="1208"/>
      <c r="L270" s="1208"/>
      <c r="M270" s="1209"/>
      <c r="N270" s="1208"/>
      <c r="O270" s="1209"/>
      <c r="P270" s="1208"/>
      <c r="Q270" s="1208"/>
      <c r="R270" s="1208"/>
      <c r="S270" s="1208"/>
      <c r="U270" s="1208"/>
    </row>
    <row r="271" spans="3:21" ht="14.25">
      <c r="C271" s="1208"/>
      <c r="D271" s="1208"/>
      <c r="E271" s="1208"/>
      <c r="F271" s="1208"/>
      <c r="G271" s="1208"/>
      <c r="H271" s="1208"/>
      <c r="I271" s="1208"/>
      <c r="J271" s="1208"/>
      <c r="K271" s="1208"/>
      <c r="L271" s="1208"/>
      <c r="M271" s="1209"/>
      <c r="N271" s="1208"/>
      <c r="O271" s="1209"/>
      <c r="P271" s="1208"/>
      <c r="Q271" s="1208"/>
      <c r="R271" s="1208"/>
      <c r="S271" s="1208"/>
      <c r="U271" s="1208"/>
    </row>
    <row r="272" spans="3:21" ht="14.25">
      <c r="C272" s="1208"/>
      <c r="D272" s="1208"/>
      <c r="E272" s="1208"/>
      <c r="F272" s="1208"/>
      <c r="G272" s="1208"/>
      <c r="H272" s="1208"/>
      <c r="I272" s="1208"/>
      <c r="J272" s="1208"/>
      <c r="K272" s="1208"/>
      <c r="L272" s="1208"/>
      <c r="M272" s="1209"/>
      <c r="N272" s="1208"/>
      <c r="O272" s="1209"/>
      <c r="P272" s="1208"/>
      <c r="Q272" s="1208"/>
      <c r="R272" s="1208"/>
      <c r="S272" s="1208"/>
      <c r="U272" s="1208"/>
    </row>
    <row r="273" spans="3:21" ht="14.25">
      <c r="C273" s="1208"/>
      <c r="D273" s="1208"/>
      <c r="E273" s="1208"/>
      <c r="F273" s="1208"/>
      <c r="G273" s="1208"/>
      <c r="H273" s="1208"/>
      <c r="I273" s="1208"/>
      <c r="J273" s="1208"/>
      <c r="K273" s="1208"/>
      <c r="L273" s="1208"/>
      <c r="M273" s="1209"/>
      <c r="N273" s="1208"/>
      <c r="O273" s="1209"/>
      <c r="P273" s="1208"/>
      <c r="Q273" s="1208"/>
      <c r="R273" s="1208"/>
      <c r="S273" s="1208"/>
      <c r="U273" s="1208"/>
    </row>
    <row r="274" spans="3:21" ht="14.25">
      <c r="C274" s="1208"/>
      <c r="D274" s="1208"/>
      <c r="E274" s="1208"/>
      <c r="F274" s="1208"/>
      <c r="G274" s="1208"/>
      <c r="H274" s="1208"/>
      <c r="I274" s="1208"/>
      <c r="J274" s="1208"/>
      <c r="K274" s="1208"/>
      <c r="L274" s="1208"/>
      <c r="M274" s="1209"/>
      <c r="N274" s="1208"/>
      <c r="O274" s="1209"/>
      <c r="P274" s="1208"/>
      <c r="Q274" s="1208"/>
      <c r="R274" s="1208"/>
      <c r="S274" s="1208"/>
      <c r="U274" s="1208"/>
    </row>
    <row r="275" spans="3:21" ht="14.25">
      <c r="C275" s="1208"/>
      <c r="D275" s="1208"/>
      <c r="E275" s="1208"/>
      <c r="F275" s="1208"/>
      <c r="G275" s="1208"/>
      <c r="H275" s="1208"/>
      <c r="I275" s="1208"/>
      <c r="J275" s="1208"/>
      <c r="K275" s="1208"/>
      <c r="L275" s="1208"/>
      <c r="M275" s="1209"/>
      <c r="N275" s="1208"/>
      <c r="O275" s="1209"/>
      <c r="P275" s="1208"/>
      <c r="Q275" s="1208"/>
      <c r="R275" s="1208"/>
      <c r="S275" s="1208"/>
      <c r="U275" s="1208"/>
    </row>
    <row r="276" spans="3:21" ht="14.25">
      <c r="C276" s="1208"/>
      <c r="D276" s="1208"/>
      <c r="E276" s="1208"/>
      <c r="F276" s="1208"/>
      <c r="G276" s="1208"/>
      <c r="H276" s="1208"/>
      <c r="I276" s="1208"/>
      <c r="J276" s="1208"/>
      <c r="K276" s="1208"/>
      <c r="L276" s="1208"/>
      <c r="M276" s="1209"/>
      <c r="N276" s="1208"/>
      <c r="O276" s="1209"/>
      <c r="P276" s="1208"/>
      <c r="Q276" s="1208"/>
      <c r="R276" s="1208"/>
      <c r="S276" s="1208"/>
      <c r="U276" s="1208"/>
    </row>
    <row r="277" spans="3:21" ht="14.25">
      <c r="C277" s="1208"/>
      <c r="D277" s="1208"/>
      <c r="E277" s="1208"/>
      <c r="F277" s="1208"/>
      <c r="G277" s="1208"/>
      <c r="H277" s="1208"/>
      <c r="I277" s="1208"/>
      <c r="J277" s="1208"/>
      <c r="K277" s="1208"/>
      <c r="L277" s="1208"/>
      <c r="M277" s="1209"/>
      <c r="N277" s="1208"/>
      <c r="O277" s="1209"/>
      <c r="P277" s="1208"/>
      <c r="Q277" s="1208"/>
      <c r="R277" s="1208"/>
      <c r="S277" s="1208"/>
      <c r="U277" s="1208"/>
    </row>
    <row r="278" spans="3:21" ht="14.25">
      <c r="C278" s="1208"/>
      <c r="D278" s="1208"/>
      <c r="E278" s="1208"/>
      <c r="F278" s="1208"/>
      <c r="G278" s="1208"/>
      <c r="H278" s="1208"/>
      <c r="I278" s="1208"/>
      <c r="J278" s="1208"/>
      <c r="K278" s="1208"/>
      <c r="L278" s="1208"/>
      <c r="M278" s="1209"/>
      <c r="N278" s="1208"/>
      <c r="O278" s="1209"/>
      <c r="P278" s="1208"/>
      <c r="Q278" s="1208"/>
      <c r="R278" s="1208"/>
      <c r="S278" s="1208"/>
      <c r="U278" s="1208"/>
    </row>
    <row r="279" spans="3:21" ht="14.25">
      <c r="C279" s="1208"/>
      <c r="D279" s="1208"/>
      <c r="E279" s="1208"/>
      <c r="F279" s="1208"/>
      <c r="G279" s="1208"/>
      <c r="H279" s="1208"/>
      <c r="I279" s="1208"/>
      <c r="J279" s="1208"/>
      <c r="K279" s="1208"/>
      <c r="L279" s="1208"/>
      <c r="M279" s="1209"/>
      <c r="N279" s="1208"/>
      <c r="O279" s="1209"/>
      <c r="P279" s="1208"/>
      <c r="Q279" s="1208"/>
      <c r="R279" s="1208"/>
      <c r="S279" s="1208"/>
      <c r="U279" s="1208"/>
    </row>
    <row r="280" spans="3:21" ht="14.25">
      <c r="C280" s="1208"/>
      <c r="D280" s="1208"/>
      <c r="E280" s="1208"/>
      <c r="F280" s="1208"/>
      <c r="G280" s="1208"/>
      <c r="H280" s="1208"/>
      <c r="I280" s="1208"/>
      <c r="J280" s="1208"/>
      <c r="K280" s="1208"/>
      <c r="L280" s="1208"/>
      <c r="M280" s="1209"/>
      <c r="N280" s="1208"/>
      <c r="O280" s="1209"/>
      <c r="P280" s="1208"/>
      <c r="Q280" s="1208"/>
      <c r="R280" s="1208"/>
      <c r="S280" s="1208"/>
      <c r="U280" s="1208"/>
    </row>
    <row r="281" spans="3:21" ht="14.25">
      <c r="C281" s="1208"/>
      <c r="D281" s="1208"/>
      <c r="E281" s="1208"/>
      <c r="F281" s="1208"/>
      <c r="G281" s="1208"/>
      <c r="H281" s="1208"/>
      <c r="I281" s="1208"/>
      <c r="J281" s="1208"/>
      <c r="K281" s="1208"/>
      <c r="L281" s="1208"/>
      <c r="M281" s="1209"/>
      <c r="N281" s="1208"/>
      <c r="O281" s="1209"/>
      <c r="P281" s="1208"/>
      <c r="Q281" s="1208"/>
      <c r="R281" s="1208"/>
      <c r="S281" s="1208"/>
      <c r="U281" s="1208"/>
    </row>
    <row r="282" spans="3:21" ht="14.25">
      <c r="C282" s="1208"/>
      <c r="D282" s="1208"/>
      <c r="E282" s="1208"/>
      <c r="F282" s="1208"/>
      <c r="G282" s="1208"/>
      <c r="H282" s="1208"/>
      <c r="I282" s="1208"/>
      <c r="J282" s="1208"/>
      <c r="K282" s="1208"/>
      <c r="L282" s="1208"/>
      <c r="M282" s="1209"/>
      <c r="N282" s="1208"/>
      <c r="O282" s="1209"/>
      <c r="P282" s="1208"/>
      <c r="Q282" s="1208"/>
      <c r="R282" s="1208"/>
      <c r="S282" s="1208"/>
      <c r="U282" s="1208"/>
    </row>
    <row r="283" spans="3:21" ht="14.25">
      <c r="C283" s="1208"/>
      <c r="D283" s="1208"/>
      <c r="E283" s="1208"/>
      <c r="F283" s="1208"/>
      <c r="G283" s="1208"/>
      <c r="H283" s="1208"/>
      <c r="I283" s="1208"/>
      <c r="J283" s="1208"/>
      <c r="K283" s="1208"/>
      <c r="L283" s="1208"/>
      <c r="M283" s="1209"/>
      <c r="N283" s="1208"/>
      <c r="O283" s="1209"/>
      <c r="P283" s="1208"/>
      <c r="Q283" s="1208"/>
      <c r="R283" s="1208"/>
      <c r="S283" s="1208"/>
      <c r="U283" s="1208"/>
    </row>
    <row r="284" spans="3:21" ht="14.25">
      <c r="C284" s="1208"/>
      <c r="D284" s="1208"/>
      <c r="E284" s="1208"/>
      <c r="F284" s="1208"/>
      <c r="G284" s="1208"/>
      <c r="H284" s="1208"/>
      <c r="I284" s="1208"/>
      <c r="J284" s="1208"/>
      <c r="K284" s="1208"/>
      <c r="L284" s="1208"/>
      <c r="M284" s="1209"/>
      <c r="N284" s="1208"/>
      <c r="O284" s="1209"/>
      <c r="P284" s="1208"/>
      <c r="Q284" s="1208"/>
      <c r="R284" s="1208"/>
      <c r="S284" s="1208"/>
      <c r="U284" s="1208"/>
    </row>
    <row r="285" spans="3:21" ht="14.25">
      <c r="C285" s="1208"/>
      <c r="D285" s="1208"/>
      <c r="E285" s="1208"/>
      <c r="F285" s="1208"/>
      <c r="G285" s="1208"/>
      <c r="H285" s="1208"/>
      <c r="I285" s="1208"/>
      <c r="J285" s="1208"/>
      <c r="K285" s="1208"/>
      <c r="L285" s="1208"/>
      <c r="M285" s="1209"/>
      <c r="N285" s="1208"/>
      <c r="O285" s="1209"/>
      <c r="P285" s="1208"/>
      <c r="Q285" s="1208"/>
      <c r="R285" s="1208"/>
      <c r="S285" s="1208"/>
      <c r="U285" s="1208"/>
    </row>
    <row r="286" spans="3:21" ht="14.25">
      <c r="C286" s="1208"/>
      <c r="D286" s="1208"/>
      <c r="E286" s="1208"/>
      <c r="F286" s="1208"/>
      <c r="G286" s="1208"/>
      <c r="H286" s="1208"/>
      <c r="I286" s="1208"/>
      <c r="J286" s="1208"/>
      <c r="K286" s="1208"/>
      <c r="L286" s="1208"/>
      <c r="M286" s="1209"/>
      <c r="N286" s="1208"/>
      <c r="O286" s="1209"/>
      <c r="P286" s="1208"/>
      <c r="Q286" s="1208"/>
      <c r="R286" s="1208"/>
      <c r="S286" s="1208"/>
      <c r="U286" s="1208"/>
    </row>
    <row r="287" spans="3:21" ht="14.25">
      <c r="C287" s="1208"/>
      <c r="D287" s="1208"/>
      <c r="E287" s="1208"/>
      <c r="F287" s="1208"/>
      <c r="G287" s="1208"/>
      <c r="H287" s="1208"/>
      <c r="I287" s="1208"/>
      <c r="J287" s="1208"/>
      <c r="K287" s="1208"/>
      <c r="L287" s="1208"/>
      <c r="M287" s="1209"/>
      <c r="N287" s="1208"/>
      <c r="O287" s="1209"/>
      <c r="P287" s="1208"/>
      <c r="Q287" s="1208"/>
      <c r="R287" s="1208"/>
      <c r="S287" s="1208"/>
      <c r="U287" s="1208"/>
    </row>
    <row r="288" spans="3:21" ht="14.25">
      <c r="C288" s="1208"/>
      <c r="D288" s="1208"/>
      <c r="E288" s="1208"/>
      <c r="F288" s="1208"/>
      <c r="G288" s="1208"/>
      <c r="H288" s="1208"/>
      <c r="I288" s="1208"/>
      <c r="J288" s="1208"/>
      <c r="K288" s="1208"/>
      <c r="L288" s="1208"/>
      <c r="M288" s="1209"/>
      <c r="N288" s="1208"/>
      <c r="O288" s="1209"/>
      <c r="P288" s="1208"/>
      <c r="Q288" s="1208"/>
      <c r="R288" s="1208"/>
      <c r="S288" s="1208"/>
      <c r="U288" s="1208"/>
    </row>
    <row r="289" spans="3:21" ht="14.25">
      <c r="C289" s="1208"/>
      <c r="D289" s="1208"/>
      <c r="E289" s="1208"/>
      <c r="F289" s="1208"/>
      <c r="G289" s="1208"/>
      <c r="H289" s="1208"/>
      <c r="I289" s="1208"/>
      <c r="J289" s="1208"/>
      <c r="K289" s="1208"/>
      <c r="L289" s="1208"/>
      <c r="M289" s="1209"/>
      <c r="N289" s="1208"/>
      <c r="O289" s="1209"/>
      <c r="P289" s="1208"/>
      <c r="Q289" s="1208"/>
      <c r="R289" s="1208"/>
      <c r="S289" s="1208"/>
      <c r="U289" s="1208"/>
    </row>
    <row r="290" spans="3:21" ht="14.25">
      <c r="C290" s="1208"/>
      <c r="D290" s="1208"/>
      <c r="E290" s="1208"/>
      <c r="F290" s="1208"/>
      <c r="G290" s="1208"/>
      <c r="H290" s="1208"/>
      <c r="I290" s="1208"/>
      <c r="J290" s="1208"/>
      <c r="K290" s="1208"/>
      <c r="L290" s="1208"/>
      <c r="M290" s="1209"/>
      <c r="N290" s="1208"/>
      <c r="O290" s="1209"/>
      <c r="P290" s="1208"/>
      <c r="Q290" s="1208"/>
      <c r="R290" s="1208"/>
      <c r="S290" s="1208"/>
      <c r="U290" s="1208"/>
    </row>
    <row r="291" spans="3:21" ht="14.25">
      <c r="C291" s="1208"/>
      <c r="D291" s="1208"/>
      <c r="E291" s="1208"/>
      <c r="F291" s="1208"/>
      <c r="G291" s="1208"/>
      <c r="H291" s="1208"/>
      <c r="I291" s="1208"/>
      <c r="J291" s="1208"/>
      <c r="K291" s="1208"/>
      <c r="L291" s="1208"/>
      <c r="M291" s="1209"/>
      <c r="N291" s="1208"/>
      <c r="O291" s="1209"/>
      <c r="P291" s="1208"/>
      <c r="Q291" s="1208"/>
      <c r="R291" s="1208"/>
      <c r="S291" s="1208"/>
      <c r="U291" s="1208"/>
    </row>
    <row r="292" spans="3:21" ht="14.25">
      <c r="C292" s="1208"/>
      <c r="D292" s="1208"/>
      <c r="E292" s="1208"/>
      <c r="F292" s="1208"/>
      <c r="G292" s="1208"/>
      <c r="H292" s="1208"/>
      <c r="I292" s="1208"/>
      <c r="J292" s="1208"/>
      <c r="K292" s="1208"/>
      <c r="L292" s="1208"/>
      <c r="M292" s="1209"/>
      <c r="N292" s="1208"/>
      <c r="O292" s="1209"/>
      <c r="P292" s="1208"/>
      <c r="Q292" s="1208"/>
      <c r="R292" s="1208"/>
      <c r="S292" s="1208"/>
      <c r="U292" s="1208"/>
    </row>
    <row r="293" spans="3:21" ht="14.25">
      <c r="C293" s="1208"/>
      <c r="D293" s="1208"/>
      <c r="E293" s="1208"/>
      <c r="F293" s="1208"/>
      <c r="G293" s="1208"/>
      <c r="H293" s="1208"/>
      <c r="I293" s="1208"/>
      <c r="J293" s="1208"/>
      <c r="K293" s="1208"/>
      <c r="L293" s="1208"/>
      <c r="M293" s="1209"/>
      <c r="N293" s="1208"/>
      <c r="O293" s="1209"/>
      <c r="P293" s="1208"/>
      <c r="Q293" s="1208"/>
      <c r="R293" s="1208"/>
      <c r="S293" s="1208"/>
      <c r="U293" s="1208"/>
    </row>
    <row r="294" spans="3:21" ht="14.25">
      <c r="C294" s="1208"/>
      <c r="D294" s="1208"/>
      <c r="E294" s="1208"/>
      <c r="F294" s="1208"/>
      <c r="G294" s="1208"/>
      <c r="H294" s="1208"/>
      <c r="I294" s="1208"/>
      <c r="J294" s="1208"/>
      <c r="K294" s="1208"/>
      <c r="L294" s="1208"/>
      <c r="M294" s="1209"/>
      <c r="N294" s="1208"/>
      <c r="O294" s="1209"/>
      <c r="P294" s="1208"/>
      <c r="Q294" s="1208"/>
      <c r="R294" s="1208"/>
      <c r="S294" s="1208"/>
      <c r="U294" s="1208"/>
    </row>
    <row r="295" spans="3:21" ht="14.25">
      <c r="C295" s="1208"/>
      <c r="D295" s="1208"/>
      <c r="E295" s="1208"/>
      <c r="F295" s="1208"/>
      <c r="G295" s="1208"/>
      <c r="H295" s="1208"/>
      <c r="I295" s="1208"/>
      <c r="J295" s="1208"/>
      <c r="K295" s="1208"/>
      <c r="L295" s="1208"/>
      <c r="M295" s="1209"/>
      <c r="N295" s="1208"/>
      <c r="O295" s="1209"/>
      <c r="P295" s="1208"/>
      <c r="Q295" s="1208"/>
      <c r="R295" s="1208"/>
      <c r="S295" s="1208"/>
      <c r="U295" s="1208"/>
    </row>
    <row r="296" spans="3:21" ht="14.25">
      <c r="C296" s="1208"/>
      <c r="D296" s="1208"/>
      <c r="E296" s="1208"/>
      <c r="F296" s="1208"/>
      <c r="G296" s="1208"/>
      <c r="H296" s="1208"/>
      <c r="I296" s="1208"/>
      <c r="J296" s="1208"/>
      <c r="K296" s="1208"/>
      <c r="L296" s="1208"/>
      <c r="M296" s="1209"/>
      <c r="N296" s="1208"/>
      <c r="O296" s="1209"/>
      <c r="P296" s="1208"/>
      <c r="Q296" s="1208"/>
      <c r="R296" s="1208"/>
      <c r="S296" s="1208"/>
      <c r="U296" s="1208"/>
    </row>
    <row r="297" spans="3:21" ht="14.25">
      <c r="C297" s="1208"/>
      <c r="D297" s="1208"/>
      <c r="E297" s="1208"/>
      <c r="F297" s="1208"/>
      <c r="G297" s="1208"/>
      <c r="H297" s="1208"/>
      <c r="I297" s="1208"/>
      <c r="J297" s="1208"/>
      <c r="K297" s="1208"/>
      <c r="L297" s="1208"/>
      <c r="M297" s="1209"/>
      <c r="N297" s="1208"/>
      <c r="O297" s="1209"/>
      <c r="P297" s="1208"/>
      <c r="Q297" s="1208"/>
      <c r="R297" s="1208"/>
      <c r="S297" s="1208"/>
      <c r="U297" s="1208"/>
    </row>
    <row r="298" spans="3:21" ht="14.25">
      <c r="C298" s="1208"/>
      <c r="D298" s="1208"/>
      <c r="E298" s="1208"/>
      <c r="F298" s="1208"/>
      <c r="G298" s="1208"/>
      <c r="H298" s="1208"/>
      <c r="I298" s="1208"/>
      <c r="J298" s="1208"/>
      <c r="K298" s="1208"/>
      <c r="L298" s="1208"/>
      <c r="M298" s="1209"/>
      <c r="N298" s="1208"/>
      <c r="O298" s="1209"/>
      <c r="P298" s="1208"/>
      <c r="Q298" s="1208"/>
      <c r="R298" s="1208"/>
      <c r="S298" s="1208"/>
      <c r="U298" s="1208"/>
    </row>
    <row r="299" spans="3:21" ht="14.25">
      <c r="C299" s="1208"/>
      <c r="D299" s="1208"/>
      <c r="E299" s="1208"/>
      <c r="F299" s="1208"/>
      <c r="G299" s="1208"/>
      <c r="H299" s="1208"/>
      <c r="I299" s="1208"/>
      <c r="J299" s="1208"/>
      <c r="K299" s="1208"/>
      <c r="L299" s="1208"/>
      <c r="M299" s="1209"/>
      <c r="N299" s="1208"/>
      <c r="O299" s="1209"/>
      <c r="P299" s="1208"/>
      <c r="Q299" s="1208"/>
      <c r="R299" s="1208"/>
      <c r="S299" s="1208"/>
      <c r="U299" s="1208"/>
    </row>
    <row r="300" spans="3:21" ht="14.25">
      <c r="C300" s="1208"/>
      <c r="D300" s="1208"/>
      <c r="E300" s="1208"/>
      <c r="F300" s="1208"/>
      <c r="G300" s="1208"/>
      <c r="H300" s="1208"/>
      <c r="I300" s="1208"/>
      <c r="J300" s="1208"/>
      <c r="K300" s="1208"/>
      <c r="L300" s="1208"/>
      <c r="M300" s="1209"/>
      <c r="N300" s="1208"/>
      <c r="O300" s="1209"/>
      <c r="P300" s="1208"/>
      <c r="Q300" s="1208"/>
      <c r="R300" s="1208"/>
      <c r="S300" s="1208"/>
      <c r="U300" s="1208"/>
    </row>
    <row r="301" spans="3:21" ht="14.25">
      <c r="C301" s="1208"/>
      <c r="D301" s="1208"/>
      <c r="E301" s="1208"/>
      <c r="F301" s="1208"/>
      <c r="G301" s="1208"/>
      <c r="H301" s="1208"/>
      <c r="I301" s="1208"/>
      <c r="J301" s="1208"/>
      <c r="K301" s="1208"/>
      <c r="L301" s="1208"/>
      <c r="M301" s="1209"/>
      <c r="N301" s="1208"/>
      <c r="O301" s="1209"/>
      <c r="P301" s="1208"/>
      <c r="Q301" s="1208"/>
      <c r="R301" s="1208"/>
      <c r="S301" s="1208"/>
      <c r="U301" s="1208"/>
    </row>
    <row r="302" spans="3:21" ht="14.25">
      <c r="C302" s="1208"/>
      <c r="D302" s="1208"/>
      <c r="E302" s="1208"/>
      <c r="F302" s="1208"/>
      <c r="G302" s="1208"/>
      <c r="H302" s="1208"/>
      <c r="I302" s="1208"/>
      <c r="J302" s="1208"/>
      <c r="K302" s="1208"/>
      <c r="L302" s="1208"/>
      <c r="M302" s="1209"/>
      <c r="N302" s="1208"/>
      <c r="O302" s="1209"/>
      <c r="P302" s="1208"/>
      <c r="Q302" s="1208"/>
      <c r="R302" s="1208"/>
      <c r="S302" s="1208"/>
      <c r="U302" s="1208"/>
    </row>
    <row r="303" spans="3:21" ht="14.25">
      <c r="C303" s="1208"/>
      <c r="D303" s="1208"/>
      <c r="E303" s="1208"/>
      <c r="F303" s="1208"/>
      <c r="G303" s="1208"/>
      <c r="H303" s="1208"/>
      <c r="I303" s="1208"/>
      <c r="J303" s="1208"/>
      <c r="K303" s="1208"/>
      <c r="L303" s="1208"/>
      <c r="M303" s="1209"/>
      <c r="N303" s="1208"/>
      <c r="O303" s="1209"/>
      <c r="P303" s="1208"/>
      <c r="Q303" s="1208"/>
      <c r="R303" s="1208"/>
      <c r="S303" s="1208"/>
      <c r="U303" s="1208"/>
    </row>
    <row r="304" spans="3:21" ht="14.25">
      <c r="C304" s="1208"/>
      <c r="D304" s="1208"/>
      <c r="E304" s="1208"/>
      <c r="F304" s="1208"/>
      <c r="G304" s="1208"/>
      <c r="H304" s="1208"/>
      <c r="I304" s="1208"/>
      <c r="J304" s="1208"/>
      <c r="K304" s="1208"/>
      <c r="L304" s="1208"/>
      <c r="M304" s="1209"/>
      <c r="N304" s="1208"/>
      <c r="O304" s="1209"/>
      <c r="P304" s="1208"/>
      <c r="Q304" s="1208"/>
      <c r="R304" s="1208"/>
      <c r="S304" s="1208"/>
      <c r="U304" s="1208"/>
    </row>
    <row r="305" spans="3:21" ht="14.25">
      <c r="C305" s="1208"/>
      <c r="D305" s="1208"/>
      <c r="E305" s="1208"/>
      <c r="F305" s="1208"/>
      <c r="G305" s="1208"/>
      <c r="H305" s="1208"/>
      <c r="I305" s="1208"/>
      <c r="J305" s="1208"/>
      <c r="K305" s="1208"/>
      <c r="L305" s="1208"/>
      <c r="M305" s="1209"/>
      <c r="N305" s="1208"/>
      <c r="O305" s="1209"/>
      <c r="P305" s="1208"/>
      <c r="Q305" s="1208"/>
      <c r="R305" s="1208"/>
      <c r="S305" s="1208"/>
      <c r="U305" s="1208"/>
    </row>
    <row r="306" spans="3:21" ht="14.25">
      <c r="C306" s="1208"/>
      <c r="D306" s="1208"/>
      <c r="E306" s="1208"/>
      <c r="F306" s="1208"/>
      <c r="G306" s="1208"/>
      <c r="H306" s="1208"/>
      <c r="I306" s="1208"/>
      <c r="J306" s="1208"/>
      <c r="K306" s="1208"/>
      <c r="L306" s="1208"/>
      <c r="M306" s="1209"/>
      <c r="N306" s="1208"/>
      <c r="O306" s="1209"/>
      <c r="P306" s="1208"/>
      <c r="Q306" s="1208"/>
      <c r="R306" s="1208"/>
      <c r="S306" s="1208"/>
      <c r="U306" s="1208"/>
    </row>
    <row r="307" spans="3:21" ht="14.25">
      <c r="C307" s="1208"/>
      <c r="D307" s="1208"/>
      <c r="E307" s="1208"/>
      <c r="F307" s="1208"/>
      <c r="G307" s="1208"/>
      <c r="H307" s="1208"/>
      <c r="I307" s="1208"/>
      <c r="J307" s="1208"/>
      <c r="K307" s="1208"/>
      <c r="L307" s="1208"/>
      <c r="M307" s="1209"/>
      <c r="N307" s="1208"/>
      <c r="O307" s="1209"/>
      <c r="P307" s="1208"/>
      <c r="Q307" s="1208"/>
      <c r="R307" s="1208"/>
      <c r="S307" s="1208"/>
      <c r="U307" s="1208"/>
    </row>
    <row r="308" spans="3:21" ht="14.25">
      <c r="C308" s="1208"/>
      <c r="D308" s="1208"/>
      <c r="E308" s="1208"/>
      <c r="F308" s="1208"/>
      <c r="G308" s="1208"/>
      <c r="H308" s="1208"/>
      <c r="I308" s="1208"/>
      <c r="J308" s="1208"/>
      <c r="K308" s="1208"/>
      <c r="L308" s="1208"/>
      <c r="M308" s="1209"/>
      <c r="N308" s="1208"/>
      <c r="O308" s="1209"/>
      <c r="P308" s="1208"/>
      <c r="Q308" s="1208"/>
      <c r="R308" s="1208"/>
      <c r="S308" s="1208"/>
      <c r="U308" s="1208"/>
    </row>
    <row r="309" spans="3:21" ht="14.25">
      <c r="C309" s="1208"/>
      <c r="D309" s="1208"/>
      <c r="E309" s="1208"/>
      <c r="F309" s="1208"/>
      <c r="G309" s="1208"/>
      <c r="H309" s="1208"/>
      <c r="I309" s="1208"/>
      <c r="J309" s="1208"/>
      <c r="K309" s="1208"/>
      <c r="L309" s="1208"/>
      <c r="M309" s="1209"/>
      <c r="N309" s="1208"/>
      <c r="O309" s="1209"/>
      <c r="P309" s="1208"/>
      <c r="Q309" s="1208"/>
      <c r="R309" s="1208"/>
      <c r="S309" s="1208"/>
      <c r="U309" s="1208"/>
    </row>
    <row r="310" spans="3:21" ht="14.25">
      <c r="C310" s="1208"/>
      <c r="D310" s="1208"/>
      <c r="E310" s="1208"/>
      <c r="F310" s="1208"/>
      <c r="G310" s="1208"/>
      <c r="H310" s="1208"/>
      <c r="I310" s="1208"/>
      <c r="J310" s="1208"/>
      <c r="K310" s="1208"/>
      <c r="L310" s="1208"/>
      <c r="M310" s="1209"/>
      <c r="N310" s="1208"/>
      <c r="O310" s="1209"/>
      <c r="P310" s="1208"/>
      <c r="Q310" s="1208"/>
      <c r="R310" s="1208"/>
      <c r="S310" s="1208"/>
      <c r="U310" s="1208"/>
    </row>
    <row r="311" spans="3:21" ht="14.25">
      <c r="C311" s="1208"/>
      <c r="D311" s="1208"/>
      <c r="E311" s="1208"/>
      <c r="F311" s="1208"/>
      <c r="G311" s="1208"/>
      <c r="H311" s="1208"/>
      <c r="I311" s="1208"/>
      <c r="J311" s="1208"/>
      <c r="K311" s="1208"/>
      <c r="L311" s="1208"/>
      <c r="M311" s="1209"/>
      <c r="N311" s="1208"/>
      <c r="O311" s="1209"/>
      <c r="P311" s="1208"/>
      <c r="Q311" s="1208"/>
      <c r="R311" s="1208"/>
      <c r="S311" s="1208"/>
      <c r="U311" s="1208"/>
    </row>
    <row r="312" spans="3:21" ht="14.25">
      <c r="C312" s="1208"/>
      <c r="D312" s="1208"/>
      <c r="E312" s="1208"/>
      <c r="F312" s="1208"/>
      <c r="G312" s="1208"/>
      <c r="H312" s="1208"/>
      <c r="I312" s="1208"/>
      <c r="J312" s="1208"/>
      <c r="K312" s="1208"/>
      <c r="L312" s="1208"/>
      <c r="M312" s="1209"/>
      <c r="N312" s="1208"/>
      <c r="O312" s="1209"/>
      <c r="P312" s="1208"/>
      <c r="Q312" s="1208"/>
      <c r="R312" s="1208"/>
      <c r="S312" s="1208"/>
      <c r="U312" s="1208"/>
    </row>
    <row r="313" spans="3:21" ht="14.25">
      <c r="C313" s="1208"/>
      <c r="D313" s="1208"/>
      <c r="E313" s="1208"/>
      <c r="F313" s="1208"/>
      <c r="G313" s="1208"/>
      <c r="H313" s="1208"/>
      <c r="I313" s="1208"/>
      <c r="J313" s="1208"/>
      <c r="K313" s="1208"/>
      <c r="L313" s="1208"/>
      <c r="M313" s="1209"/>
      <c r="N313" s="1208"/>
      <c r="O313" s="1209"/>
      <c r="P313" s="1208"/>
      <c r="Q313" s="1208"/>
      <c r="R313" s="1208"/>
      <c r="S313" s="1208"/>
      <c r="U313" s="1208"/>
    </row>
    <row r="314" spans="3:21" ht="14.25">
      <c r="C314" s="1208"/>
      <c r="D314" s="1208"/>
      <c r="E314" s="1208"/>
      <c r="F314" s="1208"/>
      <c r="G314" s="1208"/>
      <c r="H314" s="1208"/>
      <c r="I314" s="1208"/>
      <c r="J314" s="1208"/>
      <c r="K314" s="1208"/>
      <c r="L314" s="1208"/>
      <c r="M314" s="1209"/>
      <c r="N314" s="1208"/>
      <c r="O314" s="1209"/>
      <c r="P314" s="1208"/>
      <c r="Q314" s="1208"/>
      <c r="R314" s="1208"/>
      <c r="S314" s="1208"/>
      <c r="U314" s="1208"/>
    </row>
    <row r="315" spans="3:21" ht="14.25">
      <c r="C315" s="1208"/>
      <c r="D315" s="1208"/>
      <c r="E315" s="1208"/>
      <c r="F315" s="1208"/>
      <c r="G315" s="1208"/>
      <c r="H315" s="1208"/>
      <c r="I315" s="1208"/>
      <c r="J315" s="1208"/>
      <c r="K315" s="1208"/>
      <c r="L315" s="1208"/>
      <c r="M315" s="1209"/>
      <c r="N315" s="1208"/>
      <c r="O315" s="1209"/>
      <c r="P315" s="1208"/>
      <c r="Q315" s="1208"/>
      <c r="R315" s="1208"/>
      <c r="S315" s="1208"/>
      <c r="U315" s="1208"/>
    </row>
    <row r="316" spans="3:21" ht="14.25">
      <c r="C316" s="1208"/>
      <c r="D316" s="1208"/>
      <c r="E316" s="1208"/>
      <c r="F316" s="1208"/>
      <c r="G316" s="1208"/>
      <c r="H316" s="1208"/>
      <c r="I316" s="1208"/>
      <c r="J316" s="1208"/>
      <c r="K316" s="1208"/>
      <c r="L316" s="1208"/>
      <c r="M316" s="1209"/>
      <c r="N316" s="1208"/>
      <c r="O316" s="1209"/>
      <c r="P316" s="1208"/>
      <c r="Q316" s="1208"/>
      <c r="R316" s="1208"/>
      <c r="S316" s="1208"/>
      <c r="U316" s="1208"/>
    </row>
    <row r="317" spans="3:21" ht="14.25">
      <c r="C317" s="1208"/>
      <c r="D317" s="1208"/>
      <c r="E317" s="1208"/>
      <c r="F317" s="1208"/>
      <c r="G317" s="1208"/>
      <c r="H317" s="1208"/>
      <c r="I317" s="1208"/>
      <c r="J317" s="1208"/>
      <c r="K317" s="1208"/>
      <c r="L317" s="1208"/>
      <c r="M317" s="1209"/>
      <c r="N317" s="1208"/>
      <c r="O317" s="1209"/>
      <c r="P317" s="1208"/>
      <c r="Q317" s="1208"/>
      <c r="R317" s="1208"/>
      <c r="S317" s="1208"/>
      <c r="U317" s="1208"/>
    </row>
    <row r="318" spans="3:21" ht="14.25">
      <c r="C318" s="1208"/>
      <c r="D318" s="1208"/>
      <c r="E318" s="1208"/>
      <c r="F318" s="1208"/>
      <c r="G318" s="1208"/>
      <c r="H318" s="1208"/>
      <c r="I318" s="1208"/>
      <c r="J318" s="1208"/>
      <c r="K318" s="1208"/>
      <c r="L318" s="1208"/>
      <c r="M318" s="1209"/>
      <c r="N318" s="1208"/>
      <c r="O318" s="1209"/>
      <c r="P318" s="1208"/>
      <c r="Q318" s="1208"/>
      <c r="R318" s="1208"/>
      <c r="S318" s="1208"/>
      <c r="U318" s="1208"/>
    </row>
    <row r="319" spans="3:21" ht="14.25">
      <c r="C319" s="1208"/>
      <c r="D319" s="1208"/>
      <c r="E319" s="1208"/>
      <c r="F319" s="1208"/>
      <c r="G319" s="1208"/>
      <c r="H319" s="1208"/>
      <c r="I319" s="1208"/>
      <c r="J319" s="1208"/>
      <c r="K319" s="1208"/>
      <c r="L319" s="1208"/>
      <c r="M319" s="1209"/>
      <c r="N319" s="1208"/>
      <c r="O319" s="1209"/>
      <c r="P319" s="1208"/>
      <c r="Q319" s="1208"/>
      <c r="R319" s="1208"/>
      <c r="S319" s="1208"/>
      <c r="U319" s="1208"/>
    </row>
    <row r="320" spans="3:21" ht="14.25">
      <c r="C320" s="1208"/>
      <c r="D320" s="1208"/>
      <c r="E320" s="1208"/>
      <c r="F320" s="1208"/>
      <c r="G320" s="1208"/>
      <c r="H320" s="1208"/>
      <c r="I320" s="1208"/>
      <c r="J320" s="1208"/>
      <c r="K320" s="1208"/>
      <c r="L320" s="1208"/>
      <c r="M320" s="1209"/>
      <c r="N320" s="1208"/>
      <c r="O320" s="1209"/>
      <c r="P320" s="1208"/>
      <c r="Q320" s="1208"/>
      <c r="R320" s="1208"/>
      <c r="S320" s="1208"/>
      <c r="U320" s="1208"/>
    </row>
    <row r="321" spans="3:21" ht="14.25">
      <c r="C321" s="1208"/>
      <c r="D321" s="1208"/>
      <c r="E321" s="1208"/>
      <c r="F321" s="1208"/>
      <c r="G321" s="1208"/>
      <c r="H321" s="1208"/>
      <c r="I321" s="1208"/>
      <c r="J321" s="1208"/>
      <c r="K321" s="1208"/>
      <c r="L321" s="1208"/>
      <c r="M321" s="1209"/>
      <c r="N321" s="1208"/>
      <c r="O321" s="1209"/>
      <c r="P321" s="1208"/>
      <c r="Q321" s="1208"/>
      <c r="R321" s="1208"/>
      <c r="S321" s="1208"/>
      <c r="U321" s="1208"/>
    </row>
    <row r="322" spans="3:21" ht="14.25">
      <c r="C322" s="1208"/>
      <c r="D322" s="1208"/>
      <c r="E322" s="1208"/>
      <c r="F322" s="1208"/>
      <c r="G322" s="1208"/>
      <c r="H322" s="1208"/>
      <c r="I322" s="1208"/>
      <c r="J322" s="1208"/>
      <c r="K322" s="1208"/>
      <c r="L322" s="1208"/>
      <c r="M322" s="1209"/>
      <c r="N322" s="1208"/>
      <c r="O322" s="1209"/>
      <c r="P322" s="1208"/>
      <c r="Q322" s="1208"/>
      <c r="R322" s="1208"/>
      <c r="S322" s="1208"/>
      <c r="U322" s="1208"/>
    </row>
    <row r="323" spans="3:21" ht="14.25">
      <c r="C323" s="1208"/>
      <c r="D323" s="1208"/>
      <c r="E323" s="1208"/>
      <c r="F323" s="1208"/>
      <c r="G323" s="1208"/>
      <c r="H323" s="1208"/>
      <c r="I323" s="1208"/>
      <c r="J323" s="1208"/>
      <c r="K323" s="1208"/>
      <c r="L323" s="1208"/>
      <c r="M323" s="1209"/>
      <c r="N323" s="1208"/>
      <c r="O323" s="1209"/>
      <c r="P323" s="1208"/>
      <c r="Q323" s="1208"/>
      <c r="R323" s="1208"/>
      <c r="S323" s="1208"/>
      <c r="U323" s="1208"/>
    </row>
    <row r="324" spans="3:21" ht="14.25">
      <c r="C324" s="1208"/>
      <c r="D324" s="1208"/>
      <c r="E324" s="1208"/>
      <c r="F324" s="1208"/>
      <c r="G324" s="1208"/>
      <c r="H324" s="1208"/>
      <c r="I324" s="1208"/>
      <c r="J324" s="1208"/>
      <c r="K324" s="1208"/>
      <c r="L324" s="1208"/>
      <c r="M324" s="1209"/>
      <c r="N324" s="1208"/>
      <c r="O324" s="1209"/>
      <c r="P324" s="1208"/>
      <c r="Q324" s="1208"/>
      <c r="R324" s="1208"/>
      <c r="S324" s="1208"/>
      <c r="U324" s="1208"/>
    </row>
    <row r="325" spans="3:21" ht="14.25">
      <c r="C325" s="1208"/>
      <c r="D325" s="1208"/>
      <c r="E325" s="1208"/>
      <c r="F325" s="1208"/>
      <c r="G325" s="1208"/>
      <c r="H325" s="1208"/>
      <c r="I325" s="1208"/>
      <c r="J325" s="1208"/>
      <c r="K325" s="1208"/>
      <c r="L325" s="1208"/>
      <c r="M325" s="1209"/>
      <c r="N325" s="1208"/>
      <c r="O325" s="1209"/>
      <c r="P325" s="1208"/>
      <c r="Q325" s="1208"/>
      <c r="R325" s="1208"/>
      <c r="S325" s="1208"/>
      <c r="U325" s="1208"/>
    </row>
    <row r="326" spans="3:21" ht="14.25">
      <c r="C326" s="1208"/>
      <c r="D326" s="1208"/>
      <c r="E326" s="1208"/>
      <c r="F326" s="1208"/>
      <c r="G326" s="1208"/>
      <c r="H326" s="1208"/>
      <c r="I326" s="1208"/>
      <c r="J326" s="1208"/>
      <c r="K326" s="1208"/>
      <c r="L326" s="1208"/>
      <c r="M326" s="1209"/>
      <c r="N326" s="1208"/>
      <c r="O326" s="1209"/>
      <c r="P326" s="1208"/>
      <c r="Q326" s="1208"/>
      <c r="R326" s="1208"/>
      <c r="S326" s="1208"/>
      <c r="U326" s="1208"/>
    </row>
    <row r="327" spans="3:21" ht="14.25">
      <c r="C327" s="1208"/>
      <c r="D327" s="1208"/>
      <c r="E327" s="1208"/>
      <c r="F327" s="1208"/>
      <c r="G327" s="1208"/>
      <c r="H327" s="1208"/>
      <c r="I327" s="1208"/>
      <c r="J327" s="1208"/>
      <c r="K327" s="1208"/>
      <c r="L327" s="1208"/>
      <c r="M327" s="1209"/>
      <c r="N327" s="1208"/>
      <c r="O327" s="1209"/>
      <c r="P327" s="1208"/>
      <c r="Q327" s="1208"/>
      <c r="R327" s="1208"/>
      <c r="S327" s="1208"/>
      <c r="U327" s="1208"/>
    </row>
    <row r="328" spans="3:21" ht="14.25">
      <c r="C328" s="1208"/>
      <c r="D328" s="1208"/>
      <c r="E328" s="1208"/>
      <c r="F328" s="1208"/>
      <c r="G328" s="1208"/>
      <c r="H328" s="1208"/>
      <c r="I328" s="1208"/>
      <c r="J328" s="1208"/>
      <c r="K328" s="1208"/>
      <c r="L328" s="1208"/>
      <c r="M328" s="1209"/>
      <c r="N328" s="1208"/>
      <c r="O328" s="1209"/>
      <c r="P328" s="1208"/>
      <c r="Q328" s="1208"/>
      <c r="R328" s="1208"/>
      <c r="S328" s="1208"/>
      <c r="U328" s="1208"/>
    </row>
    <row r="329" spans="3:21" ht="14.25">
      <c r="C329" s="1208"/>
      <c r="D329" s="1208"/>
      <c r="E329" s="1208"/>
      <c r="F329" s="1208"/>
      <c r="G329" s="1208"/>
      <c r="H329" s="1208"/>
      <c r="I329" s="1208"/>
      <c r="J329" s="1208"/>
      <c r="K329" s="1208"/>
      <c r="L329" s="1208"/>
      <c r="M329" s="1209"/>
      <c r="N329" s="1208"/>
      <c r="O329" s="1209"/>
      <c r="P329" s="1208"/>
      <c r="Q329" s="1208"/>
      <c r="R329" s="1208"/>
      <c r="S329" s="1208"/>
      <c r="U329" s="1208"/>
    </row>
    <row r="330" spans="3:21" ht="14.25">
      <c r="C330" s="1208"/>
      <c r="D330" s="1208"/>
      <c r="E330" s="1208"/>
      <c r="F330" s="1208"/>
      <c r="G330" s="1208"/>
      <c r="H330" s="1208"/>
      <c r="I330" s="1208"/>
      <c r="J330" s="1208"/>
      <c r="K330" s="1208"/>
      <c r="L330" s="1208"/>
      <c r="M330" s="1209"/>
      <c r="N330" s="1208"/>
      <c r="O330" s="1209"/>
      <c r="P330" s="1208"/>
      <c r="Q330" s="1208"/>
      <c r="R330" s="1208"/>
      <c r="S330" s="1208"/>
      <c r="U330" s="1208"/>
    </row>
    <row r="331" spans="3:21" ht="14.25">
      <c r="C331" s="1208"/>
      <c r="D331" s="1208"/>
      <c r="E331" s="1208"/>
      <c r="F331" s="1208"/>
      <c r="G331" s="1208"/>
      <c r="H331" s="1208"/>
      <c r="I331" s="1208"/>
      <c r="J331" s="1208"/>
      <c r="K331" s="1208"/>
      <c r="L331" s="1208"/>
      <c r="M331" s="1209"/>
      <c r="N331" s="1208"/>
      <c r="O331" s="1209"/>
      <c r="P331" s="1208"/>
      <c r="Q331" s="1208"/>
      <c r="R331" s="1208"/>
      <c r="S331" s="1208"/>
      <c r="U331" s="1208"/>
    </row>
    <row r="332" spans="3:21" ht="14.25">
      <c r="C332" s="1208"/>
      <c r="D332" s="1208"/>
      <c r="E332" s="1208"/>
      <c r="F332" s="1208"/>
      <c r="G332" s="1208"/>
      <c r="H332" s="1208"/>
      <c r="I332" s="1208"/>
      <c r="J332" s="1208"/>
      <c r="K332" s="1208"/>
      <c r="L332" s="1208"/>
      <c r="M332" s="1209"/>
      <c r="N332" s="1208"/>
      <c r="O332" s="1209"/>
      <c r="P332" s="1208"/>
      <c r="Q332" s="1208"/>
      <c r="R332" s="1208"/>
      <c r="S332" s="1208"/>
      <c r="U332" s="1208"/>
    </row>
    <row r="333" spans="3:21" ht="14.25">
      <c r="C333" s="1208"/>
      <c r="D333" s="1208"/>
      <c r="E333" s="1208"/>
      <c r="F333" s="1208"/>
      <c r="G333" s="1208"/>
      <c r="H333" s="1208"/>
      <c r="I333" s="1208"/>
      <c r="J333" s="1208"/>
      <c r="K333" s="1208"/>
      <c r="L333" s="1208"/>
      <c r="M333" s="1209"/>
      <c r="N333" s="1208"/>
      <c r="O333" s="1209"/>
      <c r="P333" s="1208"/>
      <c r="Q333" s="1208"/>
      <c r="R333" s="1208"/>
      <c r="S333" s="1208"/>
      <c r="U333" s="1208"/>
    </row>
    <row r="334" spans="3:21" ht="14.25">
      <c r="C334" s="1208"/>
      <c r="D334" s="1208"/>
      <c r="E334" s="1208"/>
      <c r="F334" s="1208"/>
      <c r="G334" s="1208"/>
      <c r="H334" s="1208"/>
      <c r="I334" s="1208"/>
      <c r="J334" s="1208"/>
      <c r="K334" s="1208"/>
      <c r="L334" s="1208"/>
      <c r="M334" s="1209"/>
      <c r="N334" s="1208"/>
      <c r="O334" s="1209"/>
      <c r="P334" s="1208"/>
      <c r="Q334" s="1208"/>
      <c r="R334" s="1208"/>
      <c r="S334" s="1208"/>
      <c r="U334" s="1208"/>
    </row>
    <row r="335" spans="3:21" ht="14.25">
      <c r="C335" s="1208"/>
      <c r="D335" s="1208"/>
      <c r="E335" s="1208"/>
      <c r="F335" s="1208"/>
      <c r="G335" s="1208"/>
      <c r="H335" s="1208"/>
      <c r="I335" s="1208"/>
      <c r="J335" s="1208"/>
      <c r="K335" s="1208"/>
      <c r="L335" s="1208"/>
      <c r="M335" s="1209"/>
      <c r="N335" s="1208"/>
      <c r="O335" s="1209"/>
      <c r="P335" s="1208"/>
      <c r="Q335" s="1208"/>
      <c r="R335" s="1208"/>
      <c r="S335" s="1208"/>
      <c r="U335" s="1208"/>
    </row>
    <row r="336" spans="3:21" ht="14.25">
      <c r="C336" s="1208"/>
      <c r="D336" s="1208"/>
      <c r="E336" s="1208"/>
      <c r="F336" s="1208"/>
      <c r="G336" s="1208"/>
      <c r="H336" s="1208"/>
      <c r="I336" s="1208"/>
      <c r="J336" s="1208"/>
      <c r="K336" s="1208"/>
      <c r="L336" s="1208"/>
      <c r="M336" s="1209"/>
      <c r="N336" s="1208"/>
      <c r="O336" s="1209"/>
      <c r="P336" s="1208"/>
      <c r="Q336" s="1208"/>
      <c r="R336" s="1208"/>
      <c r="S336" s="1208"/>
      <c r="U336" s="1208"/>
    </row>
    <row r="337" spans="3:21" ht="14.25">
      <c r="C337" s="1208"/>
      <c r="D337" s="1208"/>
      <c r="E337" s="1208"/>
      <c r="F337" s="1208"/>
      <c r="G337" s="1208"/>
      <c r="H337" s="1208"/>
      <c r="I337" s="1208"/>
      <c r="J337" s="1208"/>
      <c r="K337" s="1208"/>
      <c r="L337" s="1208"/>
      <c r="M337" s="1209"/>
      <c r="N337" s="1208"/>
      <c r="O337" s="1209"/>
      <c r="P337" s="1208"/>
      <c r="Q337" s="1208"/>
      <c r="R337" s="1208"/>
      <c r="S337" s="1208"/>
      <c r="U337" s="1208"/>
    </row>
    <row r="338" spans="3:21" ht="14.25">
      <c r="C338" s="1208"/>
      <c r="D338" s="1208"/>
      <c r="E338" s="1208"/>
      <c r="F338" s="1208"/>
      <c r="G338" s="1208"/>
      <c r="H338" s="1208"/>
      <c r="I338" s="1208"/>
      <c r="J338" s="1208"/>
      <c r="K338" s="1208"/>
      <c r="L338" s="1208"/>
      <c r="M338" s="1209"/>
      <c r="N338" s="1208"/>
      <c r="O338" s="1209"/>
      <c r="P338" s="1208"/>
      <c r="Q338" s="1208"/>
      <c r="R338" s="1208"/>
      <c r="S338" s="1208"/>
      <c r="U338" s="1208"/>
    </row>
    <row r="339" spans="3:21" ht="14.25">
      <c r="C339" s="1208"/>
      <c r="D339" s="1208"/>
      <c r="E339" s="1208"/>
      <c r="F339" s="1208"/>
      <c r="G339" s="1208"/>
      <c r="H339" s="1208"/>
      <c r="I339" s="1208"/>
      <c r="J339" s="1208"/>
      <c r="K339" s="1208"/>
      <c r="L339" s="1208"/>
      <c r="M339" s="1209"/>
      <c r="N339" s="1208"/>
      <c r="O339" s="1209"/>
      <c r="P339" s="1208"/>
      <c r="Q339" s="1208"/>
      <c r="R339" s="1208"/>
      <c r="S339" s="1208"/>
      <c r="U339" s="1208"/>
    </row>
    <row r="340" spans="3:21" ht="14.25">
      <c r="C340" s="1208"/>
      <c r="D340" s="1208"/>
      <c r="E340" s="1208"/>
      <c r="F340" s="1208"/>
      <c r="G340" s="1208"/>
      <c r="H340" s="1208"/>
      <c r="I340" s="1208"/>
      <c r="J340" s="1208"/>
      <c r="K340" s="1208"/>
      <c r="L340" s="1208"/>
      <c r="M340" s="1209"/>
      <c r="N340" s="1208"/>
      <c r="O340" s="1209"/>
      <c r="P340" s="1208"/>
      <c r="Q340" s="1208"/>
      <c r="R340" s="1208"/>
      <c r="S340" s="1208"/>
      <c r="U340" s="1208"/>
    </row>
    <row r="341" spans="3:21" ht="14.25">
      <c r="C341" s="1208"/>
      <c r="D341" s="1208"/>
      <c r="E341" s="1208"/>
      <c r="F341" s="1208"/>
      <c r="G341" s="1208"/>
      <c r="H341" s="1208"/>
      <c r="I341" s="1208"/>
      <c r="J341" s="1208"/>
      <c r="K341" s="1208"/>
      <c r="L341" s="1208"/>
      <c r="M341" s="1209"/>
      <c r="N341" s="1208"/>
      <c r="O341" s="1209"/>
      <c r="P341" s="1208"/>
      <c r="Q341" s="1208"/>
      <c r="R341" s="1208"/>
      <c r="S341" s="1208"/>
      <c r="U341" s="1208"/>
    </row>
    <row r="342" spans="3:21" ht="14.25">
      <c r="C342" s="1208"/>
      <c r="D342" s="1208"/>
      <c r="E342" s="1208"/>
      <c r="F342" s="1208"/>
      <c r="G342" s="1208"/>
      <c r="H342" s="1208"/>
      <c r="I342" s="1208"/>
      <c r="J342" s="1208"/>
      <c r="K342" s="1208"/>
      <c r="L342" s="1208"/>
      <c r="M342" s="1209"/>
      <c r="N342" s="1208"/>
      <c r="O342" s="1209"/>
      <c r="P342" s="1208"/>
      <c r="Q342" s="1208"/>
      <c r="R342" s="1208"/>
      <c r="S342" s="1208"/>
      <c r="U342" s="1208"/>
    </row>
    <row r="343" spans="3:21" ht="14.25">
      <c r="C343" s="1208"/>
      <c r="D343" s="1208"/>
      <c r="E343" s="1208"/>
      <c r="F343" s="1208"/>
      <c r="G343" s="1208"/>
      <c r="H343" s="1208"/>
      <c r="I343" s="1208"/>
      <c r="J343" s="1208"/>
      <c r="K343" s="1208"/>
      <c r="L343" s="1208"/>
      <c r="M343" s="1209"/>
      <c r="N343" s="1208"/>
      <c r="O343" s="1209"/>
      <c r="P343" s="1208"/>
      <c r="Q343" s="1208"/>
      <c r="R343" s="1208"/>
      <c r="S343" s="1208"/>
      <c r="U343" s="1208"/>
    </row>
    <row r="344" spans="3:21" ht="14.25">
      <c r="C344" s="1208"/>
      <c r="D344" s="1208"/>
      <c r="E344" s="1208"/>
      <c r="F344" s="1208"/>
      <c r="G344" s="1208"/>
      <c r="H344" s="1208"/>
      <c r="I344" s="1208"/>
      <c r="J344" s="1208"/>
      <c r="K344" s="1208"/>
      <c r="L344" s="1208"/>
      <c r="M344" s="1209"/>
      <c r="N344" s="1208"/>
      <c r="O344" s="1209"/>
      <c r="P344" s="1208"/>
      <c r="Q344" s="1208"/>
      <c r="R344" s="1208"/>
      <c r="S344" s="1208"/>
      <c r="U344" s="1208"/>
    </row>
    <row r="345" spans="3:21" ht="14.25">
      <c r="C345" s="1208"/>
      <c r="D345" s="1208"/>
      <c r="E345" s="1208"/>
      <c r="F345" s="1208"/>
      <c r="G345" s="1208"/>
      <c r="H345" s="1208"/>
      <c r="I345" s="1208"/>
      <c r="J345" s="1208"/>
      <c r="K345" s="1208"/>
      <c r="L345" s="1208"/>
      <c r="M345" s="1209"/>
      <c r="N345" s="1208"/>
      <c r="O345" s="1209"/>
      <c r="P345" s="1208"/>
      <c r="Q345" s="1208"/>
      <c r="R345" s="1208"/>
      <c r="S345" s="1208"/>
      <c r="U345" s="1208"/>
    </row>
    <row r="346" spans="3:21" ht="14.25">
      <c r="C346" s="1208"/>
      <c r="D346" s="1208"/>
      <c r="E346" s="1208"/>
      <c r="F346" s="1208"/>
      <c r="G346" s="1208"/>
      <c r="H346" s="1208"/>
      <c r="I346" s="1208"/>
      <c r="J346" s="1208"/>
      <c r="K346" s="1208"/>
      <c r="L346" s="1208"/>
      <c r="M346" s="1209"/>
      <c r="N346" s="1208"/>
      <c r="O346" s="1209"/>
      <c r="P346" s="1208"/>
      <c r="Q346" s="1208"/>
      <c r="R346" s="1208"/>
      <c r="S346" s="1208"/>
      <c r="U346" s="1208"/>
    </row>
    <row r="347" spans="3:21" ht="14.25">
      <c r="C347" s="1208"/>
      <c r="D347" s="1208"/>
      <c r="E347" s="1208"/>
      <c r="F347" s="1208"/>
      <c r="G347" s="1208"/>
      <c r="H347" s="1208"/>
      <c r="I347" s="1208"/>
      <c r="J347" s="1208"/>
      <c r="K347" s="1208"/>
      <c r="L347" s="1208"/>
      <c r="M347" s="1209"/>
      <c r="N347" s="1208"/>
      <c r="O347" s="1209"/>
      <c r="P347" s="1208"/>
      <c r="Q347" s="1208"/>
      <c r="R347" s="1208"/>
      <c r="S347" s="1208"/>
      <c r="U347" s="1208"/>
    </row>
    <row r="348" spans="3:21" ht="14.25">
      <c r="C348" s="1208"/>
      <c r="D348" s="1208"/>
      <c r="E348" s="1208"/>
      <c r="F348" s="1208"/>
      <c r="G348" s="1208"/>
      <c r="H348" s="1208"/>
      <c r="I348" s="1208"/>
      <c r="J348" s="1208"/>
      <c r="K348" s="1208"/>
      <c r="L348" s="1208"/>
      <c r="M348" s="1209"/>
      <c r="N348" s="1208"/>
      <c r="O348" s="1209"/>
      <c r="P348" s="1208"/>
      <c r="Q348" s="1208"/>
      <c r="R348" s="1208"/>
      <c r="S348" s="1208"/>
      <c r="U348" s="1208"/>
    </row>
    <row r="349" spans="3:21" ht="14.25">
      <c r="C349" s="1208"/>
      <c r="D349" s="1208"/>
      <c r="E349" s="1208"/>
      <c r="F349" s="1208"/>
      <c r="G349" s="1208"/>
      <c r="H349" s="1208"/>
      <c r="I349" s="1208"/>
      <c r="J349" s="1208"/>
      <c r="K349" s="1208"/>
      <c r="L349" s="1208"/>
      <c r="M349" s="1209"/>
      <c r="N349" s="1208"/>
      <c r="O349" s="1209"/>
      <c r="P349" s="1208"/>
      <c r="Q349" s="1208"/>
      <c r="R349" s="1208"/>
      <c r="S349" s="1208"/>
      <c r="U349" s="1208"/>
    </row>
    <row r="350" spans="3:21" ht="14.25">
      <c r="C350" s="1208"/>
      <c r="D350" s="1208"/>
      <c r="E350" s="1208"/>
      <c r="F350" s="1208"/>
      <c r="G350" s="1208"/>
      <c r="H350" s="1208"/>
      <c r="I350" s="1208"/>
      <c r="J350" s="1208"/>
      <c r="K350" s="1208"/>
      <c r="L350" s="1208"/>
      <c r="M350" s="1209"/>
      <c r="N350" s="1208"/>
      <c r="O350" s="1209"/>
      <c r="P350" s="1208"/>
      <c r="Q350" s="1208"/>
      <c r="R350" s="1208"/>
      <c r="S350" s="1208"/>
      <c r="U350" s="1208"/>
    </row>
    <row r="351" spans="3:21" ht="14.25">
      <c r="C351" s="1208"/>
      <c r="D351" s="1208"/>
      <c r="E351" s="1208"/>
      <c r="F351" s="1208"/>
      <c r="G351" s="1208"/>
      <c r="H351" s="1208"/>
      <c r="I351" s="1208"/>
      <c r="J351" s="1208"/>
      <c r="K351" s="1208"/>
      <c r="L351" s="1208"/>
      <c r="M351" s="1209"/>
      <c r="N351" s="1208"/>
      <c r="O351" s="1209"/>
      <c r="P351" s="1208"/>
      <c r="Q351" s="1208"/>
      <c r="R351" s="1208"/>
      <c r="S351" s="1208"/>
      <c r="U351" s="1208"/>
    </row>
    <row r="352" spans="3:21" ht="14.25">
      <c r="C352" s="1208"/>
      <c r="D352" s="1208"/>
      <c r="E352" s="1208"/>
      <c r="F352" s="1208"/>
      <c r="G352" s="1208"/>
      <c r="H352" s="1208"/>
      <c r="I352" s="1208"/>
      <c r="J352" s="1208"/>
      <c r="K352" s="1208"/>
      <c r="L352" s="1208"/>
      <c r="M352" s="1209"/>
      <c r="N352" s="1208"/>
      <c r="O352" s="1209"/>
      <c r="P352" s="1208"/>
      <c r="Q352" s="1208"/>
      <c r="R352" s="1208"/>
      <c r="S352" s="1208"/>
      <c r="U352" s="1208"/>
    </row>
    <row r="353" spans="3:21" ht="14.25">
      <c r="C353" s="1208"/>
      <c r="D353" s="1208"/>
      <c r="E353" s="1208"/>
      <c r="F353" s="1208"/>
      <c r="G353" s="1208"/>
      <c r="H353" s="1208"/>
      <c r="I353" s="1208"/>
      <c r="J353" s="1208"/>
      <c r="K353" s="1208"/>
      <c r="L353" s="1208"/>
      <c r="M353" s="1209"/>
      <c r="N353" s="1208"/>
      <c r="O353" s="1209"/>
      <c r="P353" s="1208"/>
      <c r="Q353" s="1208"/>
      <c r="R353" s="1208"/>
      <c r="S353" s="1208"/>
      <c r="U353" s="1208"/>
    </row>
    <row r="354" spans="3:21" ht="14.25">
      <c r="C354" s="1208"/>
      <c r="D354" s="1208"/>
      <c r="E354" s="1208"/>
      <c r="F354" s="1208"/>
      <c r="G354" s="1208"/>
      <c r="H354" s="1208"/>
      <c r="I354" s="1208"/>
      <c r="J354" s="1208"/>
      <c r="K354" s="1208"/>
      <c r="L354" s="1208"/>
      <c r="M354" s="1209"/>
      <c r="N354" s="1208"/>
      <c r="O354" s="1209"/>
      <c r="P354" s="1208"/>
      <c r="Q354" s="1208"/>
      <c r="R354" s="1208"/>
      <c r="S354" s="1208"/>
      <c r="U354" s="1208"/>
    </row>
    <row r="355" spans="3:21" ht="14.25">
      <c r="C355" s="1208"/>
      <c r="D355" s="1208"/>
      <c r="E355" s="1208"/>
      <c r="F355" s="1208"/>
      <c r="G355" s="1208"/>
      <c r="H355" s="1208"/>
      <c r="I355" s="1208"/>
      <c r="J355" s="1208"/>
      <c r="K355" s="1208"/>
      <c r="L355" s="1208"/>
      <c r="M355" s="1209"/>
      <c r="N355" s="1208"/>
      <c r="O355" s="1209"/>
      <c r="P355" s="1208"/>
      <c r="Q355" s="1208"/>
      <c r="R355" s="1208"/>
      <c r="S355" s="1208"/>
      <c r="U355" s="1208"/>
    </row>
    <row r="356" spans="3:21" ht="14.25">
      <c r="C356" s="1208"/>
      <c r="D356" s="1208"/>
      <c r="E356" s="1208"/>
      <c r="F356" s="1208"/>
      <c r="G356" s="1208"/>
      <c r="H356" s="1208"/>
      <c r="I356" s="1208"/>
      <c r="J356" s="1208"/>
      <c r="K356" s="1208"/>
      <c r="L356" s="1208"/>
      <c r="M356" s="1209"/>
      <c r="N356" s="1208"/>
      <c r="O356" s="1209"/>
      <c r="P356" s="1208"/>
      <c r="Q356" s="1208"/>
      <c r="R356" s="1208"/>
      <c r="S356" s="1208"/>
      <c r="U356" s="1208"/>
    </row>
    <row r="357" spans="3:21" ht="14.25">
      <c r="C357" s="1208"/>
      <c r="D357" s="1208"/>
      <c r="E357" s="1208"/>
      <c r="F357" s="1208"/>
      <c r="G357" s="1208"/>
      <c r="H357" s="1208"/>
      <c r="I357" s="1208"/>
      <c r="J357" s="1208"/>
      <c r="K357" s="1208"/>
      <c r="L357" s="1208"/>
      <c r="M357" s="1209"/>
      <c r="N357" s="1208"/>
      <c r="O357" s="1209"/>
      <c r="P357" s="1208"/>
      <c r="Q357" s="1208"/>
      <c r="R357" s="1208"/>
      <c r="S357" s="1208"/>
      <c r="U357" s="1208"/>
    </row>
    <row r="358" spans="3:21" ht="14.25">
      <c r="C358" s="1208"/>
      <c r="D358" s="1208"/>
      <c r="E358" s="1208"/>
      <c r="F358" s="1208"/>
      <c r="G358" s="1208"/>
      <c r="H358" s="1208"/>
      <c r="I358" s="1208"/>
      <c r="J358" s="1208"/>
      <c r="K358" s="1208"/>
      <c r="L358" s="1208"/>
      <c r="M358" s="1209"/>
      <c r="N358" s="1208"/>
      <c r="O358" s="1209"/>
      <c r="P358" s="1208"/>
      <c r="Q358" s="1208"/>
      <c r="R358" s="1208"/>
      <c r="S358" s="1208"/>
      <c r="U358" s="1208"/>
    </row>
    <row r="359" spans="3:21" ht="14.25">
      <c r="C359" s="1208"/>
      <c r="D359" s="1208"/>
      <c r="E359" s="1208"/>
      <c r="F359" s="1208"/>
      <c r="G359" s="1208"/>
      <c r="H359" s="1208"/>
      <c r="I359" s="1208"/>
      <c r="J359" s="1208"/>
      <c r="K359" s="1208"/>
      <c r="L359" s="1208"/>
      <c r="M359" s="1209"/>
      <c r="N359" s="1208"/>
      <c r="O359" s="1209"/>
      <c r="P359" s="1208"/>
      <c r="Q359" s="1208"/>
      <c r="R359" s="1208"/>
      <c r="S359" s="1208"/>
      <c r="U359" s="1208"/>
    </row>
    <row r="360" spans="3:21" ht="14.25">
      <c r="C360" s="1208"/>
      <c r="D360" s="1208"/>
      <c r="E360" s="1208"/>
      <c r="F360" s="1208"/>
      <c r="G360" s="1208"/>
      <c r="H360" s="1208"/>
      <c r="I360" s="1208"/>
      <c r="J360" s="1208"/>
      <c r="K360" s="1208"/>
      <c r="L360" s="1208"/>
      <c r="M360" s="1209"/>
      <c r="N360" s="1208"/>
      <c r="O360" s="1209"/>
      <c r="P360" s="1208"/>
      <c r="Q360" s="1208"/>
      <c r="R360" s="1208"/>
      <c r="S360" s="1208"/>
      <c r="U360" s="1208"/>
    </row>
    <row r="361" spans="3:21" ht="14.25">
      <c r="C361" s="1208"/>
      <c r="D361" s="1208"/>
      <c r="E361" s="1208"/>
      <c r="F361" s="1208"/>
      <c r="G361" s="1208"/>
      <c r="H361" s="1208"/>
      <c r="I361" s="1208"/>
      <c r="J361" s="1208"/>
      <c r="K361" s="1208"/>
      <c r="L361" s="1208"/>
      <c r="M361" s="1209"/>
      <c r="N361" s="1208"/>
      <c r="O361" s="1209"/>
      <c r="P361" s="1208"/>
      <c r="Q361" s="1208"/>
      <c r="R361" s="1208"/>
      <c r="S361" s="1208"/>
      <c r="U361" s="1208"/>
    </row>
    <row r="362" spans="3:21" ht="14.25">
      <c r="C362" s="1208"/>
      <c r="D362" s="1208"/>
      <c r="E362" s="1208"/>
      <c r="F362" s="1208"/>
      <c r="G362" s="1208"/>
      <c r="H362" s="1208"/>
      <c r="I362" s="1208"/>
      <c r="J362" s="1208"/>
      <c r="K362" s="1208"/>
      <c r="L362" s="1208"/>
      <c r="M362" s="1209"/>
      <c r="N362" s="1208"/>
      <c r="O362" s="1209"/>
      <c r="P362" s="1208"/>
      <c r="Q362" s="1208"/>
      <c r="R362" s="1208"/>
      <c r="S362" s="1208"/>
      <c r="U362" s="1208"/>
    </row>
    <row r="363" spans="3:21" ht="14.25">
      <c r="C363" s="1208"/>
      <c r="D363" s="1208"/>
      <c r="E363" s="1208"/>
      <c r="F363" s="1208"/>
      <c r="G363" s="1208"/>
      <c r="H363" s="1208"/>
      <c r="I363" s="1208"/>
      <c r="J363" s="1208"/>
      <c r="K363" s="1208"/>
      <c r="L363" s="1208"/>
      <c r="M363" s="1209"/>
      <c r="N363" s="1208"/>
      <c r="O363" s="1209"/>
      <c r="P363" s="1208"/>
      <c r="Q363" s="1208"/>
      <c r="R363" s="1208"/>
      <c r="S363" s="1208"/>
      <c r="U363" s="1208"/>
    </row>
    <row r="364" spans="3:21" ht="14.25">
      <c r="C364" s="1208"/>
      <c r="D364" s="1208"/>
      <c r="E364" s="1208"/>
      <c r="F364" s="1208"/>
      <c r="G364" s="1208"/>
      <c r="H364" s="1208"/>
      <c r="I364" s="1208"/>
      <c r="J364" s="1208"/>
      <c r="K364" s="1208"/>
      <c r="L364" s="1208"/>
      <c r="M364" s="1209"/>
      <c r="N364" s="1208"/>
      <c r="O364" s="1209"/>
      <c r="P364" s="1208"/>
      <c r="Q364" s="1208"/>
      <c r="R364" s="1208"/>
      <c r="S364" s="1208"/>
      <c r="U364" s="1208"/>
    </row>
    <row r="365" spans="3:21" ht="14.25">
      <c r="C365" s="1208"/>
      <c r="D365" s="1208"/>
      <c r="E365" s="1208"/>
      <c r="F365" s="1208"/>
      <c r="G365" s="1208"/>
      <c r="H365" s="1208"/>
      <c r="I365" s="1208"/>
      <c r="J365" s="1208"/>
      <c r="K365" s="1208"/>
      <c r="L365" s="1208"/>
      <c r="M365" s="1209"/>
      <c r="N365" s="1208"/>
      <c r="O365" s="1209"/>
      <c r="P365" s="1208"/>
      <c r="Q365" s="1208"/>
      <c r="R365" s="1208"/>
      <c r="S365" s="1208"/>
      <c r="U365" s="1208"/>
    </row>
    <row r="366" spans="3:21" ht="14.25">
      <c r="C366" s="1208"/>
      <c r="D366" s="1208"/>
      <c r="E366" s="1208"/>
      <c r="F366" s="1208"/>
      <c r="G366" s="1208"/>
      <c r="H366" s="1208"/>
      <c r="I366" s="1208"/>
      <c r="J366" s="1208"/>
      <c r="K366" s="1208"/>
      <c r="L366" s="1208"/>
      <c r="M366" s="1209"/>
      <c r="N366" s="1208"/>
      <c r="O366" s="1209"/>
      <c r="P366" s="1208"/>
      <c r="Q366" s="1208"/>
      <c r="R366" s="1208"/>
      <c r="S366" s="1208"/>
      <c r="U366" s="1208"/>
    </row>
    <row r="367" spans="3:21" ht="14.25">
      <c r="C367" s="1208"/>
      <c r="D367" s="1208"/>
      <c r="E367" s="1208"/>
      <c r="F367" s="1208"/>
      <c r="G367" s="1208"/>
      <c r="H367" s="1208"/>
      <c r="I367" s="1208"/>
      <c r="J367" s="1208"/>
      <c r="K367" s="1208"/>
      <c r="L367" s="1208"/>
      <c r="M367" s="1209"/>
      <c r="N367" s="1208"/>
      <c r="O367" s="1209"/>
      <c r="P367" s="1208"/>
      <c r="Q367" s="1208"/>
      <c r="R367" s="1208"/>
      <c r="S367" s="1208"/>
      <c r="U367" s="1208"/>
    </row>
    <row r="368" spans="3:21" ht="14.25">
      <c r="C368" s="1208"/>
      <c r="D368" s="1208"/>
      <c r="E368" s="1208"/>
      <c r="F368" s="1208"/>
      <c r="G368" s="1208"/>
      <c r="H368" s="1208"/>
      <c r="I368" s="1208"/>
      <c r="J368" s="1208"/>
      <c r="K368" s="1208"/>
      <c r="L368" s="1208"/>
      <c r="M368" s="1209"/>
      <c r="N368" s="1208"/>
      <c r="O368" s="1209"/>
      <c r="P368" s="1208"/>
      <c r="Q368" s="1208"/>
      <c r="R368" s="1208"/>
      <c r="S368" s="1208"/>
      <c r="U368" s="1208"/>
    </row>
    <row r="369" spans="3:21" ht="14.25">
      <c r="C369" s="1208"/>
      <c r="D369" s="1208"/>
      <c r="E369" s="1208"/>
      <c r="F369" s="1208"/>
      <c r="G369" s="1208"/>
      <c r="H369" s="1208"/>
      <c r="I369" s="1208"/>
      <c r="J369" s="1208"/>
      <c r="K369" s="1208"/>
      <c r="L369" s="1208"/>
      <c r="M369" s="1209"/>
      <c r="N369" s="1208"/>
      <c r="O369" s="1209"/>
      <c r="P369" s="1208"/>
      <c r="Q369" s="1208"/>
      <c r="R369" s="1208"/>
      <c r="S369" s="1208"/>
      <c r="U369" s="1208"/>
    </row>
    <row r="370" spans="3:21" ht="14.25">
      <c r="C370" s="1208"/>
      <c r="D370" s="1208"/>
      <c r="E370" s="1208"/>
      <c r="F370" s="1208"/>
      <c r="G370" s="1208"/>
      <c r="H370" s="1208"/>
      <c r="I370" s="1208"/>
      <c r="J370" s="1208"/>
      <c r="K370" s="1208"/>
      <c r="L370" s="1208"/>
      <c r="M370" s="1209"/>
      <c r="N370" s="1208"/>
      <c r="O370" s="1209"/>
      <c r="P370" s="1208"/>
      <c r="Q370" s="1208"/>
      <c r="R370" s="1208"/>
      <c r="S370" s="1208"/>
      <c r="U370" s="1208"/>
    </row>
    <row r="371" spans="3:21" ht="14.25">
      <c r="C371" s="1208"/>
      <c r="D371" s="1208"/>
      <c r="E371" s="1208"/>
      <c r="F371" s="1208"/>
      <c r="G371" s="1208"/>
      <c r="H371" s="1208"/>
      <c r="I371" s="1208"/>
      <c r="J371" s="1208"/>
      <c r="K371" s="1208"/>
      <c r="L371" s="1208"/>
      <c r="M371" s="1209"/>
      <c r="N371" s="1208"/>
      <c r="O371" s="1209"/>
      <c r="P371" s="1208"/>
      <c r="Q371" s="1208"/>
      <c r="R371" s="1208"/>
      <c r="S371" s="1208"/>
      <c r="U371" s="1208"/>
    </row>
    <row r="372" spans="3:21" ht="14.25">
      <c r="C372" s="1208"/>
      <c r="D372" s="1208"/>
      <c r="E372" s="1208"/>
      <c r="F372" s="1208"/>
      <c r="G372" s="1208"/>
      <c r="H372" s="1208"/>
      <c r="I372" s="1208"/>
      <c r="J372" s="1208"/>
      <c r="K372" s="1208"/>
      <c r="L372" s="1208"/>
      <c r="M372" s="1209"/>
      <c r="N372" s="1208"/>
      <c r="O372" s="1209"/>
      <c r="P372" s="1208"/>
      <c r="Q372" s="1208"/>
      <c r="R372" s="1208"/>
      <c r="S372" s="1208"/>
      <c r="U372" s="1208"/>
    </row>
    <row r="373" spans="3:21" ht="14.25">
      <c r="C373" s="1208"/>
      <c r="D373" s="1208"/>
      <c r="E373" s="1208"/>
      <c r="F373" s="1208"/>
      <c r="G373" s="1208"/>
      <c r="H373" s="1208"/>
      <c r="I373" s="1208"/>
      <c r="J373" s="1208"/>
      <c r="K373" s="1208"/>
      <c r="L373" s="1208"/>
      <c r="M373" s="1209"/>
      <c r="N373" s="1208"/>
      <c r="O373" s="1209"/>
      <c r="P373" s="1208"/>
      <c r="Q373" s="1208"/>
      <c r="R373" s="1208"/>
      <c r="S373" s="1208"/>
      <c r="U373" s="1208"/>
    </row>
    <row r="374" spans="3:21" ht="14.25">
      <c r="C374" s="1208"/>
      <c r="D374" s="1208"/>
      <c r="E374" s="1208"/>
      <c r="F374" s="1208"/>
      <c r="G374" s="1208"/>
      <c r="H374" s="1208"/>
      <c r="I374" s="1208"/>
      <c r="J374" s="1208"/>
      <c r="K374" s="1208"/>
      <c r="L374" s="1208"/>
      <c r="M374" s="1209"/>
      <c r="N374" s="1208"/>
      <c r="O374" s="1209"/>
      <c r="P374" s="1208"/>
      <c r="Q374" s="1208"/>
      <c r="R374" s="1208"/>
      <c r="S374" s="1208"/>
      <c r="U374" s="1208"/>
    </row>
    <row r="375" spans="3:21" ht="14.25">
      <c r="C375" s="1208"/>
      <c r="D375" s="1208"/>
      <c r="E375" s="1208"/>
      <c r="F375" s="1208"/>
      <c r="G375" s="1208"/>
      <c r="H375" s="1208"/>
      <c r="I375" s="1208"/>
      <c r="J375" s="1208"/>
      <c r="K375" s="1208"/>
      <c r="L375" s="1208"/>
      <c r="M375" s="1209"/>
      <c r="N375" s="1208"/>
      <c r="O375" s="1209"/>
      <c r="P375" s="1208"/>
      <c r="Q375" s="1208"/>
      <c r="R375" s="1208"/>
      <c r="S375" s="1208"/>
      <c r="U375" s="1208"/>
    </row>
    <row r="376" spans="3:21" ht="14.25">
      <c r="C376" s="1208"/>
      <c r="D376" s="1208"/>
      <c r="E376" s="1208"/>
      <c r="F376" s="1208"/>
      <c r="G376" s="1208"/>
      <c r="H376" s="1208"/>
      <c r="I376" s="1208"/>
      <c r="J376" s="1208"/>
      <c r="K376" s="1208"/>
      <c r="L376" s="1208"/>
      <c r="M376" s="1209"/>
      <c r="N376" s="1208"/>
      <c r="O376" s="1209"/>
      <c r="P376" s="1208"/>
      <c r="Q376" s="1208"/>
      <c r="R376" s="1208"/>
      <c r="S376" s="1208"/>
      <c r="U376" s="1208"/>
    </row>
    <row r="377" spans="3:21" ht="14.25">
      <c r="C377" s="1208"/>
      <c r="D377" s="1208"/>
      <c r="E377" s="1208"/>
      <c r="F377" s="1208"/>
      <c r="G377" s="1208"/>
      <c r="H377" s="1208"/>
      <c r="I377" s="1208"/>
      <c r="J377" s="1208"/>
      <c r="K377" s="1208"/>
      <c r="L377" s="1208"/>
      <c r="M377" s="1209"/>
      <c r="N377" s="1208"/>
      <c r="O377" s="1209"/>
      <c r="P377" s="1208"/>
      <c r="Q377" s="1208"/>
      <c r="R377" s="1208"/>
      <c r="S377" s="1208"/>
      <c r="U377" s="1208"/>
    </row>
    <row r="378" spans="3:21" ht="14.25">
      <c r="C378" s="1208"/>
      <c r="D378" s="1208"/>
      <c r="E378" s="1208"/>
      <c r="F378" s="1208"/>
      <c r="G378" s="1208"/>
      <c r="H378" s="1208"/>
      <c r="I378" s="1208"/>
      <c r="J378" s="1208"/>
      <c r="K378" s="1208"/>
      <c r="L378" s="1208"/>
      <c r="M378" s="1209"/>
      <c r="N378" s="1208"/>
      <c r="O378" s="1209"/>
      <c r="P378" s="1208"/>
      <c r="Q378" s="1208"/>
      <c r="R378" s="1208"/>
      <c r="S378" s="1208"/>
      <c r="U378" s="1208"/>
    </row>
    <row r="379" spans="3:21" ht="14.25">
      <c r="C379" s="1208"/>
      <c r="D379" s="1208"/>
      <c r="E379" s="1208"/>
      <c r="F379" s="1208"/>
      <c r="G379" s="1208"/>
      <c r="H379" s="1208"/>
      <c r="I379" s="1208"/>
      <c r="J379" s="1208"/>
      <c r="K379" s="1208"/>
      <c r="L379" s="1208"/>
      <c r="M379" s="1209"/>
      <c r="N379" s="1208"/>
      <c r="O379" s="1209"/>
      <c r="P379" s="1208"/>
      <c r="Q379" s="1208"/>
      <c r="R379" s="1208"/>
      <c r="S379" s="1208"/>
      <c r="U379" s="1208"/>
    </row>
    <row r="380" spans="3:21" ht="14.25">
      <c r="C380" s="1208"/>
      <c r="D380" s="1208"/>
      <c r="E380" s="1208"/>
      <c r="F380" s="1208"/>
      <c r="G380" s="1208"/>
      <c r="H380" s="1208"/>
      <c r="I380" s="1208"/>
      <c r="J380" s="1208"/>
      <c r="K380" s="1208"/>
      <c r="L380" s="1208"/>
      <c r="M380" s="1209"/>
      <c r="N380" s="1208"/>
      <c r="O380" s="1209"/>
      <c r="P380" s="1208"/>
      <c r="Q380" s="1208"/>
      <c r="R380" s="1208"/>
      <c r="S380" s="1208"/>
      <c r="U380" s="1208"/>
    </row>
    <row r="381" spans="3:21" ht="14.25">
      <c r="C381" s="1208"/>
      <c r="D381" s="1208"/>
      <c r="E381" s="1208"/>
      <c r="F381" s="1208"/>
      <c r="G381" s="1208"/>
      <c r="H381" s="1208"/>
      <c r="I381" s="1208"/>
      <c r="J381" s="1208"/>
      <c r="K381" s="1208"/>
      <c r="L381" s="1208"/>
      <c r="M381" s="1209"/>
      <c r="N381" s="1208"/>
      <c r="O381" s="1209"/>
      <c r="P381" s="1208"/>
      <c r="Q381" s="1208"/>
      <c r="R381" s="1208"/>
      <c r="S381" s="1208"/>
      <c r="U381" s="1208"/>
    </row>
    <row r="382" spans="3:21" ht="14.25">
      <c r="C382" s="1208"/>
      <c r="D382" s="1208"/>
      <c r="E382" s="1208"/>
      <c r="F382" s="1208"/>
      <c r="G382" s="1208"/>
      <c r="H382" s="1208"/>
      <c r="I382" s="1208"/>
      <c r="J382" s="1208"/>
      <c r="K382" s="1208"/>
      <c r="L382" s="1208"/>
      <c r="M382" s="1209"/>
      <c r="N382" s="1208"/>
      <c r="O382" s="1209"/>
      <c r="P382" s="1208"/>
      <c r="Q382" s="1208"/>
      <c r="R382" s="1208"/>
      <c r="S382" s="1208"/>
      <c r="U382" s="1208"/>
    </row>
    <row r="383" spans="3:21" ht="14.25">
      <c r="C383" s="1208"/>
      <c r="D383" s="1208"/>
      <c r="E383" s="1208"/>
      <c r="F383" s="1208"/>
      <c r="G383" s="1208"/>
      <c r="H383" s="1208"/>
      <c r="I383" s="1208"/>
      <c r="J383" s="1208"/>
      <c r="K383" s="1208"/>
      <c r="L383" s="1208"/>
      <c r="M383" s="1209"/>
      <c r="N383" s="1208"/>
      <c r="O383" s="1209"/>
      <c r="P383" s="1208"/>
      <c r="Q383" s="1208"/>
      <c r="R383" s="1208"/>
      <c r="S383" s="1208"/>
      <c r="U383" s="1208"/>
    </row>
    <row r="384" spans="3:21" ht="14.25">
      <c r="C384" s="1208"/>
      <c r="D384" s="1208"/>
      <c r="E384" s="1208"/>
      <c r="F384" s="1208"/>
      <c r="G384" s="1208"/>
      <c r="H384" s="1208"/>
      <c r="I384" s="1208"/>
      <c r="J384" s="1208"/>
      <c r="K384" s="1208"/>
      <c r="L384" s="1208"/>
      <c r="M384" s="1209"/>
      <c r="N384" s="1208"/>
      <c r="O384" s="1209"/>
      <c r="P384" s="1208"/>
      <c r="Q384" s="1208"/>
      <c r="R384" s="1208"/>
      <c r="S384" s="1208"/>
      <c r="U384" s="1208"/>
    </row>
    <row r="385" spans="3:21" ht="14.25">
      <c r="C385" s="1208"/>
      <c r="D385" s="1208"/>
      <c r="E385" s="1208"/>
      <c r="F385" s="1208"/>
      <c r="G385" s="1208"/>
      <c r="H385" s="1208"/>
      <c r="I385" s="1208"/>
      <c r="J385" s="1208"/>
      <c r="K385" s="1208"/>
      <c r="L385" s="1208"/>
      <c r="M385" s="1209"/>
      <c r="N385" s="1208"/>
      <c r="O385" s="1209"/>
      <c r="P385" s="1208"/>
      <c r="Q385" s="1208"/>
      <c r="R385" s="1208"/>
      <c r="S385" s="1208"/>
      <c r="U385" s="1208"/>
    </row>
    <row r="386" spans="3:21" ht="14.25">
      <c r="C386" s="1208"/>
      <c r="D386" s="1208"/>
      <c r="E386" s="1208"/>
      <c r="F386" s="1208"/>
      <c r="G386" s="1208"/>
      <c r="H386" s="1208"/>
      <c r="I386" s="1208"/>
      <c r="J386" s="1208"/>
      <c r="K386" s="1208"/>
      <c r="L386" s="1208"/>
      <c r="M386" s="1209"/>
      <c r="N386" s="1208"/>
      <c r="O386" s="1209"/>
      <c r="P386" s="1208"/>
      <c r="Q386" s="1208"/>
      <c r="R386" s="1208"/>
      <c r="S386" s="1208"/>
      <c r="U386" s="1208"/>
    </row>
    <row r="387" spans="3:21" ht="14.25">
      <c r="C387" s="1208"/>
      <c r="D387" s="1208"/>
      <c r="E387" s="1208"/>
      <c r="F387" s="1208"/>
      <c r="G387" s="1208"/>
      <c r="H387" s="1208"/>
      <c r="I387" s="1208"/>
      <c r="J387" s="1208"/>
      <c r="K387" s="1208"/>
      <c r="L387" s="1208"/>
      <c r="M387" s="1209"/>
      <c r="N387" s="1208"/>
      <c r="O387" s="1209"/>
      <c r="P387" s="1208"/>
      <c r="Q387" s="1208"/>
      <c r="R387" s="1208"/>
      <c r="S387" s="1208"/>
      <c r="U387" s="1208"/>
    </row>
    <row r="388" spans="3:21" ht="14.25">
      <c r="C388" s="1208"/>
      <c r="D388" s="1208"/>
      <c r="E388" s="1208"/>
      <c r="F388" s="1208"/>
      <c r="G388" s="1208"/>
      <c r="H388" s="1208"/>
      <c r="I388" s="1208"/>
      <c r="J388" s="1208"/>
      <c r="K388" s="1208"/>
      <c r="L388" s="1208"/>
      <c r="M388" s="1209"/>
      <c r="N388" s="1208"/>
      <c r="O388" s="1209"/>
      <c r="P388" s="1208"/>
      <c r="Q388" s="1208"/>
      <c r="R388" s="1208"/>
      <c r="S388" s="1208"/>
      <c r="U388" s="1208"/>
    </row>
    <row r="389" spans="3:21" ht="14.25">
      <c r="C389" s="1208"/>
      <c r="D389" s="1208"/>
      <c r="E389" s="1208"/>
      <c r="F389" s="1208"/>
      <c r="G389" s="1208"/>
      <c r="H389" s="1208"/>
      <c r="I389" s="1208"/>
      <c r="J389" s="1208"/>
      <c r="K389" s="1208"/>
      <c r="L389" s="1208"/>
      <c r="M389" s="1209"/>
      <c r="N389" s="1208"/>
      <c r="O389" s="1209"/>
      <c r="P389" s="1208"/>
      <c r="Q389" s="1208"/>
      <c r="R389" s="1208"/>
      <c r="S389" s="1208"/>
      <c r="U389" s="1208"/>
    </row>
    <row r="390" spans="3:21" ht="14.25">
      <c r="C390" s="1208"/>
      <c r="D390" s="1208"/>
      <c r="E390" s="1208"/>
      <c r="F390" s="1208"/>
      <c r="G390" s="1208"/>
      <c r="H390" s="1208"/>
      <c r="I390" s="1208"/>
      <c r="J390" s="1208"/>
      <c r="K390" s="1208"/>
      <c r="L390" s="1208"/>
      <c r="M390" s="1209"/>
      <c r="N390" s="1208"/>
      <c r="O390" s="1209"/>
      <c r="P390" s="1208"/>
      <c r="Q390" s="1208"/>
      <c r="R390" s="1208"/>
      <c r="S390" s="1208"/>
      <c r="U390" s="1208"/>
    </row>
    <row r="391" spans="3:21" ht="14.25">
      <c r="C391" s="1208"/>
      <c r="D391" s="1208"/>
      <c r="E391" s="1208"/>
      <c r="F391" s="1208"/>
      <c r="G391" s="1208"/>
      <c r="H391" s="1208"/>
      <c r="I391" s="1208"/>
      <c r="J391" s="1208"/>
      <c r="K391" s="1208"/>
      <c r="L391" s="1208"/>
      <c r="M391" s="1209"/>
      <c r="N391" s="1208"/>
      <c r="O391" s="1209"/>
      <c r="P391" s="1208"/>
      <c r="Q391" s="1208"/>
      <c r="R391" s="1208"/>
      <c r="S391" s="1208"/>
      <c r="U391" s="1208"/>
    </row>
    <row r="392" spans="3:21" ht="14.25">
      <c r="C392" s="1208"/>
      <c r="D392" s="1208"/>
      <c r="E392" s="1208"/>
      <c r="F392" s="1208"/>
      <c r="G392" s="1208"/>
      <c r="H392" s="1208"/>
      <c r="I392" s="1208"/>
      <c r="J392" s="1208"/>
      <c r="K392" s="1208"/>
      <c r="L392" s="1208"/>
      <c r="M392" s="1209"/>
      <c r="N392" s="1208"/>
      <c r="O392" s="1209"/>
      <c r="P392" s="1208"/>
      <c r="Q392" s="1208"/>
      <c r="R392" s="1208"/>
      <c r="S392" s="1208"/>
      <c r="U392" s="1208"/>
    </row>
    <row r="393" spans="3:21" ht="14.25">
      <c r="C393" s="1208"/>
      <c r="D393" s="1208"/>
      <c r="E393" s="1208"/>
      <c r="F393" s="1208"/>
      <c r="G393" s="1208"/>
      <c r="H393" s="1208"/>
      <c r="I393" s="1208"/>
      <c r="J393" s="1208"/>
      <c r="K393" s="1208"/>
      <c r="L393" s="1208"/>
      <c r="M393" s="1209"/>
      <c r="N393" s="1208"/>
      <c r="O393" s="1209"/>
      <c r="P393" s="1208"/>
      <c r="Q393" s="1208"/>
      <c r="R393" s="1208"/>
      <c r="S393" s="1208"/>
      <c r="U393" s="1208"/>
    </row>
    <row r="394" spans="3:21" ht="14.25">
      <c r="C394" s="1208"/>
      <c r="D394" s="1208"/>
      <c r="E394" s="1208"/>
      <c r="F394" s="1208"/>
      <c r="G394" s="1208"/>
      <c r="H394" s="1208"/>
      <c r="I394" s="1208"/>
      <c r="J394" s="1208"/>
      <c r="K394" s="1208"/>
      <c r="L394" s="1208"/>
      <c r="M394" s="1209"/>
      <c r="N394" s="1208"/>
      <c r="O394" s="1209"/>
      <c r="P394" s="1208"/>
      <c r="Q394" s="1208"/>
      <c r="R394" s="1208"/>
      <c r="S394" s="1208"/>
      <c r="U394" s="1208"/>
    </row>
    <row r="395" spans="3:21" ht="14.25">
      <c r="C395" s="1208"/>
      <c r="D395" s="1208"/>
      <c r="E395" s="1208"/>
      <c r="F395" s="1208"/>
      <c r="G395" s="1208"/>
      <c r="H395" s="1208"/>
      <c r="I395" s="1208"/>
      <c r="J395" s="1208"/>
      <c r="K395" s="1208"/>
      <c r="L395" s="1208"/>
      <c r="M395" s="1209"/>
      <c r="N395" s="1208"/>
      <c r="O395" s="1209"/>
      <c r="P395" s="1208"/>
      <c r="Q395" s="1208"/>
      <c r="R395" s="1208"/>
      <c r="S395" s="1208"/>
      <c r="U395" s="1208"/>
    </row>
    <row r="396" spans="3:21" ht="14.25">
      <c r="C396" s="1208"/>
      <c r="D396" s="1208"/>
      <c r="E396" s="1208"/>
      <c r="F396" s="1208"/>
      <c r="G396" s="1208"/>
      <c r="H396" s="1208"/>
      <c r="I396" s="1208"/>
      <c r="J396" s="1208"/>
      <c r="K396" s="1208"/>
      <c r="L396" s="1208"/>
      <c r="M396" s="1209"/>
      <c r="N396" s="1208"/>
      <c r="O396" s="1209"/>
      <c r="P396" s="1208"/>
      <c r="Q396" s="1208"/>
      <c r="R396" s="1208"/>
      <c r="S396" s="1208"/>
      <c r="U396" s="1208"/>
    </row>
    <row r="397" spans="3:21" ht="14.25">
      <c r="C397" s="1208"/>
      <c r="D397" s="1208"/>
      <c r="E397" s="1208"/>
      <c r="F397" s="1208"/>
      <c r="G397" s="1208"/>
      <c r="H397" s="1208"/>
      <c r="I397" s="1208"/>
      <c r="J397" s="1208"/>
      <c r="K397" s="1208"/>
      <c r="L397" s="1208"/>
      <c r="M397" s="1209"/>
      <c r="N397" s="1208"/>
      <c r="O397" s="1209"/>
      <c r="P397" s="1208"/>
      <c r="Q397" s="1208"/>
      <c r="R397" s="1208"/>
      <c r="S397" s="1208"/>
      <c r="U397" s="1208"/>
    </row>
    <row r="398" spans="3:21" ht="14.25">
      <c r="C398" s="1208"/>
      <c r="D398" s="1208"/>
      <c r="E398" s="1208"/>
      <c r="F398" s="1208"/>
      <c r="G398" s="1208"/>
      <c r="H398" s="1208"/>
      <c r="I398" s="1208"/>
      <c r="J398" s="1208"/>
      <c r="K398" s="1208"/>
      <c r="L398" s="1208"/>
      <c r="M398" s="1209"/>
      <c r="N398" s="1208"/>
      <c r="O398" s="1209"/>
      <c r="P398" s="1208"/>
      <c r="Q398" s="1208"/>
      <c r="R398" s="1208"/>
      <c r="S398" s="1208"/>
      <c r="U398" s="1208"/>
    </row>
    <row r="399" spans="3:21" ht="14.25">
      <c r="C399" s="1208"/>
      <c r="D399" s="1208"/>
      <c r="E399" s="1208"/>
      <c r="F399" s="1208"/>
      <c r="G399" s="1208"/>
      <c r="H399" s="1208"/>
      <c r="I399" s="1208"/>
      <c r="J399" s="1208"/>
      <c r="K399" s="1208"/>
      <c r="L399" s="1208"/>
      <c r="M399" s="1209"/>
      <c r="N399" s="1208"/>
      <c r="O399" s="1209"/>
      <c r="P399" s="1208"/>
      <c r="Q399" s="1208"/>
      <c r="R399" s="1208"/>
      <c r="S399" s="1208"/>
      <c r="U399" s="1208"/>
    </row>
    <row r="400" spans="3:21" ht="14.25">
      <c r="C400" s="1208"/>
      <c r="D400" s="1208"/>
      <c r="E400" s="1208"/>
      <c r="F400" s="1208"/>
      <c r="G400" s="1208"/>
      <c r="H400" s="1208"/>
      <c r="I400" s="1208"/>
      <c r="J400" s="1208"/>
      <c r="K400" s="1208"/>
      <c r="L400" s="1208"/>
      <c r="M400" s="1209"/>
      <c r="N400" s="1208"/>
      <c r="O400" s="1209"/>
      <c r="P400" s="1208"/>
      <c r="Q400" s="1208"/>
      <c r="R400" s="1208"/>
      <c r="S400" s="1208"/>
      <c r="U400" s="1208"/>
    </row>
    <row r="401" spans="3:21" ht="14.25">
      <c r="C401" s="1208"/>
      <c r="D401" s="1208"/>
      <c r="E401" s="1208"/>
      <c r="F401" s="1208"/>
      <c r="G401" s="1208"/>
      <c r="H401" s="1208"/>
      <c r="I401" s="1208"/>
      <c r="J401" s="1208"/>
      <c r="K401" s="1208"/>
      <c r="L401" s="1208"/>
      <c r="M401" s="1209"/>
      <c r="N401" s="1208"/>
      <c r="O401" s="1209"/>
      <c r="P401" s="1208"/>
      <c r="Q401" s="1208"/>
      <c r="R401" s="1208"/>
      <c r="S401" s="1208"/>
      <c r="U401" s="1208"/>
    </row>
    <row r="402" spans="3:21" ht="14.25">
      <c r="C402" s="1208"/>
      <c r="D402" s="1208"/>
      <c r="E402" s="1208"/>
      <c r="F402" s="1208"/>
      <c r="G402" s="1208"/>
      <c r="H402" s="1208"/>
      <c r="I402" s="1208"/>
      <c r="J402" s="1208"/>
      <c r="K402" s="1208"/>
      <c r="L402" s="1208"/>
      <c r="M402" s="1209"/>
      <c r="N402" s="1208"/>
      <c r="O402" s="1209"/>
      <c r="P402" s="1208"/>
      <c r="Q402" s="1208"/>
      <c r="R402" s="1208"/>
      <c r="S402" s="1208"/>
      <c r="U402" s="1208"/>
    </row>
    <row r="403" spans="3:21" ht="14.25">
      <c r="C403" s="1208"/>
      <c r="D403" s="1208"/>
      <c r="E403" s="1208"/>
      <c r="F403" s="1208"/>
      <c r="G403" s="1208"/>
      <c r="H403" s="1208"/>
      <c r="I403" s="1208"/>
      <c r="J403" s="1208"/>
      <c r="K403" s="1208"/>
      <c r="L403" s="1208"/>
      <c r="M403" s="1209"/>
      <c r="N403" s="1208"/>
      <c r="O403" s="1209"/>
      <c r="P403" s="1208"/>
      <c r="Q403" s="1208"/>
      <c r="R403" s="1208"/>
      <c r="S403" s="1208"/>
      <c r="U403" s="1208"/>
    </row>
    <row r="404" spans="3:21" ht="14.25">
      <c r="C404" s="1208"/>
      <c r="D404" s="1208"/>
      <c r="E404" s="1208"/>
      <c r="F404" s="1208"/>
      <c r="G404" s="1208"/>
      <c r="H404" s="1208"/>
      <c r="I404" s="1208"/>
      <c r="J404" s="1208"/>
      <c r="K404" s="1208"/>
      <c r="L404" s="1208"/>
      <c r="M404" s="1209"/>
      <c r="N404" s="1208"/>
      <c r="O404" s="1209"/>
      <c r="P404" s="1208"/>
      <c r="Q404" s="1208"/>
      <c r="R404" s="1208"/>
      <c r="S404" s="1208"/>
      <c r="U404" s="1208"/>
    </row>
    <row r="405" spans="3:21" ht="14.25">
      <c r="C405" s="1208"/>
      <c r="D405" s="1208"/>
      <c r="E405" s="1208"/>
      <c r="F405" s="1208"/>
      <c r="G405" s="1208"/>
      <c r="H405" s="1208"/>
      <c r="I405" s="1208"/>
      <c r="J405" s="1208"/>
      <c r="K405" s="1208"/>
      <c r="L405" s="1208"/>
      <c r="M405" s="1209"/>
      <c r="N405" s="1208"/>
      <c r="O405" s="1209"/>
      <c r="P405" s="1208"/>
      <c r="Q405" s="1208"/>
      <c r="R405" s="1208"/>
      <c r="S405" s="1208"/>
      <c r="U405" s="1208"/>
    </row>
    <row r="406" spans="3:21" ht="14.25">
      <c r="C406" s="1208"/>
      <c r="D406" s="1208"/>
      <c r="E406" s="1208"/>
      <c r="F406" s="1208"/>
      <c r="G406" s="1208"/>
      <c r="H406" s="1208"/>
      <c r="I406" s="1208"/>
      <c r="J406" s="1208"/>
      <c r="K406" s="1208"/>
      <c r="L406" s="1208"/>
      <c r="M406" s="1209"/>
      <c r="N406" s="1208"/>
      <c r="O406" s="1209"/>
      <c r="P406" s="1208"/>
      <c r="Q406" s="1208"/>
      <c r="R406" s="1208"/>
      <c r="S406" s="1208"/>
      <c r="U406" s="1208"/>
    </row>
    <row r="407" spans="3:21" ht="14.25">
      <c r="C407" s="1208"/>
      <c r="D407" s="1208"/>
      <c r="E407" s="1208"/>
      <c r="F407" s="1208"/>
      <c r="G407" s="1208"/>
      <c r="H407" s="1208"/>
      <c r="I407" s="1208"/>
      <c r="J407" s="1208"/>
      <c r="K407" s="1208"/>
      <c r="L407" s="1208"/>
      <c r="M407" s="1209"/>
      <c r="N407" s="1208"/>
      <c r="O407" s="1209"/>
      <c r="P407" s="1208"/>
      <c r="Q407" s="1208"/>
      <c r="R407" s="1208"/>
      <c r="S407" s="1208"/>
      <c r="U407" s="1208"/>
    </row>
    <row r="408" spans="3:21" ht="14.25">
      <c r="C408" s="1208"/>
      <c r="D408" s="1208"/>
      <c r="E408" s="1208"/>
      <c r="F408" s="1208"/>
      <c r="G408" s="1208"/>
      <c r="H408" s="1208"/>
      <c r="I408" s="1208"/>
      <c r="J408" s="1208"/>
      <c r="K408" s="1208"/>
      <c r="L408" s="1208"/>
      <c r="M408" s="1209"/>
      <c r="N408" s="1208"/>
      <c r="O408" s="1209"/>
      <c r="P408" s="1208"/>
      <c r="Q408" s="1208"/>
      <c r="R408" s="1208"/>
      <c r="S408" s="1208"/>
      <c r="U408" s="1208"/>
    </row>
    <row r="409" spans="3:21" ht="14.25">
      <c r="C409" s="1208"/>
      <c r="D409" s="1208"/>
      <c r="E409" s="1208"/>
      <c r="F409" s="1208"/>
      <c r="G409" s="1208"/>
      <c r="H409" s="1208"/>
      <c r="I409" s="1208"/>
      <c r="J409" s="1208"/>
      <c r="K409" s="1208"/>
      <c r="L409" s="1208"/>
      <c r="M409" s="1209"/>
      <c r="N409" s="1208"/>
      <c r="O409" s="1209"/>
      <c r="P409" s="1208"/>
      <c r="Q409" s="1208"/>
      <c r="R409" s="1208"/>
      <c r="S409" s="1208"/>
      <c r="U409" s="1208"/>
    </row>
    <row r="410" spans="3:21" ht="14.25">
      <c r="C410" s="1208"/>
      <c r="D410" s="1208"/>
      <c r="E410" s="1208"/>
      <c r="F410" s="1208"/>
      <c r="G410" s="1208"/>
      <c r="H410" s="1208"/>
      <c r="I410" s="1208"/>
      <c r="J410" s="1208"/>
      <c r="K410" s="1208"/>
      <c r="L410" s="1208"/>
      <c r="M410" s="1209"/>
      <c r="N410" s="1208"/>
      <c r="O410" s="1209"/>
      <c r="P410" s="1208"/>
      <c r="Q410" s="1208"/>
      <c r="R410" s="1208"/>
      <c r="S410" s="1208"/>
      <c r="U410" s="1208"/>
    </row>
    <row r="411" spans="3:21" ht="14.25">
      <c r="C411" s="1208"/>
      <c r="D411" s="1208"/>
      <c r="E411" s="1208"/>
      <c r="F411" s="1208"/>
      <c r="G411" s="1208"/>
      <c r="H411" s="1208"/>
      <c r="I411" s="1208"/>
      <c r="J411" s="1208"/>
      <c r="K411" s="1208"/>
      <c r="L411" s="1208"/>
      <c r="M411" s="1209"/>
      <c r="N411" s="1208"/>
      <c r="O411" s="1209"/>
      <c r="P411" s="1208"/>
      <c r="Q411" s="1208"/>
      <c r="R411" s="1208"/>
      <c r="S411" s="1208"/>
      <c r="U411" s="1208"/>
    </row>
    <row r="412" spans="3:21" ht="14.25">
      <c r="C412" s="1208"/>
      <c r="D412" s="1208"/>
      <c r="E412" s="1208"/>
      <c r="F412" s="1208"/>
      <c r="G412" s="1208"/>
      <c r="H412" s="1208"/>
      <c r="I412" s="1208"/>
      <c r="J412" s="1208"/>
      <c r="K412" s="1208"/>
      <c r="L412" s="1208"/>
      <c r="M412" s="1209"/>
      <c r="N412" s="1208"/>
      <c r="O412" s="1209"/>
      <c r="P412" s="1208"/>
      <c r="Q412" s="1208"/>
      <c r="R412" s="1208"/>
      <c r="S412" s="1208"/>
      <c r="U412" s="1208"/>
    </row>
    <row r="413" spans="3:21" ht="14.25">
      <c r="C413" s="1208"/>
      <c r="D413" s="1208"/>
      <c r="E413" s="1208"/>
      <c r="F413" s="1208"/>
      <c r="G413" s="1208"/>
      <c r="H413" s="1208"/>
      <c r="I413" s="1208"/>
      <c r="J413" s="1208"/>
      <c r="K413" s="1208"/>
      <c r="L413" s="1208"/>
      <c r="M413" s="1209"/>
      <c r="N413" s="1208"/>
      <c r="O413" s="1209"/>
      <c r="P413" s="1208"/>
      <c r="Q413" s="1208"/>
      <c r="R413" s="1208"/>
      <c r="S413" s="1208"/>
      <c r="U413" s="1208"/>
    </row>
    <row r="414" spans="3:21" ht="14.25">
      <c r="C414" s="1208"/>
      <c r="D414" s="1208"/>
      <c r="E414" s="1208"/>
      <c r="F414" s="1208"/>
      <c r="G414" s="1208"/>
      <c r="H414" s="1208"/>
      <c r="I414" s="1208"/>
      <c r="J414" s="1208"/>
      <c r="K414" s="1208"/>
      <c r="L414" s="1208"/>
      <c r="M414" s="1209"/>
      <c r="N414" s="1208"/>
      <c r="O414" s="1209"/>
      <c r="P414" s="1208"/>
      <c r="Q414" s="1208"/>
      <c r="R414" s="1208"/>
      <c r="S414" s="1208"/>
      <c r="U414" s="1208"/>
    </row>
    <row r="415" spans="3:21" ht="14.25">
      <c r="C415" s="1208"/>
      <c r="D415" s="1208"/>
      <c r="E415" s="1208"/>
      <c r="F415" s="1208"/>
      <c r="G415" s="1208"/>
      <c r="H415" s="1208"/>
      <c r="I415" s="1208"/>
      <c r="J415" s="1208"/>
      <c r="K415" s="1208"/>
      <c r="L415" s="1208"/>
      <c r="M415" s="1209"/>
      <c r="N415" s="1208"/>
      <c r="O415" s="1209"/>
      <c r="P415" s="1208"/>
      <c r="Q415" s="1208"/>
      <c r="R415" s="1208"/>
      <c r="S415" s="1208"/>
      <c r="U415" s="1208"/>
    </row>
    <row r="416" spans="3:21" ht="14.25">
      <c r="C416" s="1208"/>
      <c r="D416" s="1208"/>
      <c r="E416" s="1208"/>
      <c r="F416" s="1208"/>
      <c r="G416" s="1208"/>
      <c r="H416" s="1208"/>
      <c r="I416" s="1208"/>
      <c r="J416" s="1208"/>
      <c r="K416" s="1208"/>
      <c r="L416" s="1208"/>
      <c r="M416" s="1209"/>
      <c r="N416" s="1208"/>
      <c r="O416" s="1209"/>
      <c r="P416" s="1208"/>
      <c r="Q416" s="1208"/>
      <c r="R416" s="1208"/>
      <c r="S416" s="1208"/>
      <c r="U416" s="1208"/>
    </row>
    <row r="417" spans="3:21" ht="14.25">
      <c r="C417" s="1208"/>
      <c r="D417" s="1208"/>
      <c r="E417" s="1208"/>
      <c r="F417" s="1208"/>
      <c r="G417" s="1208"/>
      <c r="H417" s="1208"/>
      <c r="I417" s="1208"/>
      <c r="J417" s="1208"/>
      <c r="K417" s="1208"/>
      <c r="L417" s="1208"/>
      <c r="M417" s="1209"/>
      <c r="N417" s="1208"/>
      <c r="O417" s="1209"/>
      <c r="P417" s="1208"/>
      <c r="Q417" s="1208"/>
      <c r="R417" s="1208"/>
      <c r="S417" s="1208"/>
      <c r="U417" s="1208"/>
    </row>
    <row r="418" spans="3:21" ht="14.25">
      <c r="C418" s="1208"/>
      <c r="D418" s="1208"/>
      <c r="E418" s="1208"/>
      <c r="F418" s="1208"/>
      <c r="G418" s="1208"/>
      <c r="H418" s="1208"/>
      <c r="I418" s="1208"/>
      <c r="J418" s="1208"/>
      <c r="K418" s="1208"/>
      <c r="L418" s="1208"/>
      <c r="M418" s="1209"/>
      <c r="N418" s="1208"/>
      <c r="O418" s="1209"/>
      <c r="P418" s="1208"/>
      <c r="Q418" s="1208"/>
      <c r="R418" s="1208"/>
      <c r="S418" s="1208"/>
      <c r="U418" s="1208"/>
    </row>
    <row r="419" spans="3:21" ht="14.25">
      <c r="C419" s="1208"/>
      <c r="D419" s="1208"/>
      <c r="E419" s="1208"/>
      <c r="F419" s="1208"/>
      <c r="G419" s="1208"/>
      <c r="H419" s="1208"/>
      <c r="I419" s="1208"/>
      <c r="J419" s="1208"/>
      <c r="K419" s="1208"/>
      <c r="L419" s="1208"/>
      <c r="M419" s="1209"/>
      <c r="N419" s="1208"/>
      <c r="O419" s="1209"/>
      <c r="P419" s="1208"/>
      <c r="Q419" s="1208"/>
      <c r="R419" s="1208"/>
      <c r="S419" s="1208"/>
      <c r="U419" s="1208"/>
    </row>
    <row r="420" spans="3:21" ht="14.25">
      <c r="C420" s="1208"/>
      <c r="D420" s="1208"/>
      <c r="E420" s="1208"/>
      <c r="F420" s="1208"/>
      <c r="G420" s="1208"/>
      <c r="H420" s="1208"/>
      <c r="I420" s="1208"/>
      <c r="J420" s="1208"/>
      <c r="K420" s="1208"/>
      <c r="L420" s="1208"/>
      <c r="M420" s="1209"/>
      <c r="N420" s="1208"/>
      <c r="O420" s="1209"/>
      <c r="P420" s="1208"/>
      <c r="Q420" s="1208"/>
      <c r="R420" s="1208"/>
      <c r="S420" s="1208"/>
      <c r="U420" s="1208"/>
    </row>
    <row r="421" spans="3:21" ht="14.25">
      <c r="C421" s="1208"/>
      <c r="D421" s="1208"/>
      <c r="E421" s="1208"/>
      <c r="F421" s="1208"/>
      <c r="G421" s="1208"/>
      <c r="H421" s="1208"/>
      <c r="I421" s="1208"/>
      <c r="J421" s="1208"/>
      <c r="K421" s="1208"/>
      <c r="L421" s="1208"/>
      <c r="M421" s="1209"/>
      <c r="N421" s="1208"/>
      <c r="O421" s="1209"/>
      <c r="P421" s="1208"/>
      <c r="Q421" s="1208"/>
      <c r="R421" s="1208"/>
      <c r="S421" s="1208"/>
      <c r="U421" s="1208"/>
    </row>
    <row r="422" spans="3:21" ht="14.25">
      <c r="C422" s="1208"/>
      <c r="D422" s="1208"/>
      <c r="E422" s="1208"/>
      <c r="F422" s="1208"/>
      <c r="G422" s="1208"/>
      <c r="H422" s="1208"/>
      <c r="I422" s="1208"/>
      <c r="J422" s="1208"/>
      <c r="K422" s="1208"/>
      <c r="L422" s="1208"/>
      <c r="M422" s="1209"/>
      <c r="N422" s="1208"/>
      <c r="O422" s="1209"/>
      <c r="P422" s="1208"/>
      <c r="Q422" s="1208"/>
      <c r="R422" s="1208"/>
      <c r="S422" s="1208"/>
      <c r="U422" s="1208"/>
    </row>
    <row r="423" spans="3:21" ht="14.25">
      <c r="C423" s="1208"/>
      <c r="D423" s="1208"/>
      <c r="E423" s="1208"/>
      <c r="F423" s="1208"/>
      <c r="G423" s="1208"/>
      <c r="H423" s="1208"/>
      <c r="I423" s="1208"/>
      <c r="J423" s="1208"/>
      <c r="K423" s="1208"/>
      <c r="L423" s="1208"/>
      <c r="M423" s="1209"/>
      <c r="N423" s="1208"/>
      <c r="O423" s="1209"/>
      <c r="P423" s="1208"/>
      <c r="Q423" s="1208"/>
      <c r="R423" s="1208"/>
      <c r="S423" s="1208"/>
      <c r="U423" s="1208"/>
    </row>
    <row r="424" spans="3:21" ht="14.25">
      <c r="C424" s="1208"/>
      <c r="D424" s="1208"/>
      <c r="E424" s="1208"/>
      <c r="F424" s="1208"/>
      <c r="G424" s="1208"/>
      <c r="H424" s="1208"/>
      <c r="I424" s="1208"/>
      <c r="J424" s="1208"/>
      <c r="K424" s="1208"/>
      <c r="L424" s="1208"/>
      <c r="M424" s="1209"/>
      <c r="N424" s="1208"/>
      <c r="O424" s="1209"/>
      <c r="P424" s="1208"/>
      <c r="Q424" s="1208"/>
      <c r="R424" s="1208"/>
      <c r="S424" s="1208"/>
      <c r="U424" s="1208"/>
    </row>
    <row r="425" spans="3:21" ht="14.25">
      <c r="C425" s="1208"/>
      <c r="D425" s="1208"/>
      <c r="E425" s="1208"/>
      <c r="F425" s="1208"/>
      <c r="G425" s="1208"/>
      <c r="H425" s="1208"/>
      <c r="I425" s="1208"/>
      <c r="J425" s="1208"/>
      <c r="K425" s="1208"/>
      <c r="L425" s="1208"/>
      <c r="M425" s="1209"/>
      <c r="N425" s="1208"/>
      <c r="O425" s="1209"/>
      <c r="P425" s="1208"/>
      <c r="Q425" s="1208"/>
      <c r="R425" s="1208"/>
      <c r="S425" s="1208"/>
      <c r="U425" s="1208"/>
    </row>
    <row r="426" spans="3:21" ht="14.25">
      <c r="C426" s="1208"/>
      <c r="D426" s="1208"/>
      <c r="E426" s="1208"/>
      <c r="F426" s="1208"/>
      <c r="G426" s="1208"/>
      <c r="H426" s="1208"/>
      <c r="I426" s="1208"/>
      <c r="J426" s="1208"/>
      <c r="K426" s="1208"/>
      <c r="L426" s="1208"/>
      <c r="M426" s="1209"/>
      <c r="N426" s="1208"/>
      <c r="O426" s="1209"/>
      <c r="P426" s="1208"/>
      <c r="Q426" s="1208"/>
      <c r="R426" s="1208"/>
      <c r="S426" s="1208"/>
      <c r="U426" s="1208"/>
    </row>
    <row r="427" spans="3:21" ht="14.25">
      <c r="C427" s="1208"/>
      <c r="D427" s="1208"/>
      <c r="E427" s="1208"/>
      <c r="F427" s="1208"/>
      <c r="G427" s="1208"/>
      <c r="H427" s="1208"/>
      <c r="I427" s="1208"/>
      <c r="J427" s="1208"/>
      <c r="K427" s="1208"/>
      <c r="L427" s="1208"/>
      <c r="M427" s="1209"/>
      <c r="N427" s="1208"/>
      <c r="O427" s="1209"/>
      <c r="P427" s="1208"/>
      <c r="Q427" s="1208"/>
      <c r="R427" s="1208"/>
      <c r="S427" s="1208"/>
      <c r="U427" s="1208"/>
    </row>
    <row r="428" spans="3:21" ht="14.25">
      <c r="C428" s="1208"/>
      <c r="D428" s="1208"/>
      <c r="E428" s="1208"/>
      <c r="F428" s="1208"/>
      <c r="G428" s="1208"/>
      <c r="H428" s="1208"/>
      <c r="I428" s="1208"/>
      <c r="J428" s="1208"/>
      <c r="K428" s="1208"/>
      <c r="L428" s="1208"/>
      <c r="M428" s="1209"/>
      <c r="N428" s="1208"/>
      <c r="O428" s="1209"/>
      <c r="P428" s="1208"/>
      <c r="Q428" s="1208"/>
      <c r="R428" s="1208"/>
      <c r="S428" s="1208"/>
      <c r="U428" s="1208"/>
    </row>
    <row r="429" spans="3:21" ht="14.25">
      <c r="C429" s="1208"/>
      <c r="D429" s="1208"/>
      <c r="E429" s="1208"/>
      <c r="F429" s="1208"/>
      <c r="G429" s="1208"/>
      <c r="H429" s="1208"/>
      <c r="I429" s="1208"/>
      <c r="J429" s="1208"/>
      <c r="K429" s="1208"/>
      <c r="L429" s="1208"/>
      <c r="M429" s="1209"/>
      <c r="N429" s="1208"/>
      <c r="O429" s="1209"/>
      <c r="P429" s="1208"/>
      <c r="Q429" s="1208"/>
      <c r="R429" s="1208"/>
      <c r="S429" s="1208"/>
      <c r="U429" s="1208"/>
    </row>
    <row r="430" spans="3:21" ht="14.25">
      <c r="C430" s="1208"/>
      <c r="D430" s="1208"/>
      <c r="E430" s="1208"/>
      <c r="F430" s="1208"/>
      <c r="G430" s="1208"/>
      <c r="H430" s="1208"/>
      <c r="I430" s="1208"/>
      <c r="J430" s="1208"/>
      <c r="K430" s="1208"/>
      <c r="L430" s="1208"/>
      <c r="M430" s="1209"/>
      <c r="N430" s="1208"/>
      <c r="O430" s="1209"/>
      <c r="P430" s="1208"/>
      <c r="Q430" s="1208"/>
      <c r="R430" s="1208"/>
      <c r="S430" s="1208"/>
      <c r="U430" s="1208"/>
    </row>
    <row r="431" spans="3:21" ht="14.25">
      <c r="C431" s="1208"/>
      <c r="D431" s="1208"/>
      <c r="E431" s="1208"/>
      <c r="F431" s="1208"/>
      <c r="G431" s="1208"/>
      <c r="H431" s="1208"/>
      <c r="I431" s="1208"/>
      <c r="J431" s="1208"/>
      <c r="K431" s="1208"/>
      <c r="L431" s="1208"/>
      <c r="M431" s="1209"/>
      <c r="N431" s="1208"/>
      <c r="O431" s="1209"/>
      <c r="P431" s="1208"/>
      <c r="Q431" s="1208"/>
      <c r="R431" s="1208"/>
      <c r="S431" s="1208"/>
      <c r="U431" s="1208"/>
    </row>
    <row r="432" spans="3:21" ht="14.25">
      <c r="C432" s="1208"/>
      <c r="D432" s="1208"/>
      <c r="E432" s="1208"/>
      <c r="F432" s="1208"/>
      <c r="G432" s="1208"/>
      <c r="H432" s="1208"/>
      <c r="I432" s="1208"/>
      <c r="J432" s="1208"/>
      <c r="K432" s="1208"/>
      <c r="L432" s="1208"/>
      <c r="M432" s="1209"/>
      <c r="N432" s="1208"/>
      <c r="O432" s="1209"/>
      <c r="P432" s="1208"/>
      <c r="Q432" s="1208"/>
      <c r="R432" s="1208"/>
      <c r="S432" s="1208"/>
      <c r="U432" s="1208"/>
    </row>
    <row r="433" spans="3:21" ht="14.25">
      <c r="C433" s="1208"/>
      <c r="D433" s="1208"/>
      <c r="E433" s="1208"/>
      <c r="F433" s="1208"/>
      <c r="G433" s="1208"/>
      <c r="H433" s="1208"/>
      <c r="I433" s="1208"/>
      <c r="J433" s="1208"/>
      <c r="K433" s="1208"/>
      <c r="L433" s="1208"/>
      <c r="M433" s="1209"/>
      <c r="N433" s="1208"/>
      <c r="O433" s="1209"/>
      <c r="P433" s="1208"/>
      <c r="Q433" s="1208"/>
      <c r="R433" s="1208"/>
      <c r="S433" s="1208"/>
      <c r="U433" s="1208"/>
    </row>
    <row r="434" spans="3:21" ht="14.25">
      <c r="C434" s="1208"/>
      <c r="D434" s="1208"/>
      <c r="E434" s="1208"/>
      <c r="F434" s="1208"/>
      <c r="G434" s="1208"/>
      <c r="H434" s="1208"/>
      <c r="I434" s="1208"/>
      <c r="J434" s="1208"/>
      <c r="K434" s="1208"/>
      <c r="L434" s="1208"/>
      <c r="M434" s="1209"/>
      <c r="N434" s="1208"/>
      <c r="O434" s="1209"/>
      <c r="P434" s="1208"/>
      <c r="Q434" s="1208"/>
      <c r="R434" s="1208"/>
      <c r="S434" s="1208"/>
      <c r="U434" s="1208"/>
    </row>
    <row r="435" spans="3:21" ht="14.25">
      <c r="C435" s="1208"/>
      <c r="D435" s="1208"/>
      <c r="E435" s="1208"/>
      <c r="F435" s="1208"/>
      <c r="G435" s="1208"/>
      <c r="H435" s="1208"/>
      <c r="I435" s="1208"/>
      <c r="J435" s="1208"/>
      <c r="K435" s="1208"/>
      <c r="L435" s="1208"/>
      <c r="M435" s="1209"/>
      <c r="N435" s="1208"/>
      <c r="O435" s="1209"/>
      <c r="P435" s="1208"/>
      <c r="Q435" s="1208"/>
      <c r="R435" s="1208"/>
      <c r="S435" s="1208"/>
      <c r="U435" s="1208"/>
    </row>
    <row r="436" spans="3:21" ht="14.25">
      <c r="C436" s="1208"/>
      <c r="D436" s="1208"/>
      <c r="E436" s="1208"/>
      <c r="F436" s="1208"/>
      <c r="G436" s="1208"/>
      <c r="H436" s="1208"/>
      <c r="I436" s="1208"/>
      <c r="J436" s="1208"/>
      <c r="K436" s="1208"/>
      <c r="L436" s="1208"/>
      <c r="M436" s="1209"/>
      <c r="N436" s="1208"/>
      <c r="O436" s="1209"/>
      <c r="P436" s="1208"/>
      <c r="Q436" s="1208"/>
      <c r="R436" s="1208"/>
      <c r="S436" s="1208"/>
      <c r="U436" s="1208"/>
    </row>
    <row r="437" spans="3:21" ht="14.25">
      <c r="C437" s="1208"/>
      <c r="D437" s="1208"/>
      <c r="E437" s="1208"/>
      <c r="F437" s="1208"/>
      <c r="G437" s="1208"/>
      <c r="H437" s="1208"/>
      <c r="I437" s="1208"/>
      <c r="J437" s="1208"/>
      <c r="K437" s="1208"/>
      <c r="L437" s="1208"/>
      <c r="M437" s="1209"/>
      <c r="N437" s="1208"/>
      <c r="O437" s="1209"/>
      <c r="P437" s="1208"/>
      <c r="Q437" s="1208"/>
      <c r="R437" s="1208"/>
      <c r="S437" s="1208"/>
      <c r="U437" s="1208"/>
    </row>
    <row r="438" spans="3:21" ht="14.25">
      <c r="C438" s="1208"/>
      <c r="D438" s="1208"/>
      <c r="E438" s="1208"/>
      <c r="F438" s="1208"/>
      <c r="G438" s="1208"/>
      <c r="H438" s="1208"/>
      <c r="I438" s="1208"/>
      <c r="J438" s="1208"/>
      <c r="K438" s="1208"/>
      <c r="L438" s="1208"/>
      <c r="M438" s="1209"/>
      <c r="N438" s="1208"/>
      <c r="O438" s="1209"/>
      <c r="P438" s="1208"/>
      <c r="Q438" s="1208"/>
      <c r="R438" s="1208"/>
      <c r="S438" s="1208"/>
      <c r="U438" s="1208"/>
    </row>
    <row r="439" spans="3:21" ht="14.25">
      <c r="C439" s="1208"/>
      <c r="D439" s="1208"/>
      <c r="E439" s="1208"/>
      <c r="F439" s="1208"/>
      <c r="G439" s="1208"/>
      <c r="H439" s="1208"/>
      <c r="I439" s="1208"/>
      <c r="J439" s="1208"/>
      <c r="K439" s="1208"/>
      <c r="L439" s="1208"/>
      <c r="M439" s="1209"/>
      <c r="N439" s="1208"/>
      <c r="O439" s="1209"/>
      <c r="P439" s="1208"/>
      <c r="Q439" s="1208"/>
      <c r="R439" s="1208"/>
      <c r="S439" s="1208"/>
      <c r="U439" s="1208"/>
    </row>
    <row r="440" spans="3:21" ht="14.25">
      <c r="C440" s="1208"/>
      <c r="D440" s="1208"/>
      <c r="E440" s="1208"/>
      <c r="F440" s="1208"/>
      <c r="G440" s="1208"/>
      <c r="H440" s="1208"/>
      <c r="I440" s="1208"/>
      <c r="J440" s="1208"/>
      <c r="K440" s="1208"/>
      <c r="L440" s="1208"/>
      <c r="M440" s="1209"/>
      <c r="N440" s="1208"/>
      <c r="O440" s="1209"/>
      <c r="P440" s="1208"/>
      <c r="Q440" s="1208"/>
      <c r="R440" s="1208"/>
      <c r="S440" s="1208"/>
      <c r="U440" s="1208"/>
    </row>
    <row r="441" spans="3:21" ht="14.25">
      <c r="C441" s="1208"/>
      <c r="D441" s="1208"/>
      <c r="E441" s="1208"/>
      <c r="F441" s="1208"/>
      <c r="G441" s="1208"/>
      <c r="H441" s="1208"/>
      <c r="I441" s="1208"/>
      <c r="J441" s="1208"/>
      <c r="K441" s="1208"/>
      <c r="L441" s="1208"/>
      <c r="M441" s="1209"/>
      <c r="N441" s="1208"/>
      <c r="O441" s="1209"/>
      <c r="P441" s="1208"/>
      <c r="Q441" s="1208"/>
      <c r="R441" s="1208"/>
      <c r="S441" s="1208"/>
      <c r="U441" s="1208"/>
    </row>
    <row r="442" spans="3:21" ht="14.25">
      <c r="C442" s="1208"/>
      <c r="D442" s="1208"/>
      <c r="E442" s="1208"/>
      <c r="F442" s="1208"/>
      <c r="G442" s="1208"/>
      <c r="H442" s="1208"/>
      <c r="I442" s="1208"/>
      <c r="J442" s="1208"/>
      <c r="K442" s="1208"/>
      <c r="L442" s="1208"/>
      <c r="M442" s="1209"/>
      <c r="N442" s="1208"/>
      <c r="O442" s="1209"/>
      <c r="P442" s="1208"/>
      <c r="Q442" s="1208"/>
      <c r="R442" s="1208"/>
      <c r="S442" s="1208"/>
      <c r="U442" s="1208"/>
    </row>
    <row r="443" spans="3:21" ht="14.25">
      <c r="C443" s="1208"/>
      <c r="D443" s="1208"/>
      <c r="E443" s="1208"/>
      <c r="F443" s="1208"/>
      <c r="G443" s="1208"/>
      <c r="H443" s="1208"/>
      <c r="I443" s="1208"/>
      <c r="J443" s="1208"/>
      <c r="K443" s="1208"/>
      <c r="L443" s="1208"/>
      <c r="M443" s="1209"/>
      <c r="N443" s="1208"/>
      <c r="O443" s="1209"/>
      <c r="P443" s="1208"/>
      <c r="Q443" s="1208"/>
      <c r="R443" s="1208"/>
      <c r="S443" s="1208"/>
      <c r="U443" s="1208"/>
    </row>
    <row r="444" spans="3:21" ht="14.25">
      <c r="C444" s="1208"/>
      <c r="D444" s="1208"/>
      <c r="E444" s="1208"/>
      <c r="F444" s="1208"/>
      <c r="G444" s="1208"/>
      <c r="H444" s="1208"/>
      <c r="I444" s="1208"/>
      <c r="J444" s="1208"/>
      <c r="K444" s="1208"/>
      <c r="L444" s="1208"/>
      <c r="M444" s="1209"/>
      <c r="N444" s="1208"/>
      <c r="O444" s="1209"/>
      <c r="P444" s="1208"/>
      <c r="Q444" s="1208"/>
      <c r="R444" s="1208"/>
      <c r="S444" s="1208"/>
      <c r="U444" s="1208"/>
    </row>
    <row r="445" spans="3:21" ht="14.25">
      <c r="C445" s="1208"/>
      <c r="D445" s="1208"/>
      <c r="E445" s="1208"/>
      <c r="F445" s="1208"/>
      <c r="G445" s="1208"/>
      <c r="H445" s="1208"/>
      <c r="I445" s="1208"/>
      <c r="J445" s="1208"/>
      <c r="K445" s="1208"/>
      <c r="L445" s="1208"/>
      <c r="M445" s="1209"/>
      <c r="N445" s="1208"/>
      <c r="O445" s="1209"/>
      <c r="P445" s="1208"/>
      <c r="Q445" s="1208"/>
      <c r="R445" s="1208"/>
      <c r="S445" s="1208"/>
      <c r="U445" s="1208"/>
    </row>
    <row r="446" spans="3:21" ht="14.25">
      <c r="C446" s="1208"/>
      <c r="D446" s="1208"/>
      <c r="E446" s="1208"/>
      <c r="F446" s="1208"/>
      <c r="G446" s="1208"/>
      <c r="H446" s="1208"/>
      <c r="I446" s="1208"/>
      <c r="J446" s="1208"/>
      <c r="K446" s="1208"/>
      <c r="L446" s="1208"/>
      <c r="M446" s="1209"/>
      <c r="N446" s="1208"/>
      <c r="O446" s="1209"/>
      <c r="P446" s="1208"/>
      <c r="Q446" s="1208"/>
      <c r="R446" s="1208"/>
      <c r="S446" s="1208"/>
      <c r="U446" s="1208"/>
    </row>
    <row r="447" spans="3:21" ht="14.25">
      <c r="C447" s="1208"/>
      <c r="D447" s="1208"/>
      <c r="E447" s="1208"/>
      <c r="F447" s="1208"/>
      <c r="G447" s="1208"/>
      <c r="H447" s="1208"/>
      <c r="I447" s="1208"/>
      <c r="J447" s="1208"/>
      <c r="K447" s="1208"/>
      <c r="L447" s="1208"/>
      <c r="M447" s="1209"/>
      <c r="N447" s="1208"/>
      <c r="O447" s="1209"/>
      <c r="P447" s="1208"/>
      <c r="Q447" s="1208"/>
      <c r="R447" s="1208"/>
      <c r="S447" s="1208"/>
      <c r="U447" s="1208"/>
    </row>
    <row r="448" spans="3:21" ht="14.25">
      <c r="C448" s="1208"/>
      <c r="D448" s="1208"/>
      <c r="E448" s="1208"/>
      <c r="F448" s="1208"/>
      <c r="G448" s="1208"/>
      <c r="H448" s="1208"/>
      <c r="I448" s="1208"/>
      <c r="J448" s="1208"/>
      <c r="K448" s="1208"/>
      <c r="L448" s="1208"/>
      <c r="M448" s="1209"/>
      <c r="N448" s="1208"/>
      <c r="O448" s="1209"/>
      <c r="P448" s="1208"/>
      <c r="Q448" s="1208"/>
      <c r="R448" s="1208"/>
      <c r="S448" s="1208"/>
      <c r="U448" s="1208"/>
    </row>
    <row r="449" spans="3:21" ht="14.25">
      <c r="C449" s="1208"/>
      <c r="D449" s="1208"/>
      <c r="E449" s="1208"/>
      <c r="F449" s="1208"/>
      <c r="G449" s="1208"/>
      <c r="H449" s="1208"/>
      <c r="I449" s="1208"/>
      <c r="J449" s="1208"/>
      <c r="K449" s="1208"/>
      <c r="L449" s="1208"/>
      <c r="M449" s="1209"/>
      <c r="N449" s="1208"/>
      <c r="O449" s="1209"/>
      <c r="P449" s="1208"/>
      <c r="Q449" s="1208"/>
      <c r="R449" s="1208"/>
      <c r="S449" s="1208"/>
      <c r="U449" s="1208"/>
    </row>
    <row r="450" spans="3:21" ht="14.25">
      <c r="C450" s="1208"/>
      <c r="D450" s="1208"/>
      <c r="E450" s="1208"/>
      <c r="F450" s="1208"/>
      <c r="G450" s="1208"/>
      <c r="H450" s="1208"/>
      <c r="I450" s="1208"/>
      <c r="J450" s="1208"/>
      <c r="K450" s="1208"/>
      <c r="L450" s="1208"/>
      <c r="M450" s="1209"/>
      <c r="N450" s="1208"/>
      <c r="O450" s="1209"/>
      <c r="P450" s="1208"/>
      <c r="Q450" s="1208"/>
      <c r="R450" s="1208"/>
      <c r="S450" s="1208"/>
      <c r="U450" s="1208"/>
    </row>
    <row r="451" spans="3:21" ht="14.25">
      <c r="C451" s="1208"/>
      <c r="D451" s="1208"/>
      <c r="E451" s="1208"/>
      <c r="F451" s="1208"/>
      <c r="G451" s="1208"/>
      <c r="H451" s="1208"/>
      <c r="I451" s="1208"/>
      <c r="J451" s="1208"/>
      <c r="K451" s="1208"/>
      <c r="L451" s="1208"/>
      <c r="M451" s="1209"/>
      <c r="N451" s="1208"/>
      <c r="O451" s="1209"/>
      <c r="P451" s="1208"/>
      <c r="Q451" s="1208"/>
      <c r="R451" s="1208"/>
      <c r="S451" s="1208"/>
      <c r="U451" s="1208"/>
    </row>
    <row r="452" spans="3:21" ht="14.25">
      <c r="C452" s="1208"/>
      <c r="D452" s="1208"/>
      <c r="E452" s="1208"/>
      <c r="F452" s="1208"/>
      <c r="G452" s="1208"/>
      <c r="H452" s="1208"/>
      <c r="I452" s="1208"/>
      <c r="J452" s="1208"/>
      <c r="K452" s="1208"/>
      <c r="L452" s="1208"/>
      <c r="M452" s="1209"/>
      <c r="N452" s="1208"/>
      <c r="O452" s="1209"/>
      <c r="P452" s="1208"/>
      <c r="Q452" s="1208"/>
      <c r="R452" s="1208"/>
      <c r="S452" s="1208"/>
      <c r="U452" s="1208"/>
    </row>
    <row r="453" spans="3:21" ht="14.25">
      <c r="C453" s="1208"/>
      <c r="D453" s="1208"/>
      <c r="E453" s="1208"/>
      <c r="F453" s="1208"/>
      <c r="G453" s="1208"/>
      <c r="H453" s="1208"/>
      <c r="I453" s="1208"/>
      <c r="J453" s="1208"/>
      <c r="K453" s="1208"/>
      <c r="L453" s="1208"/>
      <c r="M453" s="1209"/>
      <c r="N453" s="1208"/>
      <c r="O453" s="1209"/>
      <c r="P453" s="1208"/>
      <c r="Q453" s="1208"/>
      <c r="R453" s="1208"/>
      <c r="S453" s="1208"/>
      <c r="U453" s="1208"/>
    </row>
    <row r="454" spans="3:21" ht="14.25">
      <c r="C454" s="1208"/>
      <c r="D454" s="1208"/>
      <c r="E454" s="1208"/>
      <c r="F454" s="1208"/>
      <c r="G454" s="1208"/>
      <c r="H454" s="1208"/>
      <c r="I454" s="1208"/>
      <c r="J454" s="1208"/>
      <c r="K454" s="1208"/>
      <c r="L454" s="1208"/>
      <c r="M454" s="1209"/>
      <c r="N454" s="1208"/>
      <c r="O454" s="1209"/>
      <c r="P454" s="1208"/>
      <c r="Q454" s="1208"/>
      <c r="R454" s="1208"/>
      <c r="S454" s="1208"/>
      <c r="U454" s="1208"/>
    </row>
    <row r="455" spans="3:21" ht="14.25">
      <c r="C455" s="1208"/>
      <c r="D455" s="1208"/>
      <c r="E455" s="1208"/>
      <c r="F455" s="1208"/>
      <c r="G455" s="1208"/>
      <c r="H455" s="1208"/>
      <c r="I455" s="1208"/>
      <c r="J455" s="1208"/>
      <c r="K455" s="1208"/>
      <c r="L455" s="1208"/>
      <c r="M455" s="1209"/>
      <c r="N455" s="1208"/>
      <c r="O455" s="1209"/>
      <c r="P455" s="1208"/>
      <c r="Q455" s="1208"/>
      <c r="R455" s="1208"/>
      <c r="S455" s="1208"/>
      <c r="U455" s="1208"/>
    </row>
    <row r="456" spans="3:21" ht="14.25">
      <c r="C456" s="1208"/>
      <c r="D456" s="1208"/>
      <c r="E456" s="1208"/>
      <c r="F456" s="1208"/>
      <c r="G456" s="1208"/>
      <c r="H456" s="1208"/>
      <c r="I456" s="1208"/>
      <c r="J456" s="1208"/>
      <c r="K456" s="1208"/>
      <c r="L456" s="1208"/>
      <c r="M456" s="1209"/>
      <c r="N456" s="1208"/>
      <c r="O456" s="1209"/>
      <c r="P456" s="1208"/>
      <c r="Q456" s="1208"/>
      <c r="R456" s="1208"/>
      <c r="S456" s="1208"/>
      <c r="U456" s="1208"/>
    </row>
    <row r="457" spans="3:21" ht="14.25">
      <c r="C457" s="1208"/>
      <c r="D457" s="1208"/>
      <c r="E457" s="1208"/>
      <c r="F457" s="1208"/>
      <c r="G457" s="1208"/>
      <c r="H457" s="1208"/>
      <c r="I457" s="1208"/>
      <c r="J457" s="1208"/>
      <c r="K457" s="1208"/>
      <c r="L457" s="1208"/>
      <c r="M457" s="1209"/>
      <c r="N457" s="1208"/>
      <c r="O457" s="1209"/>
      <c r="P457" s="1208"/>
      <c r="Q457" s="1208"/>
      <c r="R457" s="1208"/>
      <c r="S457" s="1208"/>
      <c r="U457" s="1208"/>
    </row>
    <row r="458" spans="3:21" ht="14.25">
      <c r="C458" s="1208"/>
      <c r="D458" s="1208"/>
      <c r="E458" s="1208"/>
      <c r="F458" s="1208"/>
      <c r="G458" s="1208"/>
      <c r="H458" s="1208"/>
      <c r="I458" s="1208"/>
      <c r="J458" s="1208"/>
      <c r="K458" s="1208"/>
      <c r="L458" s="1208"/>
      <c r="M458" s="1209"/>
      <c r="N458" s="1208"/>
      <c r="O458" s="1209"/>
      <c r="P458" s="1208"/>
      <c r="Q458" s="1208"/>
      <c r="R458" s="1208"/>
      <c r="S458" s="1208"/>
      <c r="U458" s="1208"/>
    </row>
    <row r="459" spans="3:21" ht="14.25">
      <c r="C459" s="1208"/>
      <c r="D459" s="1208"/>
      <c r="E459" s="1208"/>
      <c r="F459" s="1208"/>
      <c r="G459" s="1208"/>
      <c r="H459" s="1208"/>
      <c r="I459" s="1208"/>
      <c r="J459" s="1208"/>
      <c r="K459" s="1208"/>
      <c r="L459" s="1208"/>
      <c r="M459" s="1209"/>
      <c r="N459" s="1208"/>
      <c r="O459" s="1209"/>
      <c r="P459" s="1208"/>
      <c r="Q459" s="1208"/>
      <c r="R459" s="1208"/>
      <c r="S459" s="1208"/>
      <c r="U459" s="1208"/>
    </row>
    <row r="460" spans="3:21" ht="14.25">
      <c r="C460" s="1208"/>
      <c r="D460" s="1208"/>
      <c r="E460" s="1208"/>
      <c r="F460" s="1208"/>
      <c r="G460" s="1208"/>
      <c r="H460" s="1208"/>
      <c r="I460" s="1208"/>
      <c r="J460" s="1208"/>
      <c r="K460" s="1208"/>
      <c r="L460" s="1208"/>
      <c r="M460" s="1209"/>
      <c r="N460" s="1208"/>
      <c r="O460" s="1209"/>
      <c r="P460" s="1208"/>
      <c r="Q460" s="1208"/>
      <c r="R460" s="1208"/>
      <c r="S460" s="1208"/>
      <c r="U460" s="1208"/>
    </row>
    <row r="461" spans="3:21" ht="14.25">
      <c r="C461" s="1208"/>
      <c r="D461" s="1208"/>
      <c r="E461" s="1208"/>
      <c r="F461" s="1208"/>
      <c r="G461" s="1208"/>
      <c r="H461" s="1208"/>
      <c r="I461" s="1208"/>
      <c r="J461" s="1208"/>
      <c r="K461" s="1208"/>
      <c r="L461" s="1208"/>
      <c r="M461" s="1209"/>
      <c r="N461" s="1208"/>
      <c r="O461" s="1209"/>
      <c r="P461" s="1208"/>
      <c r="Q461" s="1208"/>
      <c r="R461" s="1208"/>
      <c r="S461" s="1208"/>
      <c r="U461" s="1208"/>
    </row>
    <row r="462" spans="3:21" ht="14.25">
      <c r="C462" s="1208"/>
      <c r="D462" s="1208"/>
      <c r="E462" s="1208"/>
      <c r="F462" s="1208"/>
      <c r="G462" s="1208"/>
      <c r="H462" s="1208"/>
      <c r="I462" s="1208"/>
      <c r="J462" s="1208"/>
      <c r="K462" s="1208"/>
      <c r="L462" s="1208"/>
      <c r="M462" s="1209"/>
      <c r="N462" s="1208"/>
      <c r="O462" s="1209"/>
      <c r="P462" s="1208"/>
      <c r="Q462" s="1208"/>
      <c r="R462" s="1208"/>
      <c r="S462" s="1208"/>
      <c r="U462" s="1208"/>
    </row>
    <row r="463" spans="3:21" ht="14.25">
      <c r="C463" s="1208"/>
      <c r="D463" s="1208"/>
      <c r="E463" s="1208"/>
      <c r="F463" s="1208"/>
      <c r="G463" s="1208"/>
      <c r="H463" s="1208"/>
      <c r="I463" s="1208"/>
      <c r="J463" s="1208"/>
      <c r="K463" s="1208"/>
      <c r="L463" s="1208"/>
      <c r="M463" s="1209"/>
      <c r="N463" s="1208"/>
      <c r="O463" s="1209"/>
      <c r="P463" s="1208"/>
      <c r="Q463" s="1208"/>
      <c r="R463" s="1208"/>
      <c r="S463" s="1208"/>
      <c r="U463" s="1208"/>
    </row>
    <row r="464" spans="3:21" ht="14.25">
      <c r="C464" s="1208"/>
      <c r="D464" s="1208"/>
      <c r="E464" s="1208"/>
      <c r="F464" s="1208"/>
      <c r="G464" s="1208"/>
      <c r="H464" s="1208"/>
      <c r="I464" s="1208"/>
      <c r="J464" s="1208"/>
      <c r="K464" s="1208"/>
      <c r="L464" s="1208"/>
      <c r="M464" s="1209"/>
      <c r="N464" s="1208"/>
      <c r="O464" s="1209"/>
      <c r="P464" s="1208"/>
      <c r="Q464" s="1208"/>
      <c r="R464" s="1208"/>
      <c r="S464" s="1208"/>
      <c r="U464" s="1208"/>
    </row>
    <row r="465" spans="3:21" ht="14.25">
      <c r="C465" s="1208"/>
      <c r="D465" s="1208"/>
      <c r="E465" s="1208"/>
      <c r="F465" s="1208"/>
      <c r="G465" s="1208"/>
      <c r="H465" s="1208"/>
      <c r="I465" s="1208"/>
      <c r="J465" s="1208"/>
      <c r="K465" s="1208"/>
      <c r="L465" s="1208"/>
      <c r="M465" s="1209"/>
      <c r="N465" s="1208"/>
      <c r="O465" s="1209"/>
      <c r="P465" s="1208"/>
      <c r="Q465" s="1208"/>
      <c r="R465" s="1208"/>
      <c r="S465" s="1208"/>
      <c r="U465" s="1208"/>
    </row>
    <row r="466" spans="3:21" ht="14.25">
      <c r="C466" s="1208"/>
      <c r="D466" s="1208"/>
      <c r="E466" s="1208"/>
      <c r="F466" s="1208"/>
      <c r="G466" s="1208"/>
      <c r="H466" s="1208"/>
      <c r="I466" s="1208"/>
      <c r="J466" s="1208"/>
      <c r="K466" s="1208"/>
      <c r="L466" s="1208"/>
      <c r="M466" s="1209"/>
      <c r="N466" s="1208"/>
      <c r="O466" s="1209"/>
      <c r="P466" s="1208"/>
      <c r="Q466" s="1208"/>
      <c r="R466" s="1208"/>
      <c r="S466" s="1208"/>
      <c r="U466" s="1208"/>
    </row>
    <row r="467" spans="3:21" ht="14.25">
      <c r="C467" s="1208"/>
      <c r="D467" s="1208"/>
      <c r="E467" s="1208"/>
      <c r="F467" s="1208"/>
      <c r="G467" s="1208"/>
      <c r="H467" s="1208"/>
      <c r="I467" s="1208"/>
      <c r="J467" s="1208"/>
      <c r="K467" s="1208"/>
      <c r="L467" s="1208"/>
      <c r="M467" s="1209"/>
      <c r="N467" s="1208"/>
      <c r="O467" s="1209"/>
      <c r="P467" s="1208"/>
      <c r="Q467" s="1208"/>
      <c r="R467" s="1208"/>
      <c r="S467" s="1208"/>
      <c r="U467" s="1208"/>
    </row>
    <row r="468" spans="3:21" ht="14.25">
      <c r="C468" s="1208"/>
      <c r="D468" s="1208"/>
      <c r="E468" s="1208"/>
      <c r="F468" s="1208"/>
      <c r="G468" s="1208"/>
      <c r="H468" s="1208"/>
      <c r="I468" s="1208"/>
      <c r="J468" s="1208"/>
      <c r="K468" s="1208"/>
      <c r="L468" s="1208"/>
      <c r="M468" s="1209"/>
      <c r="N468" s="1208"/>
      <c r="O468" s="1209"/>
      <c r="P468" s="1208"/>
      <c r="Q468" s="1208"/>
      <c r="R468" s="1208"/>
      <c r="S468" s="1208"/>
      <c r="U468" s="1208"/>
    </row>
    <row r="469" spans="3:21" ht="14.25">
      <c r="C469" s="1208"/>
      <c r="D469" s="1208"/>
      <c r="E469" s="1208"/>
      <c r="F469" s="1208"/>
      <c r="G469" s="1208"/>
      <c r="H469" s="1208"/>
      <c r="I469" s="1208"/>
      <c r="J469" s="1208"/>
      <c r="K469" s="1208"/>
      <c r="L469" s="1208"/>
      <c r="M469" s="1209"/>
      <c r="N469" s="1208"/>
      <c r="O469" s="1209"/>
      <c r="P469" s="1208"/>
      <c r="Q469" s="1208"/>
      <c r="R469" s="1208"/>
      <c r="S469" s="1208"/>
      <c r="U469" s="1208"/>
    </row>
    <row r="470" spans="3:21" ht="14.25">
      <c r="C470" s="1208"/>
      <c r="D470" s="1208"/>
      <c r="E470" s="1208"/>
      <c r="F470" s="1208"/>
      <c r="G470" s="1208"/>
      <c r="H470" s="1208"/>
      <c r="I470" s="1208"/>
      <c r="J470" s="1208"/>
      <c r="K470" s="1208"/>
      <c r="L470" s="1208"/>
      <c r="M470" s="1209"/>
      <c r="N470" s="1208"/>
      <c r="O470" s="1209"/>
      <c r="P470" s="1208"/>
      <c r="Q470" s="1208"/>
      <c r="R470" s="1208"/>
      <c r="S470" s="1208"/>
      <c r="U470" s="1208"/>
    </row>
    <row r="471" spans="3:21" ht="14.25">
      <c r="C471" s="1208"/>
      <c r="D471" s="1208"/>
      <c r="E471" s="1208"/>
      <c r="F471" s="1208"/>
      <c r="G471" s="1208"/>
      <c r="H471" s="1208"/>
      <c r="I471" s="1208"/>
      <c r="J471" s="1208"/>
      <c r="K471" s="1208"/>
      <c r="L471" s="1208"/>
      <c r="M471" s="1209"/>
      <c r="N471" s="1208"/>
      <c r="O471" s="1209"/>
      <c r="P471" s="1208"/>
      <c r="Q471" s="1208"/>
      <c r="R471" s="1208"/>
      <c r="S471" s="1208"/>
      <c r="U471" s="1208"/>
    </row>
    <row r="472" spans="3:21" ht="14.25">
      <c r="C472" s="1208"/>
      <c r="D472" s="1208"/>
      <c r="E472" s="1208"/>
      <c r="F472" s="1208"/>
      <c r="G472" s="1208"/>
      <c r="H472" s="1208"/>
      <c r="I472" s="1208"/>
      <c r="J472" s="1208"/>
      <c r="K472" s="1208"/>
      <c r="L472" s="1208"/>
      <c r="M472" s="1209"/>
      <c r="N472" s="1208"/>
      <c r="O472" s="1209"/>
      <c r="P472" s="1208"/>
      <c r="Q472" s="1208"/>
      <c r="R472" s="1208"/>
      <c r="S472" s="1208"/>
      <c r="U472" s="1208"/>
    </row>
    <row r="473" spans="3:21" ht="14.25">
      <c r="C473" s="1208"/>
      <c r="D473" s="1208"/>
      <c r="E473" s="1208"/>
      <c r="F473" s="1208"/>
      <c r="G473" s="1208"/>
      <c r="H473" s="1208"/>
      <c r="I473" s="1208"/>
      <c r="J473" s="1208"/>
      <c r="K473" s="1208"/>
      <c r="L473" s="1208"/>
      <c r="M473" s="1209"/>
      <c r="N473" s="1208"/>
      <c r="O473" s="1209"/>
      <c r="P473" s="1208"/>
      <c r="Q473" s="1208"/>
      <c r="R473" s="1208"/>
      <c r="S473" s="1208"/>
      <c r="U473" s="1208"/>
    </row>
    <row r="474" spans="3:21" ht="14.25">
      <c r="C474" s="1208"/>
      <c r="D474" s="1208"/>
      <c r="E474" s="1208"/>
      <c r="F474" s="1208"/>
      <c r="G474" s="1208"/>
      <c r="H474" s="1208"/>
      <c r="I474" s="1208"/>
      <c r="J474" s="1208"/>
      <c r="K474" s="1208"/>
      <c r="L474" s="1208"/>
      <c r="M474" s="1209"/>
      <c r="N474" s="1208"/>
      <c r="O474" s="1209"/>
      <c r="P474" s="1208"/>
      <c r="Q474" s="1208"/>
      <c r="R474" s="1208"/>
      <c r="S474" s="1208"/>
      <c r="U474" s="1208"/>
    </row>
    <row r="475" spans="3:21" ht="14.25">
      <c r="C475" s="1208"/>
      <c r="D475" s="1208"/>
      <c r="E475" s="1208"/>
      <c r="F475" s="1208"/>
      <c r="G475" s="1208"/>
      <c r="H475" s="1208"/>
      <c r="I475" s="1208"/>
      <c r="J475" s="1208"/>
      <c r="K475" s="1208"/>
      <c r="L475" s="1208"/>
      <c r="M475" s="1209"/>
      <c r="N475" s="1208"/>
      <c r="O475" s="1209"/>
      <c r="P475" s="1208"/>
      <c r="Q475" s="1208"/>
      <c r="R475" s="1208"/>
      <c r="S475" s="1208"/>
      <c r="U475" s="1208"/>
    </row>
    <row r="476" spans="3:21" ht="14.25">
      <c r="C476" s="1208"/>
      <c r="D476" s="1208"/>
      <c r="E476" s="1208"/>
      <c r="F476" s="1208"/>
      <c r="G476" s="1208"/>
      <c r="H476" s="1208"/>
      <c r="I476" s="1208"/>
      <c r="J476" s="1208"/>
      <c r="K476" s="1208"/>
      <c r="L476" s="1208"/>
      <c r="M476" s="1209"/>
      <c r="N476" s="1208"/>
      <c r="O476" s="1209"/>
      <c r="P476" s="1208"/>
      <c r="Q476" s="1208"/>
      <c r="R476" s="1208"/>
      <c r="S476" s="1208"/>
      <c r="U476" s="1208"/>
    </row>
    <row r="477" spans="3:21" ht="14.25">
      <c r="C477" s="1208"/>
      <c r="D477" s="1208"/>
      <c r="E477" s="1208"/>
      <c r="F477" s="1208"/>
      <c r="G477" s="1208"/>
      <c r="H477" s="1208"/>
      <c r="I477" s="1208"/>
      <c r="J477" s="1208"/>
      <c r="K477" s="1208"/>
      <c r="L477" s="1208"/>
      <c r="M477" s="1209"/>
      <c r="N477" s="1208"/>
      <c r="O477" s="1209"/>
      <c r="P477" s="1208"/>
      <c r="Q477" s="1208"/>
      <c r="R477" s="1208"/>
      <c r="S477" s="1208"/>
      <c r="U477" s="1208"/>
    </row>
    <row r="478" spans="3:21" ht="14.25">
      <c r="C478" s="1208"/>
      <c r="D478" s="1208"/>
      <c r="E478" s="1208"/>
      <c r="F478" s="1208"/>
      <c r="G478" s="1208"/>
      <c r="H478" s="1208"/>
      <c r="I478" s="1208"/>
      <c r="J478" s="1208"/>
      <c r="K478" s="1208"/>
      <c r="L478" s="1208"/>
      <c r="M478" s="1209"/>
      <c r="N478" s="1208"/>
      <c r="O478" s="1209"/>
      <c r="P478" s="1208"/>
      <c r="Q478" s="1208"/>
      <c r="R478" s="1208"/>
      <c r="S478" s="1208"/>
      <c r="U478" s="1208"/>
    </row>
    <row r="479" spans="3:21" ht="14.25">
      <c r="C479" s="1208"/>
      <c r="D479" s="1208"/>
      <c r="E479" s="1208"/>
      <c r="F479" s="1208"/>
      <c r="G479" s="1208"/>
      <c r="H479" s="1208"/>
      <c r="I479" s="1208"/>
      <c r="J479" s="1208"/>
      <c r="K479" s="1208"/>
      <c r="L479" s="1208"/>
      <c r="M479" s="1209"/>
      <c r="N479" s="1208"/>
      <c r="O479" s="1209"/>
      <c r="P479" s="1208"/>
      <c r="Q479" s="1208"/>
      <c r="R479" s="1208"/>
      <c r="S479" s="1208"/>
      <c r="U479" s="1208"/>
    </row>
    <row r="480" spans="3:21" ht="14.25">
      <c r="C480" s="1208"/>
      <c r="D480" s="1208"/>
      <c r="E480" s="1208"/>
      <c r="F480" s="1208"/>
      <c r="G480" s="1208"/>
      <c r="H480" s="1208"/>
      <c r="I480" s="1208"/>
      <c r="J480" s="1208"/>
      <c r="K480" s="1208"/>
      <c r="L480" s="1208"/>
      <c r="M480" s="1209"/>
      <c r="N480" s="1208"/>
      <c r="O480" s="1209"/>
      <c r="P480" s="1208"/>
      <c r="Q480" s="1208"/>
      <c r="R480" s="1208"/>
      <c r="S480" s="1208"/>
      <c r="U480" s="1208"/>
    </row>
    <row r="481" spans="3:21" ht="14.25">
      <c r="C481" s="1208"/>
      <c r="D481" s="1208"/>
      <c r="E481" s="1208"/>
      <c r="F481" s="1208"/>
      <c r="G481" s="1208"/>
      <c r="H481" s="1208"/>
      <c r="I481" s="1208"/>
      <c r="J481" s="1208"/>
      <c r="K481" s="1208"/>
      <c r="L481" s="1208"/>
      <c r="M481" s="1209"/>
      <c r="N481" s="1208"/>
      <c r="O481" s="1209"/>
      <c r="P481" s="1208"/>
      <c r="Q481" s="1208"/>
      <c r="R481" s="1208"/>
      <c r="S481" s="1208"/>
      <c r="U481" s="1208"/>
    </row>
    <row r="482" spans="3:21" ht="14.25">
      <c r="C482" s="1208"/>
      <c r="D482" s="1208"/>
      <c r="E482" s="1208"/>
      <c r="F482" s="1208"/>
      <c r="G482" s="1208"/>
      <c r="H482" s="1208"/>
      <c r="I482" s="1208"/>
      <c r="J482" s="1208"/>
      <c r="K482" s="1208"/>
      <c r="L482" s="1208"/>
      <c r="M482" s="1209"/>
      <c r="N482" s="1208"/>
      <c r="O482" s="1209"/>
      <c r="P482" s="1208"/>
      <c r="Q482" s="1208"/>
      <c r="R482" s="1208"/>
      <c r="S482" s="1208"/>
      <c r="U482" s="1208"/>
    </row>
    <row r="483" spans="3:21" ht="14.25">
      <c r="C483" s="1208"/>
      <c r="D483" s="1208"/>
      <c r="E483" s="1208"/>
      <c r="F483" s="1208"/>
      <c r="G483" s="1208"/>
      <c r="H483" s="1208"/>
      <c r="I483" s="1208"/>
      <c r="J483" s="1208"/>
      <c r="K483" s="1208"/>
      <c r="L483" s="1208"/>
      <c r="M483" s="1209"/>
      <c r="N483" s="1208"/>
      <c r="O483" s="1209"/>
      <c r="P483" s="1208"/>
      <c r="Q483" s="1208"/>
      <c r="R483" s="1208"/>
      <c r="S483" s="1208"/>
      <c r="U483" s="1208"/>
    </row>
    <row r="484" spans="3:21" ht="14.25">
      <c r="C484" s="1208"/>
      <c r="D484" s="1208"/>
      <c r="E484" s="1208"/>
      <c r="F484" s="1208"/>
      <c r="G484" s="1208"/>
      <c r="H484" s="1208"/>
      <c r="I484" s="1208"/>
      <c r="J484" s="1208"/>
      <c r="K484" s="1208"/>
      <c r="L484" s="1208"/>
      <c r="M484" s="1209"/>
      <c r="N484" s="1208"/>
      <c r="O484" s="1209"/>
      <c r="P484" s="1208"/>
      <c r="Q484" s="1208"/>
      <c r="R484" s="1208"/>
      <c r="S484" s="1208"/>
      <c r="U484" s="1208"/>
    </row>
    <row r="485" spans="3:21" ht="14.25">
      <c r="C485" s="1208"/>
      <c r="D485" s="1208"/>
      <c r="E485" s="1208"/>
      <c r="F485" s="1208"/>
      <c r="G485" s="1208"/>
      <c r="H485" s="1208"/>
      <c r="I485" s="1208"/>
      <c r="J485" s="1208"/>
      <c r="K485" s="1208"/>
      <c r="L485" s="1208"/>
      <c r="M485" s="1209"/>
      <c r="N485" s="1208"/>
      <c r="O485" s="1209"/>
      <c r="P485" s="1208"/>
      <c r="Q485" s="1208"/>
      <c r="R485" s="1208"/>
      <c r="S485" s="1208"/>
      <c r="U485" s="1208"/>
    </row>
    <row r="486" spans="3:21" ht="14.25">
      <c r="C486" s="1208"/>
      <c r="D486" s="1208"/>
      <c r="E486" s="1208"/>
      <c r="F486" s="1208"/>
      <c r="G486" s="1208"/>
      <c r="H486" s="1208"/>
      <c r="I486" s="1208"/>
      <c r="J486" s="1208"/>
      <c r="K486" s="1208"/>
      <c r="L486" s="1208"/>
      <c r="M486" s="1209"/>
      <c r="N486" s="1208"/>
      <c r="O486" s="1209"/>
      <c r="P486" s="1208"/>
      <c r="Q486" s="1208"/>
      <c r="R486" s="1208"/>
      <c r="S486" s="1208"/>
      <c r="U486" s="1208"/>
    </row>
    <row r="487" spans="3:21" ht="14.25">
      <c r="C487" s="1208"/>
      <c r="D487" s="1208"/>
      <c r="E487" s="1208"/>
      <c r="F487" s="1208"/>
      <c r="G487" s="1208"/>
      <c r="H487" s="1208"/>
      <c r="I487" s="1208"/>
      <c r="J487" s="1208"/>
      <c r="K487" s="1208"/>
      <c r="L487" s="1208"/>
      <c r="M487" s="1209"/>
      <c r="N487" s="1208"/>
      <c r="O487" s="1209"/>
      <c r="P487" s="1208"/>
      <c r="Q487" s="1208"/>
      <c r="R487" s="1208"/>
      <c r="S487" s="1208"/>
      <c r="U487" s="1208"/>
    </row>
    <row r="488" spans="3:21" ht="14.25">
      <c r="C488" s="1208"/>
      <c r="D488" s="1208"/>
      <c r="E488" s="1208"/>
      <c r="F488" s="1208"/>
      <c r="G488" s="1208"/>
      <c r="H488" s="1208"/>
      <c r="I488" s="1208"/>
      <c r="J488" s="1208"/>
      <c r="K488" s="1208"/>
      <c r="L488" s="1208"/>
      <c r="M488" s="1209"/>
      <c r="N488" s="1208"/>
      <c r="O488" s="1209"/>
      <c r="P488" s="1208"/>
      <c r="Q488" s="1208"/>
      <c r="R488" s="1208"/>
      <c r="S488" s="1208"/>
      <c r="U488" s="1208"/>
    </row>
    <row r="489" spans="3:21" ht="14.25">
      <c r="C489" s="1208"/>
      <c r="D489" s="1208"/>
      <c r="E489" s="1208"/>
      <c r="F489" s="1208"/>
      <c r="G489" s="1208"/>
      <c r="H489" s="1208"/>
      <c r="I489" s="1208"/>
      <c r="J489" s="1208"/>
      <c r="K489" s="1208"/>
      <c r="L489" s="1208"/>
      <c r="M489" s="1209"/>
      <c r="N489" s="1208"/>
      <c r="O489" s="1209"/>
      <c r="P489" s="1208"/>
      <c r="Q489" s="1208"/>
      <c r="R489" s="1208"/>
      <c r="S489" s="1208"/>
      <c r="U489" s="1208"/>
    </row>
    <row r="490" spans="3:21" ht="14.25">
      <c r="C490" s="1208"/>
      <c r="D490" s="1208"/>
      <c r="E490" s="1208"/>
      <c r="F490" s="1208"/>
      <c r="G490" s="1208"/>
      <c r="H490" s="1208"/>
      <c r="I490" s="1208"/>
      <c r="J490" s="1208"/>
      <c r="K490" s="1208"/>
      <c r="L490" s="1208"/>
      <c r="M490" s="1209"/>
      <c r="N490" s="1208"/>
      <c r="O490" s="1209"/>
      <c r="P490" s="1208"/>
      <c r="Q490" s="1208"/>
      <c r="R490" s="1208"/>
      <c r="S490" s="1208"/>
      <c r="U490" s="1208"/>
    </row>
    <row r="491" spans="3:21" ht="14.25">
      <c r="C491" s="1208"/>
      <c r="D491" s="1208"/>
      <c r="E491" s="1208"/>
      <c r="F491" s="1208"/>
      <c r="G491" s="1208"/>
      <c r="H491" s="1208"/>
      <c r="I491" s="1208"/>
      <c r="J491" s="1208"/>
      <c r="K491" s="1208"/>
      <c r="L491" s="1208"/>
      <c r="M491" s="1209"/>
      <c r="N491" s="1208"/>
      <c r="O491" s="1209"/>
      <c r="P491" s="1208"/>
      <c r="Q491" s="1208"/>
      <c r="R491" s="1208"/>
      <c r="S491" s="1208"/>
      <c r="U491" s="1208"/>
    </row>
    <row r="492" spans="3:21" ht="14.25">
      <c r="C492" s="1208"/>
      <c r="D492" s="1208"/>
      <c r="E492" s="1208"/>
      <c r="F492" s="1208"/>
      <c r="G492" s="1208"/>
      <c r="H492" s="1208"/>
      <c r="I492" s="1208"/>
      <c r="J492" s="1208"/>
      <c r="K492" s="1208"/>
      <c r="L492" s="1208"/>
      <c r="M492" s="1209"/>
      <c r="N492" s="1208"/>
      <c r="O492" s="1209"/>
      <c r="P492" s="1208"/>
      <c r="Q492" s="1208"/>
      <c r="R492" s="1208"/>
      <c r="S492" s="1208"/>
      <c r="U492" s="1208"/>
    </row>
    <row r="493" spans="3:21" ht="14.25">
      <c r="C493" s="1208"/>
      <c r="D493" s="1208"/>
      <c r="E493" s="1208"/>
      <c r="F493" s="1208"/>
      <c r="G493" s="1208"/>
      <c r="H493" s="1208"/>
      <c r="I493" s="1208"/>
      <c r="J493" s="1208"/>
      <c r="K493" s="1208"/>
      <c r="L493" s="1208"/>
      <c r="M493" s="1209"/>
      <c r="N493" s="1208"/>
      <c r="O493" s="1209"/>
      <c r="P493" s="1208"/>
      <c r="Q493" s="1208"/>
      <c r="R493" s="1208"/>
      <c r="S493" s="1208"/>
      <c r="U493" s="1208"/>
    </row>
    <row r="494" spans="3:21" ht="14.25">
      <c r="C494" s="1208"/>
      <c r="D494" s="1208"/>
      <c r="E494" s="1208"/>
      <c r="F494" s="1208"/>
      <c r="G494" s="1208"/>
      <c r="H494" s="1208"/>
      <c r="I494" s="1208"/>
      <c r="J494" s="1208"/>
      <c r="K494" s="1208"/>
      <c r="L494" s="1208"/>
      <c r="M494" s="1209"/>
      <c r="N494" s="1208"/>
      <c r="O494" s="1209"/>
      <c r="P494" s="1208"/>
      <c r="Q494" s="1208"/>
      <c r="R494" s="1208"/>
      <c r="S494" s="1208"/>
      <c r="U494" s="1208"/>
    </row>
    <row r="495" spans="3:21" ht="14.25">
      <c r="C495" s="1208"/>
      <c r="D495" s="1208"/>
      <c r="E495" s="1208"/>
      <c r="F495" s="1208"/>
      <c r="G495" s="1208"/>
      <c r="H495" s="1208"/>
      <c r="I495" s="1208"/>
      <c r="J495" s="1208"/>
      <c r="K495" s="1208"/>
      <c r="L495" s="1208"/>
      <c r="M495" s="1209"/>
      <c r="N495" s="1208"/>
      <c r="O495" s="1209"/>
      <c r="P495" s="1208"/>
      <c r="Q495" s="1208"/>
      <c r="R495" s="1208"/>
      <c r="S495" s="1208"/>
      <c r="U495" s="1208"/>
    </row>
    <row r="496" spans="3:21" ht="14.25">
      <c r="C496" s="1208"/>
      <c r="D496" s="1208"/>
      <c r="E496" s="1208"/>
      <c r="F496" s="1208"/>
      <c r="G496" s="1208"/>
      <c r="H496" s="1208"/>
      <c r="I496" s="1208"/>
      <c r="J496" s="1208"/>
      <c r="K496" s="1208"/>
      <c r="L496" s="1208"/>
      <c r="M496" s="1209"/>
      <c r="N496" s="1208"/>
      <c r="O496" s="1209"/>
      <c r="P496" s="1208"/>
      <c r="Q496" s="1208"/>
      <c r="R496" s="1208"/>
      <c r="S496" s="1208"/>
      <c r="U496" s="1208"/>
    </row>
    <row r="497" spans="3:21" ht="14.25">
      <c r="C497" s="1208"/>
      <c r="D497" s="1208"/>
      <c r="E497" s="1208"/>
      <c r="F497" s="1208"/>
      <c r="G497" s="1208"/>
      <c r="H497" s="1208"/>
      <c r="I497" s="1208"/>
      <c r="J497" s="1208"/>
      <c r="K497" s="1208"/>
      <c r="L497" s="1208"/>
      <c r="M497" s="1209"/>
      <c r="N497" s="1208"/>
      <c r="O497" s="1209"/>
      <c r="P497" s="1208"/>
      <c r="Q497" s="1208"/>
      <c r="R497" s="1208"/>
      <c r="S497" s="1208"/>
      <c r="U497" s="1208"/>
    </row>
    <row r="498" spans="3:21" ht="14.25">
      <c r="C498" s="1208"/>
      <c r="D498" s="1208"/>
      <c r="E498" s="1208"/>
      <c r="F498" s="1208"/>
      <c r="G498" s="1208"/>
      <c r="H498" s="1208"/>
      <c r="I498" s="1208"/>
      <c r="J498" s="1208"/>
      <c r="K498" s="1208"/>
      <c r="L498" s="1208"/>
      <c r="M498" s="1209"/>
      <c r="N498" s="1208"/>
      <c r="O498" s="1209"/>
      <c r="P498" s="1208"/>
      <c r="Q498" s="1208"/>
      <c r="R498" s="1208"/>
      <c r="S498" s="1208"/>
      <c r="U498" s="1208"/>
    </row>
    <row r="499" spans="3:21" ht="14.25">
      <c r="C499" s="1208"/>
      <c r="D499" s="1208"/>
      <c r="E499" s="1208"/>
      <c r="F499" s="1208"/>
      <c r="G499" s="1208"/>
      <c r="H499" s="1208"/>
      <c r="I499" s="1208"/>
      <c r="J499" s="1208"/>
      <c r="K499" s="1208"/>
      <c r="L499" s="1208"/>
      <c r="M499" s="1209"/>
      <c r="N499" s="1208"/>
      <c r="O499" s="1209"/>
      <c r="P499" s="1208"/>
      <c r="Q499" s="1208"/>
      <c r="R499" s="1208"/>
      <c r="S499" s="1208"/>
      <c r="U499" s="1208"/>
    </row>
    <row r="500" spans="3:21" ht="14.25">
      <c r="C500" s="1208"/>
      <c r="D500" s="1208"/>
      <c r="E500" s="1208"/>
      <c r="F500" s="1208"/>
      <c r="G500" s="1208"/>
      <c r="H500" s="1208"/>
      <c r="I500" s="1208"/>
      <c r="J500" s="1208"/>
      <c r="K500" s="1208"/>
      <c r="L500" s="1208"/>
      <c r="M500" s="1209"/>
      <c r="N500" s="1208"/>
      <c r="O500" s="1209"/>
      <c r="P500" s="1208"/>
      <c r="Q500" s="1208"/>
      <c r="R500" s="1208"/>
      <c r="S500" s="1208"/>
      <c r="U500" s="1208"/>
    </row>
    <row r="501" spans="3:21" ht="14.25">
      <c r="C501" s="1208"/>
      <c r="D501" s="1208"/>
      <c r="E501" s="1208"/>
      <c r="F501" s="1208"/>
      <c r="G501" s="1208"/>
      <c r="H501" s="1208"/>
      <c r="I501" s="1208"/>
      <c r="J501" s="1208"/>
      <c r="K501" s="1208"/>
      <c r="L501" s="1208"/>
      <c r="M501" s="1209"/>
      <c r="N501" s="1208"/>
      <c r="O501" s="1209"/>
      <c r="P501" s="1208"/>
      <c r="Q501" s="1208"/>
      <c r="R501" s="1208"/>
      <c r="S501" s="1208"/>
      <c r="U501" s="1208"/>
    </row>
    <row r="502" spans="3:21" ht="14.25">
      <c r="C502" s="1208"/>
      <c r="D502" s="1208"/>
      <c r="E502" s="1208"/>
      <c r="F502" s="1208"/>
      <c r="G502" s="1208"/>
      <c r="H502" s="1208"/>
      <c r="I502" s="1208"/>
      <c r="J502" s="1208"/>
      <c r="K502" s="1208"/>
      <c r="L502" s="1208"/>
      <c r="M502" s="1209"/>
      <c r="N502" s="1208"/>
      <c r="O502" s="1209"/>
      <c r="P502" s="1208"/>
      <c r="Q502" s="1208"/>
      <c r="R502" s="1208"/>
      <c r="S502" s="1208"/>
      <c r="U502" s="1208"/>
    </row>
    <row r="503" spans="3:21" ht="14.25">
      <c r="C503" s="1208"/>
      <c r="D503" s="1208"/>
      <c r="E503" s="1208"/>
      <c r="F503" s="1208"/>
      <c r="G503" s="1208"/>
      <c r="H503" s="1208"/>
      <c r="I503" s="1208"/>
      <c r="J503" s="1208"/>
      <c r="K503" s="1208"/>
      <c r="L503" s="1208"/>
      <c r="M503" s="1209"/>
      <c r="N503" s="1208"/>
      <c r="O503" s="1209"/>
      <c r="P503" s="1208"/>
      <c r="Q503" s="1208"/>
      <c r="R503" s="1208"/>
      <c r="S503" s="1208"/>
      <c r="U503" s="1208"/>
    </row>
    <row r="504" spans="3:21" ht="14.25">
      <c r="C504" s="1208"/>
      <c r="D504" s="1208"/>
      <c r="E504" s="1208"/>
      <c r="F504" s="1208"/>
      <c r="G504" s="1208"/>
      <c r="H504" s="1208"/>
      <c r="I504" s="1208"/>
      <c r="J504" s="1208"/>
      <c r="K504" s="1208"/>
      <c r="L504" s="1208"/>
      <c r="M504" s="1209"/>
      <c r="N504" s="1208"/>
      <c r="O504" s="1209"/>
      <c r="P504" s="1208"/>
      <c r="Q504" s="1208"/>
      <c r="R504" s="1208"/>
      <c r="S504" s="1208"/>
      <c r="U504" s="1208"/>
    </row>
    <row r="505" spans="3:21" ht="14.25">
      <c r="C505" s="1208"/>
      <c r="D505" s="1208"/>
      <c r="E505" s="1208"/>
      <c r="F505" s="1208"/>
      <c r="G505" s="1208"/>
      <c r="H505" s="1208"/>
      <c r="I505" s="1208"/>
      <c r="J505" s="1208"/>
      <c r="K505" s="1208"/>
      <c r="L505" s="1208"/>
      <c r="M505" s="1209"/>
      <c r="N505" s="1208"/>
      <c r="O505" s="1209"/>
      <c r="P505" s="1208"/>
      <c r="Q505" s="1208"/>
      <c r="R505" s="1208"/>
      <c r="S505" s="1208"/>
      <c r="U505" s="1208"/>
    </row>
    <row r="506" spans="3:21" ht="14.25">
      <c r="C506" s="1208"/>
      <c r="D506" s="1208"/>
      <c r="E506" s="1208"/>
      <c r="F506" s="1208"/>
      <c r="G506" s="1208"/>
      <c r="H506" s="1208"/>
      <c r="I506" s="1208"/>
      <c r="J506" s="1208"/>
      <c r="K506" s="1208"/>
      <c r="L506" s="1208"/>
      <c r="M506" s="1209"/>
      <c r="N506" s="1208"/>
      <c r="O506" s="1209"/>
      <c r="P506" s="1208"/>
      <c r="Q506" s="1208"/>
      <c r="R506" s="1208"/>
      <c r="S506" s="1208"/>
      <c r="U506" s="1208"/>
    </row>
    <row r="507" spans="3:21" ht="14.25">
      <c r="C507" s="1208"/>
      <c r="D507" s="1208"/>
      <c r="E507" s="1208"/>
      <c r="F507" s="1208"/>
      <c r="G507" s="1208"/>
      <c r="H507" s="1208"/>
      <c r="I507" s="1208"/>
      <c r="J507" s="1208"/>
      <c r="K507" s="1208"/>
      <c r="L507" s="1208"/>
      <c r="M507" s="1209"/>
      <c r="N507" s="1208"/>
      <c r="O507" s="1209"/>
      <c r="P507" s="1208"/>
      <c r="Q507" s="1208"/>
      <c r="R507" s="1208"/>
      <c r="S507" s="1208"/>
      <c r="U507" s="1208"/>
    </row>
    <row r="508" spans="3:21" ht="14.25">
      <c r="C508" s="1208"/>
      <c r="D508" s="1208"/>
      <c r="E508" s="1208"/>
      <c r="F508" s="1208"/>
      <c r="G508" s="1208"/>
      <c r="H508" s="1208"/>
      <c r="I508" s="1208"/>
      <c r="J508" s="1208"/>
      <c r="K508" s="1208"/>
      <c r="L508" s="1208"/>
      <c r="M508" s="1209"/>
      <c r="N508" s="1208"/>
      <c r="O508" s="1209"/>
      <c r="P508" s="1208"/>
      <c r="Q508" s="1208"/>
      <c r="R508" s="1208"/>
      <c r="S508" s="1208"/>
      <c r="U508" s="1208"/>
    </row>
    <row r="509" spans="3:21" ht="14.25">
      <c r="C509" s="1208"/>
      <c r="D509" s="1208"/>
      <c r="E509" s="1208"/>
      <c r="F509" s="1208"/>
      <c r="G509" s="1208"/>
      <c r="H509" s="1208"/>
      <c r="I509" s="1208"/>
      <c r="J509" s="1208"/>
      <c r="K509" s="1208"/>
      <c r="L509" s="1208"/>
      <c r="M509" s="1209"/>
      <c r="N509" s="1208"/>
      <c r="O509" s="1209"/>
      <c r="P509" s="1208"/>
      <c r="Q509" s="1208"/>
      <c r="R509" s="1208"/>
      <c r="S509" s="1208"/>
      <c r="U509" s="1208"/>
    </row>
    <row r="510" spans="3:21" ht="14.25">
      <c r="C510" s="1208"/>
      <c r="D510" s="1208"/>
      <c r="E510" s="1208"/>
      <c r="F510" s="1208"/>
      <c r="G510" s="1208"/>
      <c r="H510" s="1208"/>
      <c r="I510" s="1208"/>
      <c r="J510" s="1208"/>
      <c r="K510" s="1208"/>
      <c r="L510" s="1208"/>
      <c r="M510" s="1209"/>
      <c r="N510" s="1208"/>
      <c r="O510" s="1209"/>
      <c r="P510" s="1208"/>
      <c r="Q510" s="1208"/>
      <c r="R510" s="1208"/>
      <c r="S510" s="1208"/>
      <c r="U510" s="1208"/>
    </row>
    <row r="511" spans="3:21" ht="14.25">
      <c r="C511" s="1208"/>
      <c r="D511" s="1208"/>
      <c r="E511" s="1208"/>
      <c r="F511" s="1208"/>
      <c r="G511" s="1208"/>
      <c r="H511" s="1208"/>
      <c r="I511" s="1208"/>
      <c r="J511" s="1208"/>
      <c r="K511" s="1208"/>
      <c r="L511" s="1208"/>
      <c r="M511" s="1209"/>
      <c r="N511" s="1208"/>
      <c r="O511" s="1209"/>
      <c r="P511" s="1208"/>
      <c r="Q511" s="1208"/>
      <c r="R511" s="1208"/>
      <c r="S511" s="1208"/>
      <c r="U511" s="1208"/>
    </row>
    <row r="512" spans="3:21" ht="14.25">
      <c r="C512" s="1208"/>
      <c r="D512" s="1208"/>
      <c r="E512" s="1208"/>
      <c r="F512" s="1208"/>
      <c r="G512" s="1208"/>
      <c r="H512" s="1208"/>
      <c r="I512" s="1208"/>
      <c r="J512" s="1208"/>
      <c r="K512" s="1208"/>
      <c r="L512" s="1208"/>
      <c r="M512" s="1209"/>
      <c r="N512" s="1208"/>
      <c r="O512" s="1209"/>
      <c r="P512" s="1208"/>
      <c r="Q512" s="1208"/>
      <c r="R512" s="1208"/>
      <c r="S512" s="1208"/>
      <c r="U512" s="1208"/>
    </row>
    <row r="513" spans="3:21" ht="14.25">
      <c r="C513" s="1208"/>
      <c r="D513" s="1208"/>
      <c r="E513" s="1208"/>
      <c r="F513" s="1208"/>
      <c r="G513" s="1208"/>
      <c r="H513" s="1208"/>
      <c r="I513" s="1208"/>
      <c r="J513" s="1208"/>
      <c r="K513" s="1208"/>
      <c r="L513" s="1208"/>
      <c r="M513" s="1209"/>
      <c r="N513" s="1208"/>
      <c r="O513" s="1209"/>
      <c r="P513" s="1208"/>
      <c r="Q513" s="1208"/>
      <c r="R513" s="1208"/>
      <c r="S513" s="1208"/>
      <c r="U513" s="1208"/>
    </row>
    <row r="514" spans="3:21" ht="14.25">
      <c r="C514" s="1208"/>
      <c r="D514" s="1208"/>
      <c r="E514" s="1208"/>
      <c r="F514" s="1208"/>
      <c r="G514" s="1208"/>
      <c r="H514" s="1208"/>
      <c r="I514" s="1208"/>
      <c r="J514" s="1208"/>
      <c r="K514" s="1208"/>
      <c r="L514" s="1208"/>
      <c r="M514" s="1209"/>
      <c r="N514" s="1208"/>
      <c r="O514" s="1209"/>
      <c r="P514" s="1208"/>
      <c r="Q514" s="1208"/>
      <c r="R514" s="1208"/>
      <c r="S514" s="1208"/>
      <c r="U514" s="1208"/>
    </row>
    <row r="515" spans="3:21" ht="14.25">
      <c r="C515" s="1208"/>
      <c r="D515" s="1208"/>
      <c r="E515" s="1208"/>
      <c r="F515" s="1208"/>
      <c r="G515" s="1208"/>
      <c r="H515" s="1208"/>
      <c r="I515" s="1208"/>
      <c r="J515" s="1208"/>
      <c r="K515" s="1208"/>
      <c r="L515" s="1208"/>
      <c r="M515" s="1209"/>
      <c r="N515" s="1208"/>
      <c r="O515" s="1209"/>
      <c r="P515" s="1208"/>
      <c r="Q515" s="1208"/>
      <c r="R515" s="1208"/>
      <c r="S515" s="1208"/>
      <c r="U515" s="1208"/>
    </row>
    <row r="516" spans="3:21" ht="14.25">
      <c r="C516" s="1208"/>
      <c r="D516" s="1208"/>
      <c r="E516" s="1208"/>
      <c r="F516" s="1208"/>
      <c r="G516" s="1208"/>
      <c r="H516" s="1208"/>
      <c r="I516" s="1208"/>
      <c r="J516" s="1208"/>
      <c r="K516" s="1208"/>
      <c r="L516" s="1208"/>
      <c r="M516" s="1209"/>
      <c r="N516" s="1208"/>
      <c r="O516" s="1209"/>
      <c r="P516" s="1208"/>
      <c r="Q516" s="1208"/>
      <c r="R516" s="1208"/>
      <c r="S516" s="1208"/>
      <c r="U516" s="1208"/>
    </row>
    <row r="517" spans="3:21" ht="14.25">
      <c r="C517" s="1208"/>
      <c r="D517" s="1208"/>
      <c r="E517" s="1208"/>
      <c r="F517" s="1208"/>
      <c r="G517" s="1208"/>
      <c r="H517" s="1208"/>
      <c r="I517" s="1208"/>
      <c r="J517" s="1208"/>
      <c r="K517" s="1208"/>
      <c r="L517" s="1208"/>
      <c r="M517" s="1209"/>
      <c r="N517" s="1208"/>
      <c r="O517" s="1209"/>
      <c r="P517" s="1208"/>
      <c r="Q517" s="1208"/>
      <c r="R517" s="1208"/>
      <c r="S517" s="1208"/>
      <c r="U517" s="1208"/>
    </row>
    <row r="518" spans="3:21" ht="14.25">
      <c r="C518" s="1208"/>
      <c r="D518" s="1208"/>
      <c r="E518" s="1208"/>
      <c r="F518" s="1208"/>
      <c r="G518" s="1208"/>
      <c r="H518" s="1208"/>
      <c r="I518" s="1208"/>
      <c r="J518" s="1208"/>
      <c r="K518" s="1208"/>
      <c r="L518" s="1208"/>
      <c r="M518" s="1209"/>
      <c r="N518" s="1208"/>
      <c r="O518" s="1209"/>
      <c r="P518" s="1208"/>
      <c r="Q518" s="1208"/>
      <c r="R518" s="1208"/>
      <c r="S518" s="1208"/>
      <c r="U518" s="1208"/>
    </row>
    <row r="519" spans="3:21" ht="14.25">
      <c r="C519" s="1208"/>
      <c r="D519" s="1208"/>
      <c r="E519" s="1208"/>
      <c r="F519" s="1208"/>
      <c r="G519" s="1208"/>
      <c r="H519" s="1208"/>
      <c r="I519" s="1208"/>
      <c r="J519" s="1208"/>
      <c r="K519" s="1208"/>
      <c r="L519" s="1208"/>
      <c r="M519" s="1209"/>
      <c r="N519" s="1208"/>
      <c r="O519" s="1209"/>
      <c r="P519" s="1208"/>
      <c r="Q519" s="1208"/>
      <c r="R519" s="1208"/>
      <c r="S519" s="1208"/>
      <c r="U519" s="1208"/>
    </row>
    <row r="520" spans="3:21" ht="14.25">
      <c r="C520" s="1208"/>
      <c r="D520" s="1208"/>
      <c r="E520" s="1208"/>
      <c r="F520" s="1208"/>
      <c r="G520" s="1208"/>
      <c r="H520" s="1208"/>
      <c r="I520" s="1208"/>
      <c r="J520" s="1208"/>
      <c r="K520" s="1208"/>
      <c r="L520" s="1208"/>
      <c r="M520" s="1209"/>
      <c r="N520" s="1208"/>
      <c r="O520" s="1209"/>
      <c r="P520" s="1208"/>
      <c r="Q520" s="1208"/>
      <c r="R520" s="1208"/>
      <c r="S520" s="1208"/>
      <c r="U520" s="1208"/>
    </row>
    <row r="521" spans="3:21" ht="14.25">
      <c r="C521" s="1208"/>
      <c r="D521" s="1208"/>
      <c r="E521" s="1208"/>
      <c r="F521" s="1208"/>
      <c r="G521" s="1208"/>
      <c r="H521" s="1208"/>
      <c r="I521" s="1208"/>
      <c r="J521" s="1208"/>
      <c r="K521" s="1208"/>
      <c r="L521" s="1208"/>
      <c r="M521" s="1209"/>
      <c r="N521" s="1208"/>
      <c r="O521" s="1209"/>
      <c r="P521" s="1208"/>
      <c r="Q521" s="1208"/>
      <c r="R521" s="1208"/>
      <c r="S521" s="1208"/>
      <c r="U521" s="1208"/>
    </row>
    <row r="522" spans="3:21" ht="14.25">
      <c r="C522" s="1208"/>
      <c r="D522" s="1208"/>
      <c r="E522" s="1208"/>
      <c r="F522" s="1208"/>
      <c r="G522" s="1208"/>
      <c r="H522" s="1208"/>
      <c r="I522" s="1208"/>
      <c r="J522" s="1208"/>
      <c r="K522" s="1208"/>
      <c r="L522" s="1208"/>
      <c r="M522" s="1209"/>
      <c r="N522" s="1208"/>
      <c r="O522" s="1209"/>
      <c r="P522" s="1208"/>
      <c r="Q522" s="1208"/>
      <c r="R522" s="1208"/>
      <c r="S522" s="1208"/>
      <c r="U522" s="1208"/>
    </row>
    <row r="523" spans="3:21" ht="14.25">
      <c r="C523" s="1208"/>
      <c r="D523" s="1208"/>
      <c r="E523" s="1208"/>
      <c r="F523" s="1208"/>
      <c r="G523" s="1208"/>
      <c r="H523" s="1208"/>
      <c r="I523" s="1208"/>
      <c r="J523" s="1208"/>
      <c r="K523" s="1208"/>
      <c r="L523" s="1208"/>
      <c r="M523" s="1209"/>
      <c r="N523" s="1208"/>
      <c r="O523" s="1209"/>
      <c r="P523" s="1208"/>
      <c r="Q523" s="1208"/>
      <c r="R523" s="1208"/>
      <c r="S523" s="1208"/>
      <c r="U523" s="1208"/>
    </row>
    <row r="524" spans="3:21" ht="14.25">
      <c r="C524" s="1208"/>
      <c r="D524" s="1208"/>
      <c r="E524" s="1208"/>
      <c r="F524" s="1208"/>
      <c r="G524" s="1208"/>
      <c r="H524" s="1208"/>
      <c r="I524" s="1208"/>
      <c r="J524" s="1208"/>
      <c r="K524" s="1208"/>
      <c r="L524" s="1208"/>
      <c r="M524" s="1209"/>
      <c r="N524" s="1208"/>
      <c r="O524" s="1209"/>
      <c r="P524" s="1208"/>
      <c r="Q524" s="1208"/>
      <c r="R524" s="1208"/>
      <c r="S524" s="1208"/>
      <c r="U524" s="1208"/>
    </row>
    <row r="525" spans="3:21" ht="14.25">
      <c r="C525" s="1208"/>
      <c r="D525" s="1208"/>
      <c r="E525" s="1208"/>
      <c r="F525" s="1208"/>
      <c r="G525" s="1208"/>
      <c r="H525" s="1208"/>
      <c r="I525" s="1208"/>
      <c r="J525" s="1208"/>
      <c r="K525" s="1208"/>
      <c r="L525" s="1208"/>
      <c r="M525" s="1209"/>
      <c r="N525" s="1208"/>
      <c r="O525" s="1209"/>
      <c r="P525" s="1208"/>
      <c r="Q525" s="1208"/>
      <c r="R525" s="1208"/>
      <c r="S525" s="1208"/>
      <c r="U525" s="1208"/>
    </row>
    <row r="526" spans="3:21" ht="14.25">
      <c r="C526" s="1208"/>
      <c r="D526" s="1208"/>
      <c r="E526" s="1208"/>
      <c r="F526" s="1208"/>
      <c r="G526" s="1208"/>
      <c r="H526" s="1208"/>
      <c r="I526" s="1208"/>
      <c r="J526" s="1208"/>
      <c r="K526" s="1208"/>
      <c r="L526" s="1208"/>
      <c r="M526" s="1209"/>
      <c r="N526" s="1208"/>
      <c r="O526" s="1209"/>
      <c r="P526" s="1208"/>
      <c r="Q526" s="1208"/>
      <c r="R526" s="1208"/>
      <c r="S526" s="1208"/>
      <c r="U526" s="1208"/>
    </row>
    <row r="527" spans="3:21" ht="14.25">
      <c r="C527" s="1208"/>
      <c r="D527" s="1208"/>
      <c r="E527" s="1208"/>
      <c r="F527" s="1208"/>
      <c r="G527" s="1208"/>
      <c r="H527" s="1208"/>
      <c r="I527" s="1208"/>
      <c r="J527" s="1208"/>
      <c r="K527" s="1208"/>
      <c r="L527" s="1208"/>
      <c r="M527" s="1209"/>
      <c r="N527" s="1208"/>
      <c r="O527" s="1209"/>
      <c r="P527" s="1208"/>
      <c r="Q527" s="1208"/>
      <c r="R527" s="1208"/>
      <c r="S527" s="1208"/>
      <c r="U527" s="1208"/>
    </row>
    <row r="528" spans="3:21" ht="14.25">
      <c r="C528" s="1208"/>
      <c r="D528" s="1208"/>
      <c r="E528" s="1208"/>
      <c r="F528" s="1208"/>
      <c r="G528" s="1208"/>
      <c r="H528" s="1208"/>
      <c r="I528" s="1208"/>
      <c r="J528" s="1208"/>
      <c r="K528" s="1208"/>
      <c r="L528" s="1208"/>
      <c r="M528" s="1209"/>
      <c r="N528" s="1208"/>
      <c r="O528" s="1209"/>
      <c r="P528" s="1208"/>
      <c r="Q528" s="1208"/>
      <c r="R528" s="1208"/>
      <c r="S528" s="1208"/>
      <c r="U528" s="1208"/>
    </row>
    <row r="529" spans="3:21" ht="14.25">
      <c r="C529" s="1208"/>
      <c r="D529" s="1208"/>
      <c r="E529" s="1208"/>
      <c r="F529" s="1208"/>
      <c r="G529" s="1208"/>
      <c r="H529" s="1208"/>
      <c r="I529" s="1208"/>
      <c r="J529" s="1208"/>
      <c r="K529" s="1208"/>
      <c r="L529" s="1208"/>
      <c r="M529" s="1209"/>
      <c r="N529" s="1208"/>
      <c r="O529" s="1209"/>
      <c r="P529" s="1208"/>
      <c r="Q529" s="1208"/>
      <c r="R529" s="1208"/>
      <c r="S529" s="1208"/>
      <c r="U529" s="1208"/>
    </row>
    <row r="530" spans="3:21" ht="14.25">
      <c r="C530" s="1208"/>
      <c r="D530" s="1208"/>
      <c r="E530" s="1208"/>
      <c r="F530" s="1208"/>
      <c r="G530" s="1208"/>
      <c r="H530" s="1208"/>
      <c r="I530" s="1208"/>
      <c r="J530" s="1208"/>
      <c r="K530" s="1208"/>
      <c r="L530" s="1208"/>
      <c r="M530" s="1209"/>
      <c r="N530" s="1208"/>
      <c r="O530" s="1209"/>
      <c r="P530" s="1208"/>
      <c r="Q530" s="1208"/>
      <c r="R530" s="1208"/>
      <c r="S530" s="1208"/>
      <c r="U530" s="1208"/>
    </row>
    <row r="531" spans="3:21" ht="14.25">
      <c r="C531" s="1208"/>
      <c r="D531" s="1208"/>
      <c r="E531" s="1208"/>
      <c r="F531" s="1208"/>
      <c r="G531" s="1208"/>
      <c r="H531" s="1208"/>
      <c r="I531" s="1208"/>
      <c r="J531" s="1208"/>
      <c r="K531" s="1208"/>
      <c r="L531" s="1208"/>
      <c r="M531" s="1209"/>
      <c r="N531" s="1208"/>
      <c r="O531" s="1209"/>
      <c r="P531" s="1208"/>
      <c r="Q531" s="1208"/>
      <c r="R531" s="1208"/>
      <c r="S531" s="1208"/>
      <c r="U531" s="1208"/>
    </row>
    <row r="532" spans="3:21" ht="14.25">
      <c r="C532" s="1208"/>
      <c r="D532" s="1208"/>
      <c r="E532" s="1208"/>
      <c r="F532" s="1208"/>
      <c r="G532" s="1208"/>
      <c r="H532" s="1208"/>
      <c r="I532" s="1208"/>
      <c r="J532" s="1208"/>
      <c r="K532" s="1208"/>
      <c r="L532" s="1208"/>
      <c r="M532" s="1209"/>
      <c r="N532" s="1208"/>
      <c r="O532" s="1209"/>
      <c r="P532" s="1208"/>
      <c r="Q532" s="1208"/>
      <c r="R532" s="1208"/>
      <c r="S532" s="1208"/>
      <c r="U532" s="1208"/>
    </row>
  </sheetData>
  <sheetProtection/>
  <protectedRanges>
    <protectedRange sqref="AF15:AG17 X15:X17 Z15:Z17 AB15:AB17 AD15:AD17 D15:V17" name="範囲4"/>
    <protectedRange sqref="X8:X13 Z8:Z13 AB8:AB13 AD8:AD13 AF8:AG13 AF15:AG17 AD15:AD17 AB15:AB17 Z15:Z17 X15:X17 AB21 X19 Z19 AB19 AD19 AF19:AG19 AF21:AG26 AD21:AD26 D15:V17 D8:V13 D19:V19" name="範囲2"/>
    <protectedRange sqref="AF21:AG26 AD21:AD26 AB21:AB26 Z21:Z26 X21:X26 C36:D36 X28:X33 Z28:Z33 AB28:AB33 AD28:AD33 AF28:AG33 D21:V26 D28:V33" name="範囲3"/>
    <protectedRange sqref="C8:C13 C15:C17 C19 C21:C26 C28:C33" name="範囲5"/>
    <protectedRange sqref="AC1" name="範囲1_1"/>
  </protectedRanges>
  <autoFilter ref="A7:BD37"/>
  <mergeCells count="58">
    <mergeCell ref="AC1:AG1"/>
    <mergeCell ref="A2:A6"/>
    <mergeCell ref="B2:B6"/>
    <mergeCell ref="C2:C6"/>
    <mergeCell ref="D2:D6"/>
    <mergeCell ref="E2:U2"/>
    <mergeCell ref="V2:AE2"/>
    <mergeCell ref="AF2:AG3"/>
    <mergeCell ref="E3:E4"/>
    <mergeCell ref="F3:G4"/>
    <mergeCell ref="H3:I4"/>
    <mergeCell ref="J3:J4"/>
    <mergeCell ref="K3:K4"/>
    <mergeCell ref="L3:M4"/>
    <mergeCell ref="N3:O4"/>
    <mergeCell ref="V3:W4"/>
    <mergeCell ref="X3:AE3"/>
    <mergeCell ref="X4:Y4"/>
    <mergeCell ref="Z4:AA4"/>
    <mergeCell ref="AB4:AC4"/>
    <mergeCell ref="AD4:AE4"/>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36:B36"/>
    <mergeCell ref="A37:B37"/>
    <mergeCell ref="A8:A14"/>
    <mergeCell ref="A15:A18"/>
    <mergeCell ref="A19:A20"/>
    <mergeCell ref="A21:A27"/>
    <mergeCell ref="A28:A34"/>
    <mergeCell ref="A35:B3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2" r:id="rId1"/>
  <rowBreaks count="1" manualBreakCount="1">
    <brk id="37" max="255" man="1"/>
  </rowBreaks>
</worksheet>
</file>

<file path=xl/worksheets/sheet7.xml><?xml version="1.0" encoding="utf-8"?>
<worksheet xmlns="http://schemas.openxmlformats.org/spreadsheetml/2006/main" xmlns:r="http://schemas.openxmlformats.org/officeDocument/2006/relationships">
  <sheetPr>
    <tabColor indexed="14"/>
    <pageSetUpPr fitToPage="1"/>
  </sheetPr>
  <dimension ref="A1:BU532"/>
  <sheetViews>
    <sheetView view="pageBreakPreview" zoomScaleSheetLayoutView="100" workbookViewId="0" topLeftCell="A1">
      <selection activeCell="L10" sqref="L10"/>
    </sheetView>
  </sheetViews>
  <sheetFormatPr defaultColWidth="9.00390625" defaultRowHeight="13.5"/>
  <cols>
    <col min="1" max="1" width="3.00390625" style="39" bestFit="1" customWidth="1"/>
    <col min="2" max="2" width="9.00390625" style="64" customWidth="1"/>
    <col min="3" max="3" width="5.00390625" style="1" bestFit="1" customWidth="1"/>
    <col min="4" max="4" width="5.75390625" style="1" bestFit="1" customWidth="1"/>
    <col min="5" max="5" width="4.50390625" style="1" bestFit="1" customWidth="1"/>
    <col min="6" max="7" width="4.75390625" style="1" customWidth="1"/>
    <col min="8" max="8" width="6.25390625" style="1" customWidth="1"/>
    <col min="9" max="9" width="4.625" style="1" customWidth="1"/>
    <col min="10" max="10" width="5.50390625" style="1" customWidth="1"/>
    <col min="11" max="11" width="4.625" style="1" customWidth="1"/>
    <col min="12" max="12" width="5.125" style="1" customWidth="1"/>
    <col min="13" max="13" width="4.625" style="1" customWidth="1"/>
    <col min="14" max="14" width="5.625" style="1" customWidth="1"/>
    <col min="15" max="15" width="4.625" style="777" customWidth="1"/>
    <col min="16" max="16" width="3.50390625" style="1" customWidth="1"/>
    <col min="17" max="17" width="3.625" style="777" customWidth="1"/>
    <col min="18" max="18" width="3.50390625" style="1" customWidth="1"/>
    <col min="19" max="19" width="3.625" style="777" customWidth="1"/>
    <col min="20" max="20" width="5.625" style="1" customWidth="1"/>
    <col min="21" max="21" width="3.625" style="777" customWidth="1"/>
    <col min="22" max="22" width="3.50390625" style="1" customWidth="1"/>
    <col min="23" max="23" width="3.625" style="777" customWidth="1"/>
    <col min="24" max="24" width="4.75390625" style="1" customWidth="1"/>
    <col min="25" max="25" width="3.625" style="777" customWidth="1"/>
    <col min="26" max="26" width="4.75390625" style="1" customWidth="1"/>
    <col min="27" max="27" width="3.625" style="777" customWidth="1"/>
    <col min="28" max="29" width="3.125" style="778" customWidth="1"/>
    <col min="30" max="30" width="3.625" style="778" customWidth="1"/>
    <col min="31" max="16384" width="9.00390625" style="1" customWidth="1"/>
  </cols>
  <sheetData>
    <row r="1" spans="1:27" s="51" customFormat="1" ht="14.25">
      <c r="A1" s="2004" t="s">
        <v>338</v>
      </c>
      <c r="B1" s="2004"/>
      <c r="C1" s="2004"/>
      <c r="D1" s="2004"/>
      <c r="E1" s="2004"/>
      <c r="F1" s="2004"/>
      <c r="G1" s="2004"/>
      <c r="H1" s="2004"/>
      <c r="I1" s="2004"/>
      <c r="J1" s="2004"/>
      <c r="K1" s="2004"/>
      <c r="L1" s="2004"/>
      <c r="M1" s="2004"/>
      <c r="N1" s="2004"/>
      <c r="O1" s="2004"/>
      <c r="P1" s="2004"/>
      <c r="Q1" s="2004"/>
      <c r="R1" s="2004"/>
      <c r="S1" s="710"/>
      <c r="T1" s="682"/>
      <c r="U1" s="710"/>
      <c r="V1" s="682"/>
      <c r="W1" s="710"/>
      <c r="X1" s="682"/>
      <c r="Y1" s="710"/>
      <c r="Z1" s="682"/>
      <c r="AA1" s="711"/>
    </row>
    <row r="2" spans="1:30" s="44" customFormat="1" ht="14.25" customHeight="1" thickBot="1">
      <c r="A2" s="45"/>
      <c r="B2" s="45"/>
      <c r="C2" s="45"/>
      <c r="D2" s="45"/>
      <c r="E2" s="45"/>
      <c r="F2" s="45"/>
      <c r="G2" s="45"/>
      <c r="H2" s="45"/>
      <c r="I2" s="45"/>
      <c r="J2" s="45"/>
      <c r="K2" s="45"/>
      <c r="L2" s="45"/>
      <c r="M2" s="45"/>
      <c r="O2" s="712"/>
      <c r="Q2" s="713"/>
      <c r="R2" s="45"/>
      <c r="S2" s="713"/>
      <c r="T2" s="45"/>
      <c r="U2" s="713"/>
      <c r="V2" s="45"/>
      <c r="W2" s="713"/>
      <c r="X2" s="45"/>
      <c r="Y2" s="713"/>
      <c r="Z2" s="2017" t="str">
        <f ca="1">INDIRECT("'-43-'!M4")</f>
        <v>（令和元年度）</v>
      </c>
      <c r="AA2" s="2017"/>
      <c r="AB2" s="2017"/>
      <c r="AC2" s="2017"/>
      <c r="AD2" s="45"/>
    </row>
    <row r="3" spans="1:30" s="43" customFormat="1" ht="15" customHeight="1" thickBot="1">
      <c r="A3" s="1765" t="s">
        <v>70</v>
      </c>
      <c r="B3" s="1867" t="s">
        <v>71</v>
      </c>
      <c r="C3" s="2018" t="s">
        <v>142</v>
      </c>
      <c r="D3" s="2021" t="s">
        <v>225</v>
      </c>
      <c r="E3" s="2007" t="s">
        <v>226</v>
      </c>
      <c r="F3" s="2008"/>
      <c r="G3" s="2008"/>
      <c r="H3" s="2008"/>
      <c r="I3" s="2008"/>
      <c r="J3" s="2008"/>
      <c r="K3" s="2008"/>
      <c r="L3" s="2008"/>
      <c r="M3" s="2009"/>
      <c r="N3" s="2024" t="s">
        <v>256</v>
      </c>
      <c r="O3" s="2025"/>
      <c r="P3" s="2025"/>
      <c r="Q3" s="2025"/>
      <c r="R3" s="2025"/>
      <c r="S3" s="2025"/>
      <c r="T3" s="2025"/>
      <c r="U3" s="2025"/>
      <c r="V3" s="2025"/>
      <c r="W3" s="2025"/>
      <c r="X3" s="2025"/>
      <c r="Y3" s="2025"/>
      <c r="Z3" s="2025"/>
      <c r="AA3" s="2026"/>
      <c r="AB3" s="2030" t="s">
        <v>312</v>
      </c>
      <c r="AC3" s="2031"/>
      <c r="AD3" s="714"/>
    </row>
    <row r="4" spans="1:30" s="43" customFormat="1" ht="15" thickBot="1">
      <c r="A4" s="1766"/>
      <c r="B4" s="1868"/>
      <c r="C4" s="2019"/>
      <c r="D4" s="2022"/>
      <c r="E4" s="2034" t="s">
        <v>254</v>
      </c>
      <c r="F4" s="2035"/>
      <c r="G4" s="2035"/>
      <c r="H4" s="2035"/>
      <c r="I4" s="2036"/>
      <c r="J4" s="2007" t="s">
        <v>255</v>
      </c>
      <c r="K4" s="2008"/>
      <c r="L4" s="2008"/>
      <c r="M4" s="2009"/>
      <c r="N4" s="2027"/>
      <c r="O4" s="2028"/>
      <c r="P4" s="2028"/>
      <c r="Q4" s="2028"/>
      <c r="R4" s="2028"/>
      <c r="S4" s="2028"/>
      <c r="T4" s="2028"/>
      <c r="U4" s="2028"/>
      <c r="V4" s="2028"/>
      <c r="W4" s="2028"/>
      <c r="X4" s="2028"/>
      <c r="Y4" s="2028"/>
      <c r="Z4" s="2028"/>
      <c r="AA4" s="2029"/>
      <c r="AB4" s="2032"/>
      <c r="AC4" s="2033"/>
      <c r="AD4" s="714"/>
    </row>
    <row r="5" spans="1:30" s="39" customFormat="1" ht="24" customHeight="1" thickBot="1">
      <c r="A5" s="1766"/>
      <c r="B5" s="1868"/>
      <c r="C5" s="2019"/>
      <c r="D5" s="2022"/>
      <c r="E5" s="715" t="s">
        <v>146</v>
      </c>
      <c r="F5" s="2010" t="s">
        <v>300</v>
      </c>
      <c r="G5" s="2010"/>
      <c r="H5" s="2010" t="s">
        <v>299</v>
      </c>
      <c r="I5" s="2011"/>
      <c r="J5" s="716" t="s">
        <v>218</v>
      </c>
      <c r="K5" s="717" t="s">
        <v>214</v>
      </c>
      <c r="L5" s="718" t="s">
        <v>342</v>
      </c>
      <c r="M5" s="719" t="s">
        <v>433</v>
      </c>
      <c r="N5" s="2012" t="s">
        <v>145</v>
      </c>
      <c r="O5" s="2013"/>
      <c r="P5" s="2013" t="s">
        <v>217</v>
      </c>
      <c r="Q5" s="2013"/>
      <c r="R5" s="2013"/>
      <c r="S5" s="2013"/>
      <c r="T5" s="2013"/>
      <c r="U5" s="2013"/>
      <c r="V5" s="2013"/>
      <c r="W5" s="2013"/>
      <c r="X5" s="2013"/>
      <c r="Y5" s="2013"/>
      <c r="Z5" s="2013"/>
      <c r="AA5" s="2016"/>
      <c r="AB5" s="2032"/>
      <c r="AC5" s="2033"/>
      <c r="AD5" s="714"/>
    </row>
    <row r="6" spans="1:30" s="39" customFormat="1" ht="20.25" customHeight="1" thickBot="1">
      <c r="A6" s="1766"/>
      <c r="B6" s="1868"/>
      <c r="C6" s="2019"/>
      <c r="D6" s="2022"/>
      <c r="E6" s="2037" t="s">
        <v>308</v>
      </c>
      <c r="F6" s="1991" t="s">
        <v>147</v>
      </c>
      <c r="G6" s="1991" t="s">
        <v>148</v>
      </c>
      <c r="H6" s="1991" t="s">
        <v>150</v>
      </c>
      <c r="I6" s="1993" t="s">
        <v>252</v>
      </c>
      <c r="J6" s="1997" t="s">
        <v>309</v>
      </c>
      <c r="K6" s="1999" t="s">
        <v>310</v>
      </c>
      <c r="L6" s="1991" t="s">
        <v>150</v>
      </c>
      <c r="M6" s="2002" t="s">
        <v>150</v>
      </c>
      <c r="N6" s="2014"/>
      <c r="O6" s="2015"/>
      <c r="P6" s="2005" t="s">
        <v>313</v>
      </c>
      <c r="Q6" s="2006"/>
      <c r="R6" s="1995" t="s">
        <v>224</v>
      </c>
      <c r="S6" s="1995"/>
      <c r="T6" s="1995" t="s">
        <v>218</v>
      </c>
      <c r="U6" s="1995"/>
      <c r="V6" s="1995" t="s">
        <v>219</v>
      </c>
      <c r="W6" s="1995"/>
      <c r="X6" s="1995" t="s">
        <v>220</v>
      </c>
      <c r="Y6" s="1995"/>
      <c r="Z6" s="1995" t="s">
        <v>196</v>
      </c>
      <c r="AA6" s="1996"/>
      <c r="AB6" s="166" t="s">
        <v>251</v>
      </c>
      <c r="AC6" s="167" t="s">
        <v>196</v>
      </c>
      <c r="AD6" s="720"/>
    </row>
    <row r="7" spans="1:30" s="39" customFormat="1" ht="42" customHeight="1" thickBot="1">
      <c r="A7" s="1766"/>
      <c r="B7" s="1868"/>
      <c r="C7" s="2020"/>
      <c r="D7" s="2023"/>
      <c r="E7" s="2038"/>
      <c r="F7" s="1992"/>
      <c r="G7" s="1992"/>
      <c r="H7" s="1992"/>
      <c r="I7" s="1994"/>
      <c r="J7" s="1998"/>
      <c r="K7" s="2000"/>
      <c r="L7" s="2001"/>
      <c r="M7" s="2003"/>
      <c r="N7" s="721" t="s">
        <v>227</v>
      </c>
      <c r="O7" s="722" t="s">
        <v>84</v>
      </c>
      <c r="P7" s="723" t="s">
        <v>227</v>
      </c>
      <c r="Q7" s="724" t="s">
        <v>84</v>
      </c>
      <c r="R7" s="723" t="s">
        <v>227</v>
      </c>
      <c r="S7" s="724" t="s">
        <v>84</v>
      </c>
      <c r="T7" s="723" t="s">
        <v>227</v>
      </c>
      <c r="U7" s="724" t="s">
        <v>84</v>
      </c>
      <c r="V7" s="723" t="s">
        <v>227</v>
      </c>
      <c r="W7" s="724" t="s">
        <v>84</v>
      </c>
      <c r="X7" s="723" t="s">
        <v>227</v>
      </c>
      <c r="Y7" s="724" t="s">
        <v>84</v>
      </c>
      <c r="Z7" s="723" t="s">
        <v>227</v>
      </c>
      <c r="AA7" s="725" t="s">
        <v>84</v>
      </c>
      <c r="AB7" s="726" t="s">
        <v>227</v>
      </c>
      <c r="AC7" s="727" t="s">
        <v>227</v>
      </c>
      <c r="AD7" s="728"/>
    </row>
    <row r="8" spans="1:32" s="33" customFormat="1" ht="11.25" thickBot="1">
      <c r="A8" s="729"/>
      <c r="B8" s="141"/>
      <c r="C8" s="730" t="s">
        <v>45</v>
      </c>
      <c r="D8" s="731" t="s">
        <v>45</v>
      </c>
      <c r="E8" s="732" t="s">
        <v>45</v>
      </c>
      <c r="F8" s="733" t="s">
        <v>45</v>
      </c>
      <c r="G8" s="733" t="s">
        <v>45</v>
      </c>
      <c r="H8" s="733" t="s">
        <v>45</v>
      </c>
      <c r="I8" s="734" t="s">
        <v>45</v>
      </c>
      <c r="J8" s="735" t="s">
        <v>45</v>
      </c>
      <c r="K8" s="736" t="s">
        <v>45</v>
      </c>
      <c r="L8" s="736" t="s">
        <v>45</v>
      </c>
      <c r="M8" s="737" t="s">
        <v>45</v>
      </c>
      <c r="N8" s="732" t="s">
        <v>45</v>
      </c>
      <c r="O8" s="738" t="s">
        <v>434</v>
      </c>
      <c r="P8" s="733" t="s">
        <v>45</v>
      </c>
      <c r="Q8" s="738" t="s">
        <v>434</v>
      </c>
      <c r="R8" s="733" t="s">
        <v>152</v>
      </c>
      <c r="S8" s="738" t="s">
        <v>435</v>
      </c>
      <c r="T8" s="733" t="s">
        <v>152</v>
      </c>
      <c r="U8" s="738" t="s">
        <v>435</v>
      </c>
      <c r="V8" s="733" t="s">
        <v>45</v>
      </c>
      <c r="W8" s="738" t="s">
        <v>435</v>
      </c>
      <c r="X8" s="733" t="s">
        <v>45</v>
      </c>
      <c r="Y8" s="738" t="s">
        <v>435</v>
      </c>
      <c r="Z8" s="733" t="s">
        <v>45</v>
      </c>
      <c r="AA8" s="739" t="s">
        <v>435</v>
      </c>
      <c r="AB8" s="740" t="s">
        <v>45</v>
      </c>
      <c r="AC8" s="741" t="s">
        <v>45</v>
      </c>
      <c r="AD8" s="742"/>
      <c r="AE8" s="270"/>
      <c r="AF8" s="270"/>
    </row>
    <row r="9" spans="1:30" s="152" customFormat="1" ht="14.25" customHeight="1">
      <c r="A9" s="1989" t="s">
        <v>151</v>
      </c>
      <c r="B9" s="151" t="s">
        <v>47</v>
      </c>
      <c r="C9" s="230">
        <f>'-44-'!E8</f>
        <v>222</v>
      </c>
      <c r="D9" s="743">
        <v>2534</v>
      </c>
      <c r="E9" s="744">
        <v>45</v>
      </c>
      <c r="F9" s="745">
        <v>207</v>
      </c>
      <c r="G9" s="745">
        <v>96</v>
      </c>
      <c r="H9" s="745">
        <v>2534</v>
      </c>
      <c r="I9" s="746">
        <v>10</v>
      </c>
      <c r="J9" s="744">
        <v>204</v>
      </c>
      <c r="K9" s="745">
        <v>69</v>
      </c>
      <c r="L9" s="747">
        <v>224</v>
      </c>
      <c r="M9" s="748">
        <v>218</v>
      </c>
      <c r="N9" s="744">
        <v>2426</v>
      </c>
      <c r="O9" s="1448">
        <v>95.7379636937648</v>
      </c>
      <c r="P9" s="1454">
        <v>7</v>
      </c>
      <c r="Q9" s="1455">
        <v>0.2762430939226519</v>
      </c>
      <c r="R9" s="1454">
        <v>5</v>
      </c>
      <c r="S9" s="1455">
        <v>0.1973164956590371</v>
      </c>
      <c r="T9" s="1454">
        <v>35</v>
      </c>
      <c r="U9" s="1455">
        <v>1.3812154696132597</v>
      </c>
      <c r="V9" s="1454">
        <v>8</v>
      </c>
      <c r="W9" s="1455">
        <v>0.31570639305445936</v>
      </c>
      <c r="X9" s="1454">
        <v>52</v>
      </c>
      <c r="Y9" s="1455">
        <v>2.0520915548539858</v>
      </c>
      <c r="Z9" s="744">
        <v>12</v>
      </c>
      <c r="AA9" s="1441">
        <v>0.4735595895816891</v>
      </c>
      <c r="AB9" s="749">
        <v>0</v>
      </c>
      <c r="AC9" s="750">
        <v>1</v>
      </c>
      <c r="AD9" s="751"/>
    </row>
    <row r="10" spans="1:30" s="152" customFormat="1" ht="14.25" customHeight="1" thickBot="1">
      <c r="A10" s="1990"/>
      <c r="B10" s="404" t="s">
        <v>48</v>
      </c>
      <c r="C10" s="405">
        <f>'-44-'!E9</f>
        <v>222</v>
      </c>
      <c r="D10" s="992">
        <f>SUM(D9)</f>
        <v>2534</v>
      </c>
      <c r="E10" s="1026">
        <f aca="true" t="shared" si="0" ref="E10:AC10">SUM(E9)</f>
        <v>45</v>
      </c>
      <c r="F10" s="994">
        <f t="shared" si="0"/>
        <v>207</v>
      </c>
      <c r="G10" s="994">
        <f t="shared" si="0"/>
        <v>96</v>
      </c>
      <c r="H10" s="994">
        <f t="shared" si="0"/>
        <v>2534</v>
      </c>
      <c r="I10" s="1040">
        <f t="shared" si="0"/>
        <v>10</v>
      </c>
      <c r="J10" s="997">
        <f t="shared" si="0"/>
        <v>204</v>
      </c>
      <c r="K10" s="994">
        <f t="shared" si="0"/>
        <v>69</v>
      </c>
      <c r="L10" s="994">
        <f t="shared" si="0"/>
        <v>224</v>
      </c>
      <c r="M10" s="995">
        <f t="shared" si="0"/>
        <v>218</v>
      </c>
      <c r="N10" s="996">
        <f t="shared" si="0"/>
        <v>2426</v>
      </c>
      <c r="O10" s="1449">
        <f>N10/$D10*100</f>
        <v>95.7379636937648</v>
      </c>
      <c r="P10" s="994">
        <f t="shared" si="0"/>
        <v>7</v>
      </c>
      <c r="Q10" s="1456">
        <f>P10/$D10*100</f>
        <v>0.2762430939226519</v>
      </c>
      <c r="R10" s="994">
        <f t="shared" si="0"/>
        <v>5</v>
      </c>
      <c r="S10" s="1456">
        <f>R10/$D10*100</f>
        <v>0.1973164956590371</v>
      </c>
      <c r="T10" s="994">
        <f t="shared" si="0"/>
        <v>35</v>
      </c>
      <c r="U10" s="1456">
        <f>T10/$D10*100</f>
        <v>1.3812154696132597</v>
      </c>
      <c r="V10" s="994">
        <f t="shared" si="0"/>
        <v>8</v>
      </c>
      <c r="W10" s="1456">
        <f>V10/$D10*100</f>
        <v>0.31570639305445936</v>
      </c>
      <c r="X10" s="994">
        <f t="shared" si="0"/>
        <v>52</v>
      </c>
      <c r="Y10" s="1456">
        <f>X10/$D10*100</f>
        <v>2.0520915548539858</v>
      </c>
      <c r="Z10" s="996">
        <f t="shared" si="0"/>
        <v>12</v>
      </c>
      <c r="AA10" s="1445">
        <f>Z10/$D10*100</f>
        <v>0.4735595895816891</v>
      </c>
      <c r="AB10" s="996">
        <f t="shared" si="0"/>
        <v>0</v>
      </c>
      <c r="AC10" s="1027">
        <f t="shared" si="0"/>
        <v>1</v>
      </c>
      <c r="AD10" s="752"/>
    </row>
    <row r="11" spans="1:30" s="152" customFormat="1" ht="14.25" customHeight="1">
      <c r="A11" s="1988" t="s">
        <v>86</v>
      </c>
      <c r="B11" s="151" t="s">
        <v>49</v>
      </c>
      <c r="C11" s="231">
        <f>'-44-'!E10</f>
        <v>86</v>
      </c>
      <c r="D11" s="753">
        <v>1248</v>
      </c>
      <c r="E11" s="744">
        <v>8</v>
      </c>
      <c r="F11" s="745">
        <v>42</v>
      </c>
      <c r="G11" s="745">
        <v>29</v>
      </c>
      <c r="H11" s="745">
        <v>1248</v>
      </c>
      <c r="I11" s="746">
        <v>20</v>
      </c>
      <c r="J11" s="744">
        <v>98</v>
      </c>
      <c r="K11" s="745">
        <v>33</v>
      </c>
      <c r="L11" s="747">
        <v>94</v>
      </c>
      <c r="M11" s="748">
        <v>0</v>
      </c>
      <c r="N11" s="744">
        <v>957</v>
      </c>
      <c r="O11" s="1450">
        <v>76.6826923076923</v>
      </c>
      <c r="P11" s="745">
        <v>1</v>
      </c>
      <c r="Q11" s="1457">
        <v>0.08012820512820512</v>
      </c>
      <c r="R11" s="745">
        <v>1</v>
      </c>
      <c r="S11" s="1457">
        <v>0.08012820512820512</v>
      </c>
      <c r="T11" s="745">
        <v>114</v>
      </c>
      <c r="U11" s="1457">
        <v>9.134615384615383</v>
      </c>
      <c r="V11" s="745">
        <v>0</v>
      </c>
      <c r="W11" s="1457">
        <v>0</v>
      </c>
      <c r="X11" s="745">
        <v>179</v>
      </c>
      <c r="Y11" s="1457">
        <v>14.342948717948717</v>
      </c>
      <c r="Z11" s="744">
        <v>11</v>
      </c>
      <c r="AA11" s="1440">
        <v>0.8814102564102564</v>
      </c>
      <c r="AB11" s="754">
        <v>0</v>
      </c>
      <c r="AC11" s="755">
        <v>1</v>
      </c>
      <c r="AD11" s="752"/>
    </row>
    <row r="12" spans="1:30" s="152" customFormat="1" ht="14.25" customHeight="1">
      <c r="A12" s="1989"/>
      <c r="B12" s="157" t="s">
        <v>87</v>
      </c>
      <c r="C12" s="232">
        <f>'-44-'!E11</f>
        <v>212</v>
      </c>
      <c r="D12" s="756">
        <v>2419</v>
      </c>
      <c r="E12" s="757">
        <v>24</v>
      </c>
      <c r="F12" s="758">
        <v>62</v>
      </c>
      <c r="G12" s="758">
        <v>91</v>
      </c>
      <c r="H12" s="758">
        <v>2419</v>
      </c>
      <c r="I12" s="759">
        <v>94</v>
      </c>
      <c r="J12" s="757">
        <v>196</v>
      </c>
      <c r="K12" s="758">
        <v>88</v>
      </c>
      <c r="L12" s="760">
        <v>216</v>
      </c>
      <c r="M12" s="761">
        <v>192</v>
      </c>
      <c r="N12" s="757">
        <v>2138</v>
      </c>
      <c r="O12" s="1451">
        <v>88.38362959900785</v>
      </c>
      <c r="P12" s="758">
        <v>12</v>
      </c>
      <c r="Q12" s="1458">
        <v>0.49607275733774286</v>
      </c>
      <c r="R12" s="758">
        <v>14</v>
      </c>
      <c r="S12" s="1458">
        <v>0.5787515502273667</v>
      </c>
      <c r="T12" s="758">
        <v>121</v>
      </c>
      <c r="U12" s="1458">
        <v>5.00206696982224</v>
      </c>
      <c r="V12" s="758">
        <v>4</v>
      </c>
      <c r="W12" s="1458">
        <v>0.1653575857792476</v>
      </c>
      <c r="X12" s="758">
        <v>131</v>
      </c>
      <c r="Y12" s="1458">
        <v>5.415460934270359</v>
      </c>
      <c r="Z12" s="757">
        <v>12</v>
      </c>
      <c r="AA12" s="1442">
        <v>0.49607275733774286</v>
      </c>
      <c r="AB12" s="762">
        <v>0</v>
      </c>
      <c r="AC12" s="763">
        <v>1</v>
      </c>
      <c r="AD12" s="752"/>
    </row>
    <row r="13" spans="1:30" s="152" customFormat="1" ht="14.25" customHeight="1">
      <c r="A13" s="1989"/>
      <c r="B13" s="161" t="s">
        <v>186</v>
      </c>
      <c r="C13" s="232">
        <f>'-44-'!E12</f>
        <v>193</v>
      </c>
      <c r="D13" s="756">
        <v>2206</v>
      </c>
      <c r="E13" s="757">
        <v>20</v>
      </c>
      <c r="F13" s="758">
        <v>80</v>
      </c>
      <c r="G13" s="758">
        <v>117</v>
      </c>
      <c r="H13" s="758">
        <v>2206</v>
      </c>
      <c r="I13" s="759">
        <v>29</v>
      </c>
      <c r="J13" s="757">
        <v>201</v>
      </c>
      <c r="K13" s="758">
        <v>93</v>
      </c>
      <c r="L13" s="760">
        <v>197</v>
      </c>
      <c r="M13" s="761">
        <v>187</v>
      </c>
      <c r="N13" s="757">
        <v>1927</v>
      </c>
      <c r="O13" s="1451">
        <v>87.35267452402539</v>
      </c>
      <c r="P13" s="758">
        <v>2</v>
      </c>
      <c r="Q13" s="1458">
        <v>0.09066183136899365</v>
      </c>
      <c r="R13" s="758">
        <v>4</v>
      </c>
      <c r="S13" s="1458">
        <v>0.1813236627379873</v>
      </c>
      <c r="T13" s="758">
        <v>89</v>
      </c>
      <c r="U13" s="1458">
        <v>4.034451495920218</v>
      </c>
      <c r="V13" s="758">
        <v>6</v>
      </c>
      <c r="W13" s="1458">
        <v>0.271985494106981</v>
      </c>
      <c r="X13" s="758">
        <v>178</v>
      </c>
      <c r="Y13" s="1458">
        <v>8.068902991840435</v>
      </c>
      <c r="Z13" s="757">
        <v>19</v>
      </c>
      <c r="AA13" s="1442">
        <v>0.8612873980054397</v>
      </c>
      <c r="AB13" s="762">
        <v>0</v>
      </c>
      <c r="AC13" s="763">
        <v>3</v>
      </c>
      <c r="AD13" s="752"/>
    </row>
    <row r="14" spans="1:31" s="184" customFormat="1" ht="14.25" customHeight="1" thickBot="1">
      <c r="A14" s="1990"/>
      <c r="B14" s="404" t="s">
        <v>48</v>
      </c>
      <c r="C14" s="407">
        <f>'-44-'!E13</f>
        <v>491</v>
      </c>
      <c r="D14" s="993">
        <f>SUM(D11:D13)</f>
        <v>5873</v>
      </c>
      <c r="E14" s="1030">
        <f aca="true" t="shared" si="1" ref="E14:AC14">SUM(E11:E13)</f>
        <v>52</v>
      </c>
      <c r="F14" s="994">
        <f t="shared" si="1"/>
        <v>184</v>
      </c>
      <c r="G14" s="994">
        <f t="shared" si="1"/>
        <v>237</v>
      </c>
      <c r="H14" s="994">
        <f t="shared" si="1"/>
        <v>5873</v>
      </c>
      <c r="I14" s="1040">
        <f t="shared" si="1"/>
        <v>143</v>
      </c>
      <c r="J14" s="997">
        <f t="shared" si="1"/>
        <v>495</v>
      </c>
      <c r="K14" s="994">
        <f t="shared" si="1"/>
        <v>214</v>
      </c>
      <c r="L14" s="994">
        <f t="shared" si="1"/>
        <v>507</v>
      </c>
      <c r="M14" s="995">
        <f t="shared" si="1"/>
        <v>379</v>
      </c>
      <c r="N14" s="996">
        <f t="shared" si="1"/>
        <v>5022</v>
      </c>
      <c r="O14" s="1452">
        <f>N14/$D14*100</f>
        <v>85.509960837732</v>
      </c>
      <c r="P14" s="994">
        <f t="shared" si="1"/>
        <v>15</v>
      </c>
      <c r="Q14" s="1459">
        <f>P14/$D14*100</f>
        <v>0.2554060956921505</v>
      </c>
      <c r="R14" s="994">
        <f t="shared" si="1"/>
        <v>19</v>
      </c>
      <c r="S14" s="1459">
        <f>R14/$D14*100</f>
        <v>0.323514387876724</v>
      </c>
      <c r="T14" s="994">
        <f t="shared" si="1"/>
        <v>324</v>
      </c>
      <c r="U14" s="1459">
        <f>T14/$D14*100</f>
        <v>5.516771666950452</v>
      </c>
      <c r="V14" s="994">
        <f t="shared" si="1"/>
        <v>10</v>
      </c>
      <c r="W14" s="1459">
        <f>V14/$D14*100</f>
        <v>0.17027073046143368</v>
      </c>
      <c r="X14" s="994">
        <f t="shared" si="1"/>
        <v>488</v>
      </c>
      <c r="Y14" s="1459">
        <f>X14/$D14*100</f>
        <v>8.309211646517964</v>
      </c>
      <c r="Z14" s="996">
        <f t="shared" si="1"/>
        <v>42</v>
      </c>
      <c r="AA14" s="1444">
        <f>Z14/$D14*100</f>
        <v>0.7151370679380215</v>
      </c>
      <c r="AB14" s="997">
        <f t="shared" si="1"/>
        <v>0</v>
      </c>
      <c r="AC14" s="1031">
        <f t="shared" si="1"/>
        <v>5</v>
      </c>
      <c r="AD14" s="752"/>
      <c r="AE14" s="152"/>
    </row>
    <row r="15" spans="1:30" s="222" customFormat="1" ht="14.25" customHeight="1">
      <c r="A15" s="1988" t="s">
        <v>88</v>
      </c>
      <c r="B15" s="211" t="s">
        <v>89</v>
      </c>
      <c r="C15" s="233">
        <f>'-44-'!E14</f>
        <v>314</v>
      </c>
      <c r="D15" s="1320">
        <v>3624</v>
      </c>
      <c r="E15" s="512">
        <v>37</v>
      </c>
      <c r="F15" s="764">
        <v>261</v>
      </c>
      <c r="G15" s="764">
        <v>169</v>
      </c>
      <c r="H15" s="764">
        <v>3612</v>
      </c>
      <c r="I15" s="513">
        <v>14</v>
      </c>
      <c r="J15" s="510">
        <v>307</v>
      </c>
      <c r="K15" s="764">
        <v>76</v>
      </c>
      <c r="L15" s="764">
        <v>308</v>
      </c>
      <c r="M15" s="764">
        <v>290</v>
      </c>
      <c r="N15" s="512">
        <v>3525</v>
      </c>
      <c r="O15" s="1453">
        <v>97.26821192052981</v>
      </c>
      <c r="P15" s="764">
        <v>6</v>
      </c>
      <c r="Q15" s="1460">
        <v>0.16556291390728478</v>
      </c>
      <c r="R15" s="764">
        <v>7</v>
      </c>
      <c r="S15" s="1460">
        <v>0.19315673289183224</v>
      </c>
      <c r="T15" s="764">
        <v>38</v>
      </c>
      <c r="U15" s="1460">
        <v>1.0485651214128036</v>
      </c>
      <c r="V15" s="764">
        <v>0</v>
      </c>
      <c r="W15" s="1460">
        <v>0</v>
      </c>
      <c r="X15" s="764">
        <v>31</v>
      </c>
      <c r="Y15" s="1460">
        <v>0.8554083885209713</v>
      </c>
      <c r="Z15" s="514">
        <v>20</v>
      </c>
      <c r="AA15" s="1443">
        <v>0.5518763796909493</v>
      </c>
      <c r="AB15" s="754">
        <v>0</v>
      </c>
      <c r="AC15" s="755">
        <v>1</v>
      </c>
      <c r="AD15" s="765"/>
    </row>
    <row r="16" spans="1:31" s="222" customFormat="1" ht="14.25" customHeight="1">
      <c r="A16" s="1989"/>
      <c r="B16" s="766" t="s">
        <v>307</v>
      </c>
      <c r="C16" s="235">
        <f>'-44-'!E15</f>
        <v>146</v>
      </c>
      <c r="D16" s="1321">
        <v>1796</v>
      </c>
      <c r="E16" s="512">
        <v>19</v>
      </c>
      <c r="F16" s="764">
        <v>123</v>
      </c>
      <c r="G16" s="764">
        <v>109</v>
      </c>
      <c r="H16" s="764">
        <v>1796</v>
      </c>
      <c r="I16" s="513">
        <v>11</v>
      </c>
      <c r="J16" s="510">
        <v>133</v>
      </c>
      <c r="K16" s="764">
        <v>26</v>
      </c>
      <c r="L16" s="764">
        <v>160</v>
      </c>
      <c r="M16" s="764">
        <v>151</v>
      </c>
      <c r="N16" s="512">
        <v>1626</v>
      </c>
      <c r="O16" s="1451">
        <v>90.53452115812918</v>
      </c>
      <c r="P16" s="745">
        <v>5</v>
      </c>
      <c r="Q16" s="1458">
        <v>0.27839643652561247</v>
      </c>
      <c r="R16" s="745">
        <v>14</v>
      </c>
      <c r="S16" s="1458">
        <v>0.779510022271715</v>
      </c>
      <c r="T16" s="745">
        <v>77</v>
      </c>
      <c r="U16" s="1458">
        <v>4.287305122494432</v>
      </c>
      <c r="V16" s="745">
        <v>0</v>
      </c>
      <c r="W16" s="1458">
        <v>0</v>
      </c>
      <c r="X16" s="745">
        <v>66</v>
      </c>
      <c r="Y16" s="1458">
        <v>3.6748329621380846</v>
      </c>
      <c r="Z16" s="744">
        <v>18</v>
      </c>
      <c r="AA16" s="1442">
        <v>1.0022271714922049</v>
      </c>
      <c r="AB16" s="754">
        <v>0</v>
      </c>
      <c r="AC16" s="755">
        <v>3</v>
      </c>
      <c r="AD16" s="768"/>
      <c r="AE16" s="66"/>
    </row>
    <row r="17" spans="1:30" s="66" customFormat="1" ht="14.25" customHeight="1">
      <c r="A17" s="1989"/>
      <c r="B17" s="161" t="s">
        <v>98</v>
      </c>
      <c r="C17" s="236">
        <f>'-44-'!E16</f>
        <v>5</v>
      </c>
      <c r="D17" s="753">
        <v>42</v>
      </c>
      <c r="E17" s="744">
        <v>3</v>
      </c>
      <c r="F17" s="745">
        <v>7</v>
      </c>
      <c r="G17" s="745">
        <v>0</v>
      </c>
      <c r="H17" s="745">
        <v>42</v>
      </c>
      <c r="I17" s="746">
        <v>0</v>
      </c>
      <c r="J17" s="744">
        <v>5</v>
      </c>
      <c r="K17" s="745">
        <v>1</v>
      </c>
      <c r="L17" s="747">
        <v>4</v>
      </c>
      <c r="M17" s="748">
        <v>3</v>
      </c>
      <c r="N17" s="744">
        <v>41</v>
      </c>
      <c r="O17" s="1451">
        <v>97.61904761904762</v>
      </c>
      <c r="P17" s="745">
        <v>0</v>
      </c>
      <c r="Q17" s="1458">
        <v>0</v>
      </c>
      <c r="R17" s="745">
        <v>0</v>
      </c>
      <c r="S17" s="1458">
        <v>0</v>
      </c>
      <c r="T17" s="745">
        <v>1</v>
      </c>
      <c r="U17" s="1458">
        <v>2.380952380952381</v>
      </c>
      <c r="V17" s="745">
        <v>0</v>
      </c>
      <c r="W17" s="1458">
        <v>0</v>
      </c>
      <c r="X17" s="745">
        <v>0</v>
      </c>
      <c r="Y17" s="1458">
        <v>0</v>
      </c>
      <c r="Z17" s="757">
        <v>0</v>
      </c>
      <c r="AA17" s="1442">
        <v>0</v>
      </c>
      <c r="AB17" s="762">
        <v>0</v>
      </c>
      <c r="AC17" s="763">
        <v>0</v>
      </c>
      <c r="AD17" s="765"/>
    </row>
    <row r="18" spans="1:30" s="66" customFormat="1" ht="14.25" customHeight="1">
      <c r="A18" s="1989"/>
      <c r="B18" s="161" t="s">
        <v>99</v>
      </c>
      <c r="C18" s="236">
        <f>'-44-'!E17</f>
        <v>7</v>
      </c>
      <c r="D18" s="769">
        <v>74</v>
      </c>
      <c r="E18" s="357">
        <v>0</v>
      </c>
      <c r="F18" s="770">
        <v>12</v>
      </c>
      <c r="G18" s="770">
        <v>6</v>
      </c>
      <c r="H18" s="770">
        <v>74</v>
      </c>
      <c r="I18" s="358">
        <v>0</v>
      </c>
      <c r="J18" s="359">
        <v>2</v>
      </c>
      <c r="K18" s="770">
        <v>3</v>
      </c>
      <c r="L18" s="770">
        <v>8</v>
      </c>
      <c r="M18" s="770">
        <v>5</v>
      </c>
      <c r="N18" s="357">
        <v>71</v>
      </c>
      <c r="O18" s="1451">
        <v>95.94594594594594</v>
      </c>
      <c r="P18" s="771">
        <v>0</v>
      </c>
      <c r="Q18" s="1458">
        <v>0</v>
      </c>
      <c r="R18" s="770">
        <v>0</v>
      </c>
      <c r="S18" s="1458">
        <v>0</v>
      </c>
      <c r="T18" s="758">
        <v>0</v>
      </c>
      <c r="U18" s="1458">
        <v>0</v>
      </c>
      <c r="V18" s="758">
        <v>0</v>
      </c>
      <c r="W18" s="1458">
        <v>0</v>
      </c>
      <c r="X18" s="758">
        <v>2</v>
      </c>
      <c r="Y18" s="1458">
        <v>2.7027027027027026</v>
      </c>
      <c r="Z18" s="757">
        <v>1</v>
      </c>
      <c r="AA18" s="1442">
        <v>1.3513513513513513</v>
      </c>
      <c r="AB18" s="762">
        <v>0</v>
      </c>
      <c r="AC18" s="763">
        <v>0</v>
      </c>
      <c r="AD18" s="765"/>
    </row>
    <row r="19" spans="1:30" s="152" customFormat="1" ht="14.25" customHeight="1" thickBot="1">
      <c r="A19" s="1990"/>
      <c r="B19" s="404" t="s">
        <v>48</v>
      </c>
      <c r="C19" s="408">
        <f>'-44-'!E18</f>
        <v>472</v>
      </c>
      <c r="D19" s="998">
        <f>SUM(D15:D18)</f>
        <v>5536</v>
      </c>
      <c r="E19" s="1030">
        <f aca="true" t="shared" si="2" ref="E19:AC19">SUM(E15:E18)</f>
        <v>59</v>
      </c>
      <c r="F19" s="994">
        <f t="shared" si="2"/>
        <v>403</v>
      </c>
      <c r="G19" s="994">
        <f t="shared" si="2"/>
        <v>284</v>
      </c>
      <c r="H19" s="994">
        <f t="shared" si="2"/>
        <v>5524</v>
      </c>
      <c r="I19" s="995">
        <f t="shared" si="2"/>
        <v>25</v>
      </c>
      <c r="J19" s="996">
        <f t="shared" si="2"/>
        <v>447</v>
      </c>
      <c r="K19" s="994">
        <f t="shared" si="2"/>
        <v>106</v>
      </c>
      <c r="L19" s="994">
        <f t="shared" si="2"/>
        <v>480</v>
      </c>
      <c r="M19" s="995">
        <f t="shared" si="2"/>
        <v>449</v>
      </c>
      <c r="N19" s="996">
        <f t="shared" si="2"/>
        <v>5263</v>
      </c>
      <c r="O19" s="1449">
        <f>N19/$D19*100</f>
        <v>95.06864161849711</v>
      </c>
      <c r="P19" s="994">
        <f t="shared" si="2"/>
        <v>11</v>
      </c>
      <c r="Q19" s="1456">
        <f>P19/$D19*100</f>
        <v>0.1986994219653179</v>
      </c>
      <c r="R19" s="994">
        <f t="shared" si="2"/>
        <v>21</v>
      </c>
      <c r="S19" s="1456">
        <f>R19/$D19*100</f>
        <v>0.3793352601156069</v>
      </c>
      <c r="T19" s="994">
        <f t="shared" si="2"/>
        <v>116</v>
      </c>
      <c r="U19" s="1456">
        <f>T19/$D19*100</f>
        <v>2.0953757225433525</v>
      </c>
      <c r="V19" s="994">
        <f t="shared" si="2"/>
        <v>0</v>
      </c>
      <c r="W19" s="1456">
        <f>V19/$D19*100</f>
        <v>0</v>
      </c>
      <c r="X19" s="994">
        <f t="shared" si="2"/>
        <v>99</v>
      </c>
      <c r="Y19" s="1456">
        <f>X19/$D19*100</f>
        <v>1.7882947976878611</v>
      </c>
      <c r="Z19" s="996">
        <f t="shared" si="2"/>
        <v>39</v>
      </c>
      <c r="AA19" s="1445">
        <f>Z19/$D19*100</f>
        <v>0.7044797687861272</v>
      </c>
      <c r="AB19" s="996">
        <f t="shared" si="2"/>
        <v>0</v>
      </c>
      <c r="AC19" s="1031">
        <f t="shared" si="2"/>
        <v>4</v>
      </c>
      <c r="AD19" s="752"/>
    </row>
    <row r="20" spans="1:30" s="152" customFormat="1" ht="14.25" customHeight="1">
      <c r="A20" s="1988" t="s">
        <v>91</v>
      </c>
      <c r="B20" s="151" t="s">
        <v>92</v>
      </c>
      <c r="C20" s="231">
        <f>'-44-'!E19</f>
        <v>745</v>
      </c>
      <c r="D20" s="753">
        <v>8150</v>
      </c>
      <c r="E20" s="744">
        <v>65</v>
      </c>
      <c r="F20" s="745">
        <v>435</v>
      </c>
      <c r="G20" s="745">
        <v>211</v>
      </c>
      <c r="H20" s="745">
        <v>8048</v>
      </c>
      <c r="I20" s="746">
        <v>23</v>
      </c>
      <c r="J20" s="744">
        <v>773</v>
      </c>
      <c r="K20" s="745">
        <v>61</v>
      </c>
      <c r="L20" s="747">
        <v>710</v>
      </c>
      <c r="M20" s="748">
        <v>687</v>
      </c>
      <c r="N20" s="744">
        <v>7899</v>
      </c>
      <c r="O20" s="1450">
        <v>96.920245398773</v>
      </c>
      <c r="P20" s="745">
        <v>22</v>
      </c>
      <c r="Q20" s="1457">
        <v>0.26993865030674846</v>
      </c>
      <c r="R20" s="745">
        <v>92</v>
      </c>
      <c r="S20" s="1457">
        <v>1.1288343558282208</v>
      </c>
      <c r="T20" s="745">
        <v>524</v>
      </c>
      <c r="U20" s="1457">
        <v>6.429447852760736</v>
      </c>
      <c r="V20" s="745">
        <v>6</v>
      </c>
      <c r="W20" s="1457">
        <v>0.0736196319018405</v>
      </c>
      <c r="X20" s="745">
        <v>285</v>
      </c>
      <c r="Y20" s="1457">
        <v>3.496932515337423</v>
      </c>
      <c r="Z20" s="744">
        <v>48</v>
      </c>
      <c r="AA20" s="1440">
        <v>0.588957055214724</v>
      </c>
      <c r="AB20" s="754">
        <v>1</v>
      </c>
      <c r="AC20" s="755">
        <v>5</v>
      </c>
      <c r="AD20" s="752"/>
    </row>
    <row r="21" spans="1:30" s="152" customFormat="1" ht="14.25" customHeight="1">
      <c r="A21" s="1989"/>
      <c r="B21" s="157" t="s">
        <v>93</v>
      </c>
      <c r="C21" s="232">
        <f>'-44-'!E20</f>
        <v>103</v>
      </c>
      <c r="D21" s="756">
        <v>1255</v>
      </c>
      <c r="E21" s="757">
        <v>6</v>
      </c>
      <c r="F21" s="758">
        <v>52</v>
      </c>
      <c r="G21" s="758">
        <v>49</v>
      </c>
      <c r="H21" s="758">
        <v>1255</v>
      </c>
      <c r="I21" s="759">
        <v>9</v>
      </c>
      <c r="J21" s="757">
        <v>122</v>
      </c>
      <c r="K21" s="758">
        <v>17</v>
      </c>
      <c r="L21" s="760">
        <v>113</v>
      </c>
      <c r="M21" s="761">
        <v>113</v>
      </c>
      <c r="N21" s="757">
        <v>1042</v>
      </c>
      <c r="O21" s="1451">
        <v>83.02788844621514</v>
      </c>
      <c r="P21" s="758">
        <v>0</v>
      </c>
      <c r="Q21" s="1458">
        <v>0</v>
      </c>
      <c r="R21" s="758">
        <v>18</v>
      </c>
      <c r="S21" s="1458">
        <v>1.4342629482071714</v>
      </c>
      <c r="T21" s="758">
        <v>105</v>
      </c>
      <c r="U21" s="1458">
        <v>8.366533864541832</v>
      </c>
      <c r="V21" s="758">
        <v>6</v>
      </c>
      <c r="W21" s="1458">
        <v>0.4780876494023904</v>
      </c>
      <c r="X21" s="758">
        <v>88</v>
      </c>
      <c r="Y21" s="1458">
        <v>7.011952191235061</v>
      </c>
      <c r="Z21" s="757">
        <v>11</v>
      </c>
      <c r="AA21" s="1442">
        <v>0.8764940239043826</v>
      </c>
      <c r="AB21" s="762">
        <v>0</v>
      </c>
      <c r="AC21" s="763">
        <v>1</v>
      </c>
      <c r="AD21" s="752"/>
    </row>
    <row r="22" spans="1:30" s="152" customFormat="1" ht="14.25" customHeight="1" thickBot="1">
      <c r="A22" s="1990"/>
      <c r="B22" s="404" t="s">
        <v>48</v>
      </c>
      <c r="C22" s="407">
        <f>'-44-'!E21</f>
        <v>848</v>
      </c>
      <c r="D22" s="999">
        <f>SUM(D20:D21)</f>
        <v>9405</v>
      </c>
      <c r="E22" s="1030">
        <f aca="true" t="shared" si="3" ref="E22:AC22">SUM(E20:E21)</f>
        <v>71</v>
      </c>
      <c r="F22" s="994">
        <f t="shared" si="3"/>
        <v>487</v>
      </c>
      <c r="G22" s="994">
        <f t="shared" si="3"/>
        <v>260</v>
      </c>
      <c r="H22" s="994">
        <f t="shared" si="3"/>
        <v>9303</v>
      </c>
      <c r="I22" s="1040">
        <f t="shared" si="3"/>
        <v>32</v>
      </c>
      <c r="J22" s="997">
        <f t="shared" si="3"/>
        <v>895</v>
      </c>
      <c r="K22" s="994">
        <f t="shared" si="3"/>
        <v>78</v>
      </c>
      <c r="L22" s="994">
        <f t="shared" si="3"/>
        <v>823</v>
      </c>
      <c r="M22" s="995">
        <f t="shared" si="3"/>
        <v>800</v>
      </c>
      <c r="N22" s="996">
        <f t="shared" si="3"/>
        <v>8941</v>
      </c>
      <c r="O22" s="1452">
        <f>N22/$D22*100</f>
        <v>95.06645401382244</v>
      </c>
      <c r="P22" s="994">
        <f t="shared" si="3"/>
        <v>22</v>
      </c>
      <c r="Q22" s="1459">
        <f>P22/$D22*100</f>
        <v>0.23391812865497078</v>
      </c>
      <c r="R22" s="994">
        <f t="shared" si="3"/>
        <v>110</v>
      </c>
      <c r="S22" s="1459">
        <f>R22/$D22*100</f>
        <v>1.1695906432748537</v>
      </c>
      <c r="T22" s="994">
        <f t="shared" si="3"/>
        <v>629</v>
      </c>
      <c r="U22" s="1459">
        <f>T22/$D22*100</f>
        <v>6.687931951089846</v>
      </c>
      <c r="V22" s="994">
        <f t="shared" si="3"/>
        <v>12</v>
      </c>
      <c r="W22" s="1459">
        <f>V22/$D22*100</f>
        <v>0.12759170653907495</v>
      </c>
      <c r="X22" s="994">
        <f t="shared" si="3"/>
        <v>373</v>
      </c>
      <c r="Y22" s="1459">
        <f>X22/$D22*100</f>
        <v>3.9659755449229133</v>
      </c>
      <c r="Z22" s="996">
        <f t="shared" si="3"/>
        <v>59</v>
      </c>
      <c r="AA22" s="1444">
        <f>Z22/$D22*100</f>
        <v>0.6273258904837853</v>
      </c>
      <c r="AB22" s="997">
        <f t="shared" si="3"/>
        <v>1</v>
      </c>
      <c r="AC22" s="1031">
        <f t="shared" si="3"/>
        <v>6</v>
      </c>
      <c r="AD22" s="752"/>
    </row>
    <row r="23" spans="1:30" s="66" customFormat="1" ht="14.25" customHeight="1">
      <c r="A23" s="1988" t="s">
        <v>94</v>
      </c>
      <c r="B23" s="211" t="s">
        <v>50</v>
      </c>
      <c r="C23" s="233">
        <f>'-44-'!E22</f>
        <v>92</v>
      </c>
      <c r="D23" s="767">
        <v>1007</v>
      </c>
      <c r="E23" s="512">
        <v>18</v>
      </c>
      <c r="F23" s="764">
        <v>50</v>
      </c>
      <c r="G23" s="764">
        <v>41</v>
      </c>
      <c r="H23" s="764">
        <v>1007</v>
      </c>
      <c r="I23" s="513">
        <v>0</v>
      </c>
      <c r="J23" s="510">
        <v>92</v>
      </c>
      <c r="K23" s="764">
        <v>32</v>
      </c>
      <c r="L23" s="764">
        <v>80</v>
      </c>
      <c r="M23" s="764">
        <v>81</v>
      </c>
      <c r="N23" s="512">
        <v>671</v>
      </c>
      <c r="O23" s="1453">
        <v>66.63356504468719</v>
      </c>
      <c r="P23" s="745">
        <v>15</v>
      </c>
      <c r="Q23" s="1460">
        <v>1.4895729890764648</v>
      </c>
      <c r="R23" s="745">
        <v>18</v>
      </c>
      <c r="S23" s="1460">
        <v>1.787487586891758</v>
      </c>
      <c r="T23" s="745">
        <v>171</v>
      </c>
      <c r="U23" s="1460">
        <v>16.9811320754717</v>
      </c>
      <c r="V23" s="745">
        <v>11</v>
      </c>
      <c r="W23" s="1460">
        <v>1.0923535253227408</v>
      </c>
      <c r="X23" s="745">
        <v>165</v>
      </c>
      <c r="Y23" s="1460">
        <v>16.385302879841113</v>
      </c>
      <c r="Z23" s="744">
        <v>5</v>
      </c>
      <c r="AA23" s="1443">
        <v>0.49652432969215493</v>
      </c>
      <c r="AB23" s="754">
        <v>0</v>
      </c>
      <c r="AC23" s="755">
        <v>0</v>
      </c>
      <c r="AD23" s="765"/>
    </row>
    <row r="24" spans="1:73" s="66" customFormat="1" ht="14.25" customHeight="1">
      <c r="A24" s="1989"/>
      <c r="B24" s="161" t="s">
        <v>95</v>
      </c>
      <c r="C24" s="236">
        <f>'-44-'!E23</f>
        <v>377</v>
      </c>
      <c r="D24" s="767">
        <v>4483</v>
      </c>
      <c r="E24" s="512">
        <v>40</v>
      </c>
      <c r="F24" s="764">
        <v>283</v>
      </c>
      <c r="G24" s="764">
        <v>211</v>
      </c>
      <c r="H24" s="764">
        <v>4483</v>
      </c>
      <c r="I24" s="513">
        <v>52</v>
      </c>
      <c r="J24" s="510">
        <v>401</v>
      </c>
      <c r="K24" s="764">
        <v>105</v>
      </c>
      <c r="L24" s="764">
        <v>366</v>
      </c>
      <c r="M24" s="764">
        <v>373</v>
      </c>
      <c r="N24" s="512">
        <v>2774</v>
      </c>
      <c r="O24" s="1451">
        <v>61.8782065581084</v>
      </c>
      <c r="P24" s="745">
        <v>29</v>
      </c>
      <c r="Q24" s="1458">
        <v>0.6468882444791434</v>
      </c>
      <c r="R24" s="745">
        <v>88</v>
      </c>
      <c r="S24" s="1458">
        <v>1.9629712246263662</v>
      </c>
      <c r="T24" s="745">
        <v>716</v>
      </c>
      <c r="U24" s="1458">
        <v>15.971447691278161</v>
      </c>
      <c r="V24" s="758">
        <v>86</v>
      </c>
      <c r="W24" s="1458">
        <v>1.9183582422484944</v>
      </c>
      <c r="X24" s="758">
        <v>1015</v>
      </c>
      <c r="Y24" s="1458">
        <v>22.64108855677002</v>
      </c>
      <c r="Z24" s="757">
        <v>20</v>
      </c>
      <c r="AA24" s="1442">
        <v>0.4461298237787196</v>
      </c>
      <c r="AB24" s="762">
        <v>2</v>
      </c>
      <c r="AC24" s="763">
        <v>3</v>
      </c>
      <c r="AD24" s="765"/>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row>
    <row r="25" spans="1:73" s="66" customFormat="1" ht="14.25" customHeight="1">
      <c r="A25" s="1989"/>
      <c r="B25" s="161" t="s">
        <v>51</v>
      </c>
      <c r="C25" s="236">
        <f>'-44-'!E24</f>
        <v>80</v>
      </c>
      <c r="D25" s="767">
        <v>952</v>
      </c>
      <c r="E25" s="512">
        <v>6</v>
      </c>
      <c r="F25" s="764">
        <v>39</v>
      </c>
      <c r="G25" s="764">
        <v>41</v>
      </c>
      <c r="H25" s="764">
        <v>952</v>
      </c>
      <c r="I25" s="513">
        <v>18</v>
      </c>
      <c r="J25" s="510">
        <v>97</v>
      </c>
      <c r="K25" s="764">
        <v>20</v>
      </c>
      <c r="L25" s="764">
        <v>81</v>
      </c>
      <c r="M25" s="764">
        <v>87</v>
      </c>
      <c r="N25" s="512">
        <v>608</v>
      </c>
      <c r="O25" s="1451">
        <v>63.86554621848739</v>
      </c>
      <c r="P25" s="758">
        <v>4</v>
      </c>
      <c r="Q25" s="1458">
        <v>0.42016806722689076</v>
      </c>
      <c r="R25" s="758">
        <v>14</v>
      </c>
      <c r="S25" s="1458">
        <v>1.4705882352941175</v>
      </c>
      <c r="T25" s="758">
        <v>149</v>
      </c>
      <c r="U25" s="1458">
        <v>15.65126050420168</v>
      </c>
      <c r="V25" s="758">
        <v>16</v>
      </c>
      <c r="W25" s="1458">
        <v>1.680672268907563</v>
      </c>
      <c r="X25" s="758">
        <v>212</v>
      </c>
      <c r="Y25" s="1458">
        <v>22.268907563025213</v>
      </c>
      <c r="Z25" s="757">
        <v>9</v>
      </c>
      <c r="AA25" s="1442">
        <v>0.9453781512605042</v>
      </c>
      <c r="AB25" s="762">
        <v>0</v>
      </c>
      <c r="AC25" s="763">
        <v>0</v>
      </c>
      <c r="AD25" s="765"/>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row>
    <row r="26" spans="1:73" s="152" customFormat="1" ht="14.25" customHeight="1" thickBot="1">
      <c r="A26" s="1990"/>
      <c r="B26" s="404" t="s">
        <v>48</v>
      </c>
      <c r="C26" s="405">
        <f>'-44-'!E25</f>
        <v>549</v>
      </c>
      <c r="D26" s="998">
        <f>SUM(D23:D25)</f>
        <v>6442</v>
      </c>
      <c r="E26" s="1028">
        <f aca="true" t="shared" si="4" ref="E26:AC26">SUM(E23:E25)</f>
        <v>64</v>
      </c>
      <c r="F26" s="994">
        <f t="shared" si="4"/>
        <v>372</v>
      </c>
      <c r="G26" s="994">
        <f t="shared" si="4"/>
        <v>293</v>
      </c>
      <c r="H26" s="994">
        <f t="shared" si="4"/>
        <v>6442</v>
      </c>
      <c r="I26" s="1040">
        <f t="shared" si="4"/>
        <v>70</v>
      </c>
      <c r="J26" s="997">
        <f t="shared" si="4"/>
        <v>590</v>
      </c>
      <c r="K26" s="994">
        <f t="shared" si="4"/>
        <v>157</v>
      </c>
      <c r="L26" s="994">
        <f t="shared" si="4"/>
        <v>527</v>
      </c>
      <c r="M26" s="995">
        <f t="shared" si="4"/>
        <v>541</v>
      </c>
      <c r="N26" s="996">
        <f t="shared" si="4"/>
        <v>4053</v>
      </c>
      <c r="O26" s="1449">
        <f>N26/$D26*100</f>
        <v>62.91524371313256</v>
      </c>
      <c r="P26" s="994">
        <f t="shared" si="4"/>
        <v>48</v>
      </c>
      <c r="Q26" s="1456">
        <f>P26/$D26*100</f>
        <v>0.7451102142191867</v>
      </c>
      <c r="R26" s="994">
        <f t="shared" si="4"/>
        <v>120</v>
      </c>
      <c r="S26" s="1456">
        <f>R26/$D26*100</f>
        <v>1.8627755355479665</v>
      </c>
      <c r="T26" s="994">
        <f t="shared" si="4"/>
        <v>1036</v>
      </c>
      <c r="U26" s="1456">
        <f>T26/$D26*100</f>
        <v>16.08196212356411</v>
      </c>
      <c r="V26" s="994">
        <f t="shared" si="4"/>
        <v>113</v>
      </c>
      <c r="W26" s="1456">
        <f>V26/$D26*100</f>
        <v>1.7541136293076682</v>
      </c>
      <c r="X26" s="994">
        <f t="shared" si="4"/>
        <v>1392</v>
      </c>
      <c r="Y26" s="1456">
        <f>X26/$D26*100</f>
        <v>21.60819621235641</v>
      </c>
      <c r="Z26" s="996">
        <f t="shared" si="4"/>
        <v>34</v>
      </c>
      <c r="AA26" s="1445">
        <f>Z26/$D26*100</f>
        <v>0.5277864017385905</v>
      </c>
      <c r="AB26" s="996">
        <f t="shared" si="4"/>
        <v>2</v>
      </c>
      <c r="AC26" s="1029">
        <f t="shared" si="4"/>
        <v>3</v>
      </c>
      <c r="AD26" s="752"/>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row>
    <row r="27" spans="1:73" s="152" customFormat="1" ht="14.25" customHeight="1">
      <c r="A27" s="1988" t="s">
        <v>211</v>
      </c>
      <c r="B27" s="162" t="s">
        <v>210</v>
      </c>
      <c r="C27" s="234">
        <f>'-44-'!E26</f>
        <v>170</v>
      </c>
      <c r="D27" s="753">
        <v>1955</v>
      </c>
      <c r="E27" s="744">
        <v>4</v>
      </c>
      <c r="F27" s="745">
        <v>154</v>
      </c>
      <c r="G27" s="745">
        <v>110</v>
      </c>
      <c r="H27" s="745">
        <v>1955</v>
      </c>
      <c r="I27" s="746">
        <v>22</v>
      </c>
      <c r="J27" s="744">
        <v>119</v>
      </c>
      <c r="K27" s="745">
        <v>37</v>
      </c>
      <c r="L27" s="747">
        <v>164</v>
      </c>
      <c r="M27" s="748">
        <v>170</v>
      </c>
      <c r="N27" s="744">
        <v>1470</v>
      </c>
      <c r="O27" s="1450">
        <v>75.1918158567775</v>
      </c>
      <c r="P27" s="745">
        <v>6</v>
      </c>
      <c r="Q27" s="1457">
        <v>0.3069053708439898</v>
      </c>
      <c r="R27" s="745">
        <v>28</v>
      </c>
      <c r="S27" s="1457">
        <v>1.432225063938619</v>
      </c>
      <c r="T27" s="745">
        <v>191</v>
      </c>
      <c r="U27" s="1457">
        <v>9.769820971867007</v>
      </c>
      <c r="V27" s="745">
        <v>12</v>
      </c>
      <c r="W27" s="1457">
        <v>0.6138107416879796</v>
      </c>
      <c r="X27" s="745">
        <v>205</v>
      </c>
      <c r="Y27" s="1457">
        <v>10.485933503836318</v>
      </c>
      <c r="Z27" s="744">
        <v>94</v>
      </c>
      <c r="AA27" s="1440">
        <v>4.8081841432225065</v>
      </c>
      <c r="AB27" s="754">
        <v>0</v>
      </c>
      <c r="AC27" s="755">
        <v>0</v>
      </c>
      <c r="AD27" s="752"/>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row>
    <row r="28" spans="1:73" s="152" customFormat="1" ht="14.25" customHeight="1" thickBot="1">
      <c r="A28" s="1990"/>
      <c r="B28" s="772" t="s">
        <v>48</v>
      </c>
      <c r="C28" s="407">
        <f>'-44-'!E27</f>
        <v>170</v>
      </c>
      <c r="D28" s="999">
        <f>SUM(D27)</f>
        <v>1955</v>
      </c>
      <c r="E28" s="1030">
        <f aca="true" t="shared" si="5" ref="E28:AC28">SUM(E27)</f>
        <v>4</v>
      </c>
      <c r="F28" s="994">
        <f t="shared" si="5"/>
        <v>154</v>
      </c>
      <c r="G28" s="994">
        <f t="shared" si="5"/>
        <v>110</v>
      </c>
      <c r="H28" s="994">
        <f t="shared" si="5"/>
        <v>1955</v>
      </c>
      <c r="I28" s="1040">
        <f t="shared" si="5"/>
        <v>22</v>
      </c>
      <c r="J28" s="997">
        <f t="shared" si="5"/>
        <v>119</v>
      </c>
      <c r="K28" s="994">
        <f t="shared" si="5"/>
        <v>37</v>
      </c>
      <c r="L28" s="994">
        <f t="shared" si="5"/>
        <v>164</v>
      </c>
      <c r="M28" s="1040">
        <f t="shared" si="5"/>
        <v>170</v>
      </c>
      <c r="N28" s="997">
        <f t="shared" si="5"/>
        <v>1470</v>
      </c>
      <c r="O28" s="1452">
        <f>N28/$D28*100</f>
        <v>75.1918158567775</v>
      </c>
      <c r="P28" s="994">
        <f t="shared" si="5"/>
        <v>6</v>
      </c>
      <c r="Q28" s="1459">
        <f>P28/$D28*100</f>
        <v>0.3069053708439898</v>
      </c>
      <c r="R28" s="994">
        <f t="shared" si="5"/>
        <v>28</v>
      </c>
      <c r="S28" s="1459">
        <f>R28/$D28*100</f>
        <v>1.432225063938619</v>
      </c>
      <c r="T28" s="994">
        <f t="shared" si="5"/>
        <v>191</v>
      </c>
      <c r="U28" s="1459">
        <f>T28/$D28*100</f>
        <v>9.769820971867007</v>
      </c>
      <c r="V28" s="994">
        <f t="shared" si="5"/>
        <v>12</v>
      </c>
      <c r="W28" s="1459">
        <f>V28/$D28*100</f>
        <v>0.6138107416879796</v>
      </c>
      <c r="X28" s="994">
        <f t="shared" si="5"/>
        <v>205</v>
      </c>
      <c r="Y28" s="1459">
        <f>X28/$D28*100</f>
        <v>10.485933503836318</v>
      </c>
      <c r="Z28" s="996">
        <f t="shared" si="5"/>
        <v>94</v>
      </c>
      <c r="AA28" s="1444">
        <f>Z28/$D28*100</f>
        <v>4.8081841432225065</v>
      </c>
      <c r="AB28" s="996">
        <f t="shared" si="5"/>
        <v>0</v>
      </c>
      <c r="AC28" s="1031">
        <f t="shared" si="5"/>
        <v>0</v>
      </c>
      <c r="AD28" s="752"/>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row>
    <row r="29" spans="1:73" s="224" customFormat="1" ht="14.25" customHeight="1">
      <c r="A29" s="1988" t="s">
        <v>26</v>
      </c>
      <c r="B29" s="211" t="s">
        <v>97</v>
      </c>
      <c r="C29" s="237">
        <f>'-44-'!E28</f>
        <v>1018</v>
      </c>
      <c r="D29" s="509">
        <v>11456</v>
      </c>
      <c r="E29" s="512">
        <v>144</v>
      </c>
      <c r="F29" s="764">
        <v>1252</v>
      </c>
      <c r="G29" s="764">
        <v>619</v>
      </c>
      <c r="H29" s="764">
        <v>11380</v>
      </c>
      <c r="I29" s="513">
        <v>40</v>
      </c>
      <c r="J29" s="510">
        <v>806</v>
      </c>
      <c r="K29" s="764">
        <v>178</v>
      </c>
      <c r="L29" s="764">
        <v>1044</v>
      </c>
      <c r="M29" s="764">
        <v>986</v>
      </c>
      <c r="N29" s="512">
        <v>9648</v>
      </c>
      <c r="O29" s="1453">
        <v>84.21787709497207</v>
      </c>
      <c r="P29" s="745">
        <v>28</v>
      </c>
      <c r="Q29" s="1460">
        <v>0.24441340782122906</v>
      </c>
      <c r="R29" s="745">
        <v>105</v>
      </c>
      <c r="S29" s="1460">
        <v>0.916550279329609</v>
      </c>
      <c r="T29" s="745">
        <v>790</v>
      </c>
      <c r="U29" s="1460">
        <v>6.895949720670391</v>
      </c>
      <c r="V29" s="745">
        <v>17</v>
      </c>
      <c r="W29" s="1460">
        <v>0.14839385474860334</v>
      </c>
      <c r="X29" s="745">
        <v>607</v>
      </c>
      <c r="Y29" s="1460">
        <v>5.2985335195530725</v>
      </c>
      <c r="Z29" s="744">
        <v>235</v>
      </c>
      <c r="AA29" s="1443">
        <v>2.051326815642458</v>
      </c>
      <c r="AB29" s="754">
        <v>3</v>
      </c>
      <c r="AC29" s="755">
        <v>6</v>
      </c>
      <c r="AD29" s="768"/>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row>
    <row r="30" spans="1:73" s="224" customFormat="1" ht="14.25" customHeight="1">
      <c r="A30" s="1989"/>
      <c r="B30" s="223" t="s">
        <v>242</v>
      </c>
      <c r="C30" s="238">
        <f>'-44-'!E29</f>
        <v>566</v>
      </c>
      <c r="D30" s="509">
        <v>6412</v>
      </c>
      <c r="E30" s="512">
        <v>69</v>
      </c>
      <c r="F30" s="764">
        <v>521</v>
      </c>
      <c r="G30" s="764">
        <v>303</v>
      </c>
      <c r="H30" s="764">
        <v>6412</v>
      </c>
      <c r="I30" s="513">
        <v>48</v>
      </c>
      <c r="J30" s="510">
        <v>448</v>
      </c>
      <c r="K30" s="764">
        <v>86</v>
      </c>
      <c r="L30" s="764">
        <v>584</v>
      </c>
      <c r="M30" s="764">
        <v>521</v>
      </c>
      <c r="N30" s="512">
        <v>5792</v>
      </c>
      <c r="O30" s="1451">
        <v>90.33063006862133</v>
      </c>
      <c r="P30" s="745">
        <v>20</v>
      </c>
      <c r="Q30" s="1458">
        <v>0.3119151590767312</v>
      </c>
      <c r="R30" s="745">
        <v>66</v>
      </c>
      <c r="S30" s="1458">
        <v>1.0293200249532126</v>
      </c>
      <c r="T30" s="745">
        <v>267</v>
      </c>
      <c r="U30" s="1458">
        <v>4.164067373674361</v>
      </c>
      <c r="V30" s="745">
        <v>18</v>
      </c>
      <c r="W30" s="1458">
        <v>0.280723643169058</v>
      </c>
      <c r="X30" s="745">
        <v>231</v>
      </c>
      <c r="Y30" s="1458">
        <v>3.602620087336245</v>
      </c>
      <c r="Z30" s="744">
        <v>52</v>
      </c>
      <c r="AA30" s="1442">
        <v>0.8109794135995009</v>
      </c>
      <c r="AB30" s="754">
        <v>1</v>
      </c>
      <c r="AC30" s="755">
        <v>7</v>
      </c>
      <c r="AD30" s="765"/>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row>
    <row r="31" spans="1:73" s="224" customFormat="1" ht="14.25" customHeight="1">
      <c r="A31" s="1989"/>
      <c r="B31" s="223" t="s">
        <v>100</v>
      </c>
      <c r="C31" s="238">
        <f>'-44-'!E30</f>
        <v>52</v>
      </c>
      <c r="D31" s="509">
        <v>524</v>
      </c>
      <c r="E31" s="512">
        <v>3</v>
      </c>
      <c r="F31" s="764">
        <v>36</v>
      </c>
      <c r="G31" s="764">
        <v>13</v>
      </c>
      <c r="H31" s="764">
        <v>524</v>
      </c>
      <c r="I31" s="513">
        <v>1</v>
      </c>
      <c r="J31" s="510">
        <v>33</v>
      </c>
      <c r="K31" s="764">
        <v>0</v>
      </c>
      <c r="L31" s="764">
        <v>51</v>
      </c>
      <c r="M31" s="764">
        <v>38</v>
      </c>
      <c r="N31" s="512">
        <v>420</v>
      </c>
      <c r="O31" s="1451">
        <v>80.1526717557252</v>
      </c>
      <c r="P31" s="745">
        <v>2</v>
      </c>
      <c r="Q31" s="1458">
        <v>0.38167938931297707</v>
      </c>
      <c r="R31" s="745">
        <v>5</v>
      </c>
      <c r="S31" s="1458">
        <v>0.9541984732824428</v>
      </c>
      <c r="T31" s="745">
        <v>50</v>
      </c>
      <c r="U31" s="1458">
        <v>9.541984732824428</v>
      </c>
      <c r="V31" s="745">
        <v>2</v>
      </c>
      <c r="W31" s="1458">
        <v>0.38167938931297707</v>
      </c>
      <c r="X31" s="745">
        <v>48</v>
      </c>
      <c r="Y31" s="1458">
        <v>9.16030534351145</v>
      </c>
      <c r="Z31" s="744">
        <v>10</v>
      </c>
      <c r="AA31" s="1442">
        <v>1.9083969465648856</v>
      </c>
      <c r="AB31" s="754">
        <v>1</v>
      </c>
      <c r="AC31" s="755">
        <v>0</v>
      </c>
      <c r="AD31" s="768"/>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row>
    <row r="32" spans="1:73" s="152" customFormat="1" ht="14.25" customHeight="1" thickBot="1">
      <c r="A32" s="1989"/>
      <c r="B32" s="773" t="s">
        <v>48</v>
      </c>
      <c r="C32" s="411">
        <f>'-44-'!E31</f>
        <v>1636</v>
      </c>
      <c r="D32" s="1000">
        <f>SUM(D29:D31)</f>
        <v>18392</v>
      </c>
      <c r="E32" s="1032">
        <f aca="true" t="shared" si="6" ref="E32:AC32">SUM(E29:E31)</f>
        <v>216</v>
      </c>
      <c r="F32" s="994">
        <f t="shared" si="6"/>
        <v>1809</v>
      </c>
      <c r="G32" s="994">
        <f t="shared" si="6"/>
        <v>935</v>
      </c>
      <c r="H32" s="994">
        <f t="shared" si="6"/>
        <v>18316</v>
      </c>
      <c r="I32" s="1040">
        <f t="shared" si="6"/>
        <v>89</v>
      </c>
      <c r="J32" s="997">
        <f t="shared" si="6"/>
        <v>1287</v>
      </c>
      <c r="K32" s="994">
        <f t="shared" si="6"/>
        <v>264</v>
      </c>
      <c r="L32" s="994">
        <f t="shared" si="6"/>
        <v>1679</v>
      </c>
      <c r="M32" s="995">
        <f t="shared" si="6"/>
        <v>1545</v>
      </c>
      <c r="N32" s="996">
        <f t="shared" si="6"/>
        <v>15860</v>
      </c>
      <c r="O32" s="1449">
        <f>N32/$D32*100</f>
        <v>86.23314484558504</v>
      </c>
      <c r="P32" s="994">
        <f t="shared" si="6"/>
        <v>50</v>
      </c>
      <c r="Q32" s="1456">
        <f>P32/$D32*100</f>
        <v>0.27185732927359724</v>
      </c>
      <c r="R32" s="994">
        <f t="shared" si="6"/>
        <v>176</v>
      </c>
      <c r="S32" s="1456">
        <f>R32/$D32*100</f>
        <v>0.9569377990430622</v>
      </c>
      <c r="T32" s="994">
        <f t="shared" si="6"/>
        <v>1107</v>
      </c>
      <c r="U32" s="1456">
        <f>T32/$D32*100</f>
        <v>6.018921270117442</v>
      </c>
      <c r="V32" s="994">
        <f t="shared" si="6"/>
        <v>37</v>
      </c>
      <c r="W32" s="1456">
        <f>V32/$D32*100</f>
        <v>0.20117442366246194</v>
      </c>
      <c r="X32" s="994">
        <f t="shared" si="6"/>
        <v>886</v>
      </c>
      <c r="Y32" s="1456">
        <f>X32/$D32*100</f>
        <v>4.8173118747281425</v>
      </c>
      <c r="Z32" s="996">
        <f t="shared" si="6"/>
        <v>297</v>
      </c>
      <c r="AA32" s="1445">
        <f>Z32/$D32*100</f>
        <v>1.6148325358851676</v>
      </c>
      <c r="AB32" s="996">
        <f t="shared" si="6"/>
        <v>5</v>
      </c>
      <c r="AC32" s="1031">
        <f t="shared" si="6"/>
        <v>13</v>
      </c>
      <c r="AD32" s="752"/>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row>
    <row r="33" spans="1:73" s="66" customFormat="1" ht="14.25" customHeight="1">
      <c r="A33" s="1988" t="s">
        <v>101</v>
      </c>
      <c r="B33" s="211" t="s">
        <v>102</v>
      </c>
      <c r="C33" s="239">
        <f>'-44-'!E32</f>
        <v>168</v>
      </c>
      <c r="D33" s="774">
        <v>1998</v>
      </c>
      <c r="E33" s="775">
        <v>28</v>
      </c>
      <c r="F33" s="745">
        <v>49</v>
      </c>
      <c r="G33" s="745">
        <v>44</v>
      </c>
      <c r="H33" s="745">
        <v>1998</v>
      </c>
      <c r="I33" s="746">
        <v>24</v>
      </c>
      <c r="J33" s="744">
        <v>169</v>
      </c>
      <c r="K33" s="745">
        <v>52</v>
      </c>
      <c r="L33" s="747">
        <v>176</v>
      </c>
      <c r="M33" s="748">
        <v>178</v>
      </c>
      <c r="N33" s="744">
        <v>1625</v>
      </c>
      <c r="O33" s="1450">
        <v>81.33133133133134</v>
      </c>
      <c r="P33" s="745">
        <v>1</v>
      </c>
      <c r="Q33" s="1457">
        <v>0.050050050050050046</v>
      </c>
      <c r="R33" s="745">
        <v>56</v>
      </c>
      <c r="S33" s="1457">
        <v>2.8028028028028027</v>
      </c>
      <c r="T33" s="745">
        <v>179</v>
      </c>
      <c r="U33" s="1457">
        <v>8.958958958958958</v>
      </c>
      <c r="V33" s="745">
        <v>13</v>
      </c>
      <c r="W33" s="1457">
        <v>0.6506506506506506</v>
      </c>
      <c r="X33" s="745">
        <v>54</v>
      </c>
      <c r="Y33" s="1457">
        <v>2.7027027027027026</v>
      </c>
      <c r="Z33" s="744">
        <v>98</v>
      </c>
      <c r="AA33" s="1440">
        <v>4.904904904904905</v>
      </c>
      <c r="AB33" s="754">
        <v>0</v>
      </c>
      <c r="AC33" s="755">
        <v>0</v>
      </c>
      <c r="AD33" s="765"/>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row>
    <row r="34" spans="1:73" s="66" customFormat="1" ht="14.25" customHeight="1">
      <c r="A34" s="1989"/>
      <c r="B34" s="161" t="s">
        <v>103</v>
      </c>
      <c r="C34" s="232">
        <f>'-44-'!E33</f>
        <v>206</v>
      </c>
      <c r="D34" s="361">
        <v>2390</v>
      </c>
      <c r="E34" s="357">
        <v>24</v>
      </c>
      <c r="F34" s="770">
        <v>120</v>
      </c>
      <c r="G34" s="770">
        <v>106</v>
      </c>
      <c r="H34" s="770">
        <v>2390</v>
      </c>
      <c r="I34" s="358">
        <v>27</v>
      </c>
      <c r="J34" s="359">
        <v>209</v>
      </c>
      <c r="K34" s="770">
        <v>39</v>
      </c>
      <c r="L34" s="770">
        <v>207</v>
      </c>
      <c r="M34" s="770">
        <v>202</v>
      </c>
      <c r="N34" s="357">
        <v>1948</v>
      </c>
      <c r="O34" s="1451">
        <v>81.50627615062761</v>
      </c>
      <c r="P34" s="758">
        <v>3</v>
      </c>
      <c r="Q34" s="1458">
        <v>0.12552301255230125</v>
      </c>
      <c r="R34" s="758">
        <v>45</v>
      </c>
      <c r="S34" s="1458">
        <v>1.882845188284519</v>
      </c>
      <c r="T34" s="758">
        <v>257</v>
      </c>
      <c r="U34" s="1458">
        <v>10.753138075313808</v>
      </c>
      <c r="V34" s="758">
        <v>11</v>
      </c>
      <c r="W34" s="1458">
        <v>0.46025104602510464</v>
      </c>
      <c r="X34" s="758">
        <v>93</v>
      </c>
      <c r="Y34" s="1458">
        <v>3.8912133891213387</v>
      </c>
      <c r="Z34" s="757">
        <v>72</v>
      </c>
      <c r="AA34" s="1442">
        <v>3.01255230125523</v>
      </c>
      <c r="AB34" s="762">
        <v>0</v>
      </c>
      <c r="AC34" s="763">
        <v>0</v>
      </c>
      <c r="AD34" s="765"/>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row>
    <row r="35" spans="1:73" s="66" customFormat="1" ht="14.25" customHeight="1">
      <c r="A35" s="1989"/>
      <c r="B35" s="161" t="s">
        <v>104</v>
      </c>
      <c r="C35" s="232">
        <f>'-44-'!E34</f>
        <v>58</v>
      </c>
      <c r="D35" s="753">
        <v>727</v>
      </c>
      <c r="E35" s="744">
        <v>2</v>
      </c>
      <c r="F35" s="745">
        <v>67</v>
      </c>
      <c r="G35" s="745">
        <v>37</v>
      </c>
      <c r="H35" s="745">
        <v>727</v>
      </c>
      <c r="I35" s="746">
        <v>0</v>
      </c>
      <c r="J35" s="744">
        <v>61</v>
      </c>
      <c r="K35" s="745">
        <v>3</v>
      </c>
      <c r="L35" s="747">
        <v>55</v>
      </c>
      <c r="M35" s="748">
        <v>64</v>
      </c>
      <c r="N35" s="744">
        <v>603</v>
      </c>
      <c r="O35" s="1451">
        <v>82.9436038514443</v>
      </c>
      <c r="P35" s="745">
        <v>2</v>
      </c>
      <c r="Q35" s="1458">
        <v>0.2751031636863824</v>
      </c>
      <c r="R35" s="745">
        <v>18</v>
      </c>
      <c r="S35" s="1458">
        <v>2.4759284731774414</v>
      </c>
      <c r="T35" s="758">
        <v>73</v>
      </c>
      <c r="U35" s="1458">
        <v>10.041265474552958</v>
      </c>
      <c r="V35" s="758">
        <v>6</v>
      </c>
      <c r="W35" s="1458">
        <v>0.8253094910591471</v>
      </c>
      <c r="X35" s="758">
        <v>29</v>
      </c>
      <c r="Y35" s="1458">
        <v>3.988995873452544</v>
      </c>
      <c r="Z35" s="757">
        <v>12</v>
      </c>
      <c r="AA35" s="1442">
        <v>1.6506189821182942</v>
      </c>
      <c r="AB35" s="762">
        <v>0</v>
      </c>
      <c r="AC35" s="763">
        <v>0</v>
      </c>
      <c r="AD35" s="765"/>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row>
    <row r="36" spans="1:30" s="152" customFormat="1" ht="14.25" customHeight="1" thickBot="1">
      <c r="A36" s="1990"/>
      <c r="B36" s="404" t="s">
        <v>105</v>
      </c>
      <c r="C36" s="412">
        <f>'-44-'!E35</f>
        <v>432</v>
      </c>
      <c r="D36" s="999">
        <f>SUM(D33:D35)</f>
        <v>5115</v>
      </c>
      <c r="E36" s="1030">
        <f aca="true" t="shared" si="7" ref="E36:AC36">SUM(E33:E35)</f>
        <v>54</v>
      </c>
      <c r="F36" s="994">
        <f t="shared" si="7"/>
        <v>236</v>
      </c>
      <c r="G36" s="994">
        <f t="shared" si="7"/>
        <v>187</v>
      </c>
      <c r="H36" s="994">
        <f t="shared" si="7"/>
        <v>5115</v>
      </c>
      <c r="I36" s="1040">
        <f t="shared" si="7"/>
        <v>51</v>
      </c>
      <c r="J36" s="997">
        <f t="shared" si="7"/>
        <v>439</v>
      </c>
      <c r="K36" s="994">
        <f t="shared" si="7"/>
        <v>94</v>
      </c>
      <c r="L36" s="994">
        <f t="shared" si="7"/>
        <v>438</v>
      </c>
      <c r="M36" s="995">
        <f t="shared" si="7"/>
        <v>444</v>
      </c>
      <c r="N36" s="996">
        <f t="shared" si="7"/>
        <v>4176</v>
      </c>
      <c r="O36" s="1452">
        <f>N36/$D36*100</f>
        <v>81.64222873900293</v>
      </c>
      <c r="P36" s="994">
        <f t="shared" si="7"/>
        <v>6</v>
      </c>
      <c r="Q36" s="1459">
        <f>P36/$D36*100</f>
        <v>0.11730205278592376</v>
      </c>
      <c r="R36" s="994">
        <f t="shared" si="7"/>
        <v>119</v>
      </c>
      <c r="S36" s="1459">
        <f>R36/$D36*100</f>
        <v>2.326490713587488</v>
      </c>
      <c r="T36" s="994">
        <f t="shared" si="7"/>
        <v>509</v>
      </c>
      <c r="U36" s="1459">
        <f>T36/$D36*100</f>
        <v>9.951124144672532</v>
      </c>
      <c r="V36" s="994">
        <f t="shared" si="7"/>
        <v>30</v>
      </c>
      <c r="W36" s="1459">
        <f>V36/$D36*100</f>
        <v>0.5865102639296188</v>
      </c>
      <c r="X36" s="994">
        <f t="shared" si="7"/>
        <v>176</v>
      </c>
      <c r="Y36" s="1459">
        <f>X36/$D36*100</f>
        <v>3.4408602150537635</v>
      </c>
      <c r="Z36" s="996">
        <f t="shared" si="7"/>
        <v>182</v>
      </c>
      <c r="AA36" s="1444">
        <f>Z36/$D36*100</f>
        <v>3.5581622678396876</v>
      </c>
      <c r="AB36" s="996">
        <f t="shared" si="7"/>
        <v>0</v>
      </c>
      <c r="AC36" s="1031">
        <f t="shared" si="7"/>
        <v>0</v>
      </c>
      <c r="AD36" s="752"/>
    </row>
    <row r="37" spans="3:29" ht="39.75" customHeight="1">
      <c r="C37" s="8"/>
      <c r="D37"/>
      <c r="E37"/>
      <c r="F37"/>
      <c r="G37"/>
      <c r="H37"/>
      <c r="I37"/>
      <c r="J37"/>
      <c r="K37"/>
      <c r="L37"/>
      <c r="M37"/>
      <c r="N37"/>
      <c r="O37"/>
      <c r="P37"/>
      <c r="Q37"/>
      <c r="R37"/>
      <c r="S37"/>
      <c r="T37"/>
      <c r="U37"/>
      <c r="V37"/>
      <c r="W37"/>
      <c r="X37"/>
      <c r="Y37"/>
      <c r="Z37"/>
      <c r="AA37"/>
      <c r="AB37"/>
      <c r="AC37"/>
    </row>
    <row r="38" spans="3:29" ht="30" customHeight="1">
      <c r="C38" s="8"/>
      <c r="D38"/>
      <c r="E38"/>
      <c r="F38"/>
      <c r="G38"/>
      <c r="H38"/>
      <c r="I38"/>
      <c r="J38"/>
      <c r="K38"/>
      <c r="L38"/>
      <c r="M38"/>
      <c r="N38"/>
      <c r="O38"/>
      <c r="P38"/>
      <c r="Q38"/>
      <c r="R38"/>
      <c r="S38"/>
      <c r="T38"/>
      <c r="U38"/>
      <c r="V38"/>
      <c r="W38"/>
      <c r="X38"/>
      <c r="Y38"/>
      <c r="Z38"/>
      <c r="AA38"/>
      <c r="AB38"/>
      <c r="AC38"/>
    </row>
    <row r="39" spans="3:29" ht="30" customHeight="1">
      <c r="C39" s="8"/>
      <c r="D39"/>
      <c r="E39"/>
      <c r="F39"/>
      <c r="G39"/>
      <c r="H39"/>
      <c r="I39"/>
      <c r="J39"/>
      <c r="K39"/>
      <c r="L39"/>
      <c r="M39"/>
      <c r="N39"/>
      <c r="O39"/>
      <c r="P39"/>
      <c r="Q39"/>
      <c r="R39"/>
      <c r="S39"/>
      <c r="T39"/>
      <c r="U39"/>
      <c r="V39"/>
      <c r="W39"/>
      <c r="X39"/>
      <c r="Y39"/>
      <c r="Z39"/>
      <c r="AA39"/>
      <c r="AB39"/>
      <c r="AC39"/>
    </row>
    <row r="40" spans="3:29" ht="30" customHeight="1">
      <c r="C40" s="8"/>
      <c r="D40"/>
      <c r="E40"/>
      <c r="F40"/>
      <c r="G40"/>
      <c r="H40"/>
      <c r="I40"/>
      <c r="J40"/>
      <c r="K40"/>
      <c r="L40"/>
      <c r="M40"/>
      <c r="N40"/>
      <c r="O40"/>
      <c r="P40"/>
      <c r="Q40"/>
      <c r="R40"/>
      <c r="S40"/>
      <c r="T40"/>
      <c r="U40"/>
      <c r="V40"/>
      <c r="W40"/>
      <c r="X40"/>
      <c r="Y40"/>
      <c r="Z40"/>
      <c r="AA40"/>
      <c r="AB40"/>
      <c r="AC40"/>
    </row>
    <row r="41" spans="3:29" ht="30" customHeight="1">
      <c r="C41" s="8"/>
      <c r="D41"/>
      <c r="E41"/>
      <c r="F41"/>
      <c r="G41"/>
      <c r="H41"/>
      <c r="I41"/>
      <c r="J41"/>
      <c r="K41"/>
      <c r="L41"/>
      <c r="M41"/>
      <c r="N41"/>
      <c r="O41"/>
      <c r="P41"/>
      <c r="Q41"/>
      <c r="R41"/>
      <c r="S41"/>
      <c r="T41"/>
      <c r="U41"/>
      <c r="V41"/>
      <c r="W41"/>
      <c r="X41"/>
      <c r="Y41"/>
      <c r="Z41"/>
      <c r="AA41"/>
      <c r="AB41"/>
      <c r="AC41"/>
    </row>
    <row r="42" spans="3:29" ht="14.25">
      <c r="C42" s="8"/>
      <c r="D42"/>
      <c r="E42"/>
      <c r="F42"/>
      <c r="G42"/>
      <c r="H42"/>
      <c r="I42"/>
      <c r="J42"/>
      <c r="K42"/>
      <c r="L42"/>
      <c r="M42"/>
      <c r="N42"/>
      <c r="O42"/>
      <c r="P42"/>
      <c r="Q42"/>
      <c r="R42"/>
      <c r="S42"/>
      <c r="T42"/>
      <c r="U42"/>
      <c r="V42"/>
      <c r="W42"/>
      <c r="X42"/>
      <c r="Y42"/>
      <c r="Z42"/>
      <c r="AA42"/>
      <c r="AB42"/>
      <c r="AC42"/>
    </row>
    <row r="43" spans="3:29" ht="14.25">
      <c r="C43" s="8"/>
      <c r="D43"/>
      <c r="E43"/>
      <c r="F43"/>
      <c r="G43"/>
      <c r="H43"/>
      <c r="I43"/>
      <c r="J43"/>
      <c r="K43"/>
      <c r="L43"/>
      <c r="M43"/>
      <c r="N43"/>
      <c r="O43"/>
      <c r="P43"/>
      <c r="Q43"/>
      <c r="R43"/>
      <c r="S43"/>
      <c r="T43"/>
      <c r="U43"/>
      <c r="V43"/>
      <c r="W43"/>
      <c r="X43"/>
      <c r="Y43"/>
      <c r="Z43"/>
      <c r="AA43"/>
      <c r="AB43"/>
      <c r="AC43"/>
    </row>
    <row r="44" spans="3:29" ht="14.25">
      <c r="C44" s="8"/>
      <c r="D44"/>
      <c r="E44"/>
      <c r="F44"/>
      <c r="G44"/>
      <c r="H44"/>
      <c r="I44"/>
      <c r="J44"/>
      <c r="K44"/>
      <c r="L44"/>
      <c r="M44"/>
      <c r="N44"/>
      <c r="O44"/>
      <c r="P44"/>
      <c r="Q44"/>
      <c r="R44"/>
      <c r="S44"/>
      <c r="T44"/>
      <c r="U44"/>
      <c r="V44"/>
      <c r="W44"/>
      <c r="X44"/>
      <c r="Y44"/>
      <c r="Z44"/>
      <c r="AA44"/>
      <c r="AB44"/>
      <c r="AC44"/>
    </row>
    <row r="45" spans="3:29" ht="14.25">
      <c r="C45" s="8"/>
      <c r="D45"/>
      <c r="E45"/>
      <c r="F45"/>
      <c r="G45"/>
      <c r="H45"/>
      <c r="I45"/>
      <c r="J45"/>
      <c r="K45"/>
      <c r="L45"/>
      <c r="M45"/>
      <c r="N45"/>
      <c r="O45"/>
      <c r="P45"/>
      <c r="Q45"/>
      <c r="R45"/>
      <c r="S45"/>
      <c r="T45"/>
      <c r="U45"/>
      <c r="V45"/>
      <c r="W45"/>
      <c r="X45"/>
      <c r="Y45"/>
      <c r="Z45"/>
      <c r="AA45"/>
      <c r="AB45"/>
      <c r="AC45"/>
    </row>
    <row r="46" spans="3:29" ht="14.25">
      <c r="C46" s="8"/>
      <c r="D46"/>
      <c r="E46"/>
      <c r="F46"/>
      <c r="G46"/>
      <c r="H46"/>
      <c r="I46"/>
      <c r="J46"/>
      <c r="K46"/>
      <c r="L46"/>
      <c r="M46"/>
      <c r="N46"/>
      <c r="O46"/>
      <c r="P46"/>
      <c r="Q46"/>
      <c r="R46"/>
      <c r="S46"/>
      <c r="T46"/>
      <c r="U46"/>
      <c r="V46"/>
      <c r="W46"/>
      <c r="X46"/>
      <c r="Y46"/>
      <c r="Z46"/>
      <c r="AA46"/>
      <c r="AB46"/>
      <c r="AC46"/>
    </row>
    <row r="47" spans="3:29" ht="14.25">
      <c r="C47" s="8"/>
      <c r="D47"/>
      <c r="E47"/>
      <c r="F47"/>
      <c r="G47"/>
      <c r="H47"/>
      <c r="I47"/>
      <c r="J47"/>
      <c r="K47"/>
      <c r="L47"/>
      <c r="M47"/>
      <c r="N47"/>
      <c r="O47"/>
      <c r="P47"/>
      <c r="Q47"/>
      <c r="R47"/>
      <c r="S47"/>
      <c r="T47"/>
      <c r="U47"/>
      <c r="V47"/>
      <c r="W47"/>
      <c r="X47"/>
      <c r="Y47"/>
      <c r="Z47"/>
      <c r="AA47"/>
      <c r="AB47"/>
      <c r="AC47"/>
    </row>
    <row r="48" spans="3:29" ht="14.25">
      <c r="C48" s="8"/>
      <c r="D48"/>
      <c r="E48"/>
      <c r="F48"/>
      <c r="G48"/>
      <c r="H48"/>
      <c r="I48"/>
      <c r="J48"/>
      <c r="K48"/>
      <c r="L48"/>
      <c r="M48"/>
      <c r="N48"/>
      <c r="O48"/>
      <c r="P48"/>
      <c r="Q48"/>
      <c r="R48"/>
      <c r="S48"/>
      <c r="T48"/>
      <c r="U48"/>
      <c r="V48"/>
      <c r="W48"/>
      <c r="X48"/>
      <c r="Y48"/>
      <c r="Z48"/>
      <c r="AA48"/>
      <c r="AB48"/>
      <c r="AC48"/>
    </row>
    <row r="49" spans="3:29" ht="14.25">
      <c r="C49" s="8"/>
      <c r="D49"/>
      <c r="E49"/>
      <c r="F49"/>
      <c r="G49"/>
      <c r="H49"/>
      <c r="I49"/>
      <c r="J49"/>
      <c r="K49"/>
      <c r="L49"/>
      <c r="M49"/>
      <c r="N49"/>
      <c r="O49"/>
      <c r="P49"/>
      <c r="Q49"/>
      <c r="R49"/>
      <c r="S49"/>
      <c r="T49"/>
      <c r="U49"/>
      <c r="V49"/>
      <c r="W49"/>
      <c r="X49"/>
      <c r="Y49"/>
      <c r="Z49"/>
      <c r="AA49"/>
      <c r="AB49"/>
      <c r="AC49"/>
    </row>
    <row r="50" spans="3:29" ht="14.25">
      <c r="C50" s="8"/>
      <c r="D50"/>
      <c r="E50"/>
      <c r="F50"/>
      <c r="G50"/>
      <c r="H50"/>
      <c r="I50"/>
      <c r="J50"/>
      <c r="K50"/>
      <c r="L50"/>
      <c r="M50"/>
      <c r="N50"/>
      <c r="O50"/>
      <c r="P50"/>
      <c r="Q50"/>
      <c r="R50"/>
      <c r="S50"/>
      <c r="T50"/>
      <c r="U50"/>
      <c r="V50"/>
      <c r="W50"/>
      <c r="X50"/>
      <c r="Y50"/>
      <c r="Z50"/>
      <c r="AA50"/>
      <c r="AB50"/>
      <c r="AC50"/>
    </row>
    <row r="51" spans="3:29" ht="14.25">
      <c r="C51" s="8"/>
      <c r="D51"/>
      <c r="E51"/>
      <c r="F51"/>
      <c r="G51"/>
      <c r="H51"/>
      <c r="I51"/>
      <c r="J51"/>
      <c r="K51"/>
      <c r="L51"/>
      <c r="M51"/>
      <c r="N51"/>
      <c r="O51"/>
      <c r="P51"/>
      <c r="Q51"/>
      <c r="R51"/>
      <c r="S51"/>
      <c r="T51"/>
      <c r="U51"/>
      <c r="V51"/>
      <c r="W51"/>
      <c r="X51"/>
      <c r="Y51"/>
      <c r="Z51"/>
      <c r="AA51"/>
      <c r="AB51"/>
      <c r="AC51"/>
    </row>
    <row r="52" spans="3:29" ht="14.25">
      <c r="C52" s="8"/>
      <c r="D52"/>
      <c r="E52"/>
      <c r="F52"/>
      <c r="G52"/>
      <c r="H52"/>
      <c r="I52"/>
      <c r="J52"/>
      <c r="K52"/>
      <c r="L52"/>
      <c r="M52"/>
      <c r="N52"/>
      <c r="O52"/>
      <c r="P52"/>
      <c r="Q52"/>
      <c r="R52"/>
      <c r="S52"/>
      <c r="T52"/>
      <c r="U52"/>
      <c r="V52"/>
      <c r="W52"/>
      <c r="X52"/>
      <c r="Y52"/>
      <c r="Z52"/>
      <c r="AA52"/>
      <c r="AB52"/>
      <c r="AC52"/>
    </row>
    <row r="53" spans="3:29" ht="14.25">
      <c r="C53" s="8"/>
      <c r="D53"/>
      <c r="E53"/>
      <c r="F53"/>
      <c r="G53"/>
      <c r="H53"/>
      <c r="I53"/>
      <c r="J53"/>
      <c r="K53"/>
      <c r="L53"/>
      <c r="M53"/>
      <c r="N53"/>
      <c r="O53"/>
      <c r="P53"/>
      <c r="Q53"/>
      <c r="R53"/>
      <c r="S53"/>
      <c r="T53"/>
      <c r="U53"/>
      <c r="V53"/>
      <c r="W53"/>
      <c r="X53"/>
      <c r="Y53"/>
      <c r="Z53"/>
      <c r="AA53"/>
      <c r="AB53"/>
      <c r="AC53"/>
    </row>
    <row r="54" spans="3:29" ht="14.25">
      <c r="C54" s="8"/>
      <c r="D54"/>
      <c r="E54"/>
      <c r="F54"/>
      <c r="G54"/>
      <c r="H54"/>
      <c r="I54"/>
      <c r="J54"/>
      <c r="K54"/>
      <c r="L54"/>
      <c r="M54"/>
      <c r="N54"/>
      <c r="O54"/>
      <c r="P54"/>
      <c r="Q54"/>
      <c r="R54"/>
      <c r="S54"/>
      <c r="T54"/>
      <c r="U54"/>
      <c r="V54"/>
      <c r="W54"/>
      <c r="X54"/>
      <c r="Y54"/>
      <c r="Z54"/>
      <c r="AA54"/>
      <c r="AB54"/>
      <c r="AC54"/>
    </row>
    <row r="55" spans="3:29" ht="14.25">
      <c r="C55" s="8"/>
      <c r="D55"/>
      <c r="E55"/>
      <c r="F55"/>
      <c r="G55"/>
      <c r="H55"/>
      <c r="I55"/>
      <c r="J55"/>
      <c r="K55"/>
      <c r="L55"/>
      <c r="M55"/>
      <c r="N55"/>
      <c r="O55"/>
      <c r="P55"/>
      <c r="Q55"/>
      <c r="R55"/>
      <c r="S55"/>
      <c r="T55"/>
      <c r="U55"/>
      <c r="V55"/>
      <c r="W55"/>
      <c r="X55"/>
      <c r="Y55"/>
      <c r="Z55"/>
      <c r="AA55"/>
      <c r="AB55"/>
      <c r="AC55"/>
    </row>
    <row r="56" spans="3:29" ht="14.25">
      <c r="C56" s="8"/>
      <c r="D56"/>
      <c r="E56"/>
      <c r="F56"/>
      <c r="G56"/>
      <c r="H56"/>
      <c r="I56"/>
      <c r="J56"/>
      <c r="K56"/>
      <c r="L56"/>
      <c r="M56"/>
      <c r="N56"/>
      <c r="O56"/>
      <c r="P56"/>
      <c r="Q56"/>
      <c r="R56"/>
      <c r="S56"/>
      <c r="T56"/>
      <c r="U56"/>
      <c r="V56"/>
      <c r="W56"/>
      <c r="X56"/>
      <c r="Y56"/>
      <c r="Z56"/>
      <c r="AA56"/>
      <c r="AB56"/>
      <c r="AC56"/>
    </row>
    <row r="57" spans="3:29" ht="14.25">
      <c r="C57" s="8"/>
      <c r="D57"/>
      <c r="E57"/>
      <c r="F57"/>
      <c r="G57"/>
      <c r="H57"/>
      <c r="I57"/>
      <c r="J57"/>
      <c r="K57"/>
      <c r="L57"/>
      <c r="M57"/>
      <c r="N57"/>
      <c r="O57"/>
      <c r="P57"/>
      <c r="Q57"/>
      <c r="R57"/>
      <c r="S57"/>
      <c r="T57"/>
      <c r="U57"/>
      <c r="V57"/>
      <c r="W57"/>
      <c r="X57"/>
      <c r="Y57"/>
      <c r="Z57"/>
      <c r="AA57"/>
      <c r="AB57"/>
      <c r="AC57"/>
    </row>
    <row r="58" spans="3:29" ht="14.25">
      <c r="C58" s="8"/>
      <c r="D58"/>
      <c r="E58"/>
      <c r="F58"/>
      <c r="G58"/>
      <c r="H58"/>
      <c r="I58"/>
      <c r="J58"/>
      <c r="K58"/>
      <c r="L58"/>
      <c r="M58"/>
      <c r="N58"/>
      <c r="O58"/>
      <c r="P58"/>
      <c r="Q58"/>
      <c r="R58"/>
      <c r="S58"/>
      <c r="T58"/>
      <c r="U58"/>
      <c r="V58"/>
      <c r="W58"/>
      <c r="X58"/>
      <c r="Y58"/>
      <c r="Z58"/>
      <c r="AA58"/>
      <c r="AB58"/>
      <c r="AC58"/>
    </row>
    <row r="59" spans="3:29" ht="14.25">
      <c r="C59" s="8"/>
      <c r="D59"/>
      <c r="E59"/>
      <c r="F59"/>
      <c r="G59"/>
      <c r="H59"/>
      <c r="I59"/>
      <c r="J59"/>
      <c r="K59"/>
      <c r="L59"/>
      <c r="M59"/>
      <c r="N59"/>
      <c r="O59"/>
      <c r="P59"/>
      <c r="Q59"/>
      <c r="R59"/>
      <c r="S59"/>
      <c r="T59"/>
      <c r="U59"/>
      <c r="V59"/>
      <c r="W59"/>
      <c r="X59"/>
      <c r="Y59"/>
      <c r="Z59"/>
      <c r="AA59"/>
      <c r="AB59"/>
      <c r="AC59"/>
    </row>
    <row r="60" spans="3:29" ht="14.25">
      <c r="C60" s="8"/>
      <c r="D60"/>
      <c r="E60"/>
      <c r="F60"/>
      <c r="G60"/>
      <c r="H60"/>
      <c r="I60"/>
      <c r="J60"/>
      <c r="K60"/>
      <c r="L60"/>
      <c r="M60"/>
      <c r="N60"/>
      <c r="O60"/>
      <c r="P60"/>
      <c r="Q60"/>
      <c r="R60"/>
      <c r="S60"/>
      <c r="T60"/>
      <c r="U60"/>
      <c r="V60"/>
      <c r="W60"/>
      <c r="X60"/>
      <c r="Y60"/>
      <c r="Z60"/>
      <c r="AA60"/>
      <c r="AB60"/>
      <c r="AC60"/>
    </row>
    <row r="61" spans="3:29" ht="14.25">
      <c r="C61" s="8"/>
      <c r="D61"/>
      <c r="E61"/>
      <c r="F61"/>
      <c r="G61"/>
      <c r="H61"/>
      <c r="I61"/>
      <c r="J61"/>
      <c r="K61"/>
      <c r="L61"/>
      <c r="M61"/>
      <c r="N61"/>
      <c r="O61"/>
      <c r="P61"/>
      <c r="Q61"/>
      <c r="R61"/>
      <c r="S61"/>
      <c r="T61"/>
      <c r="U61"/>
      <c r="V61"/>
      <c r="W61"/>
      <c r="X61"/>
      <c r="Y61"/>
      <c r="Z61"/>
      <c r="AA61"/>
      <c r="AB61"/>
      <c r="AC61"/>
    </row>
    <row r="62" spans="3:29" ht="14.25">
      <c r="C62" s="8"/>
      <c r="D62"/>
      <c r="E62"/>
      <c r="F62"/>
      <c r="G62"/>
      <c r="H62"/>
      <c r="I62"/>
      <c r="J62"/>
      <c r="K62"/>
      <c r="L62"/>
      <c r="M62"/>
      <c r="N62"/>
      <c r="O62"/>
      <c r="P62"/>
      <c r="Q62"/>
      <c r="R62"/>
      <c r="S62"/>
      <c r="T62"/>
      <c r="U62"/>
      <c r="V62"/>
      <c r="W62"/>
      <c r="X62"/>
      <c r="Y62"/>
      <c r="Z62"/>
      <c r="AA62"/>
      <c r="AB62"/>
      <c r="AC62"/>
    </row>
    <row r="63" spans="3:29" ht="14.25">
      <c r="C63" s="8"/>
      <c r="D63"/>
      <c r="E63"/>
      <c r="F63"/>
      <c r="G63"/>
      <c r="H63"/>
      <c r="I63"/>
      <c r="J63"/>
      <c r="K63"/>
      <c r="L63"/>
      <c r="M63"/>
      <c r="N63"/>
      <c r="O63"/>
      <c r="P63"/>
      <c r="Q63"/>
      <c r="R63"/>
      <c r="S63"/>
      <c r="T63"/>
      <c r="U63"/>
      <c r="V63"/>
      <c r="W63"/>
      <c r="X63"/>
      <c r="Y63"/>
      <c r="Z63"/>
      <c r="AA63"/>
      <c r="AB63"/>
      <c r="AC63"/>
    </row>
    <row r="64" spans="3:26" ht="14.25">
      <c r="C64" s="8"/>
      <c r="D64" s="8"/>
      <c r="E64" s="8"/>
      <c r="F64" s="8"/>
      <c r="G64" s="8"/>
      <c r="H64" s="8"/>
      <c r="I64" s="8"/>
      <c r="J64" s="8"/>
      <c r="K64" s="8"/>
      <c r="L64" s="8"/>
      <c r="M64" s="8"/>
      <c r="N64" s="8"/>
      <c r="O64" s="776"/>
      <c r="P64" s="8"/>
      <c r="Q64" s="776"/>
      <c r="R64" s="8"/>
      <c r="S64" s="776"/>
      <c r="T64" s="8"/>
      <c r="U64" s="776"/>
      <c r="V64" s="8"/>
      <c r="W64" s="776"/>
      <c r="X64" s="8"/>
      <c r="Y64" s="776"/>
      <c r="Z64" s="8"/>
    </row>
    <row r="65" spans="3:26" ht="14.25">
      <c r="C65" s="8"/>
      <c r="D65" s="8"/>
      <c r="E65" s="8"/>
      <c r="F65" s="8"/>
      <c r="G65" s="8"/>
      <c r="H65" s="8"/>
      <c r="I65" s="8"/>
      <c r="J65" s="8"/>
      <c r="K65" s="8"/>
      <c r="L65" s="8"/>
      <c r="M65" s="8"/>
      <c r="N65" s="8"/>
      <c r="O65" s="776"/>
      <c r="P65" s="8"/>
      <c r="Q65" s="776"/>
      <c r="R65" s="8"/>
      <c r="S65" s="776"/>
      <c r="T65" s="8"/>
      <c r="U65" s="776"/>
      <c r="V65" s="8"/>
      <c r="W65" s="776"/>
      <c r="X65" s="8"/>
      <c r="Y65" s="776"/>
      <c r="Z65" s="8"/>
    </row>
    <row r="66" spans="3:26" ht="14.25">
      <c r="C66" s="8"/>
      <c r="D66" s="8"/>
      <c r="E66" s="8"/>
      <c r="F66" s="8"/>
      <c r="G66" s="8"/>
      <c r="H66" s="8"/>
      <c r="I66" s="8"/>
      <c r="J66" s="8"/>
      <c r="K66" s="8"/>
      <c r="L66" s="8"/>
      <c r="M66" s="8"/>
      <c r="N66" s="8"/>
      <c r="O66" s="776"/>
      <c r="P66" s="8"/>
      <c r="Q66" s="776"/>
      <c r="R66" s="8"/>
      <c r="S66" s="776"/>
      <c r="T66" s="8"/>
      <c r="U66" s="776"/>
      <c r="V66" s="8"/>
      <c r="W66" s="776"/>
      <c r="X66" s="8"/>
      <c r="Y66" s="776"/>
      <c r="Z66" s="8"/>
    </row>
    <row r="67" spans="3:26" ht="14.25">
      <c r="C67" s="8"/>
      <c r="D67" s="8"/>
      <c r="E67" s="8"/>
      <c r="F67" s="8"/>
      <c r="G67" s="8"/>
      <c r="H67" s="8"/>
      <c r="I67" s="8"/>
      <c r="J67" s="8"/>
      <c r="K67" s="8"/>
      <c r="L67" s="8"/>
      <c r="M67" s="8"/>
      <c r="N67" s="8"/>
      <c r="O67" s="776"/>
      <c r="P67" s="8"/>
      <c r="Q67" s="776"/>
      <c r="R67" s="8"/>
      <c r="S67" s="776"/>
      <c r="T67" s="8"/>
      <c r="U67" s="776"/>
      <c r="V67" s="8"/>
      <c r="W67" s="776"/>
      <c r="X67" s="8"/>
      <c r="Y67" s="776"/>
      <c r="Z67" s="8"/>
    </row>
    <row r="68" spans="3:26" ht="14.25">
      <c r="C68" s="8"/>
      <c r="D68" s="8"/>
      <c r="E68" s="8"/>
      <c r="F68" s="8"/>
      <c r="G68" s="8"/>
      <c r="H68" s="8"/>
      <c r="I68" s="8"/>
      <c r="J68" s="8"/>
      <c r="K68" s="8"/>
      <c r="L68" s="8"/>
      <c r="M68" s="8"/>
      <c r="N68" s="8"/>
      <c r="O68" s="776"/>
      <c r="P68" s="8"/>
      <c r="Q68" s="776"/>
      <c r="R68" s="8"/>
      <c r="S68" s="776"/>
      <c r="T68" s="8"/>
      <c r="U68" s="776"/>
      <c r="V68" s="8"/>
      <c r="W68" s="776"/>
      <c r="X68" s="8"/>
      <c r="Y68" s="776"/>
      <c r="Z68" s="8"/>
    </row>
    <row r="69" spans="3:26" ht="14.25">
      <c r="C69" s="8"/>
      <c r="D69" s="8"/>
      <c r="E69" s="8"/>
      <c r="F69" s="8"/>
      <c r="G69" s="8"/>
      <c r="H69" s="8"/>
      <c r="I69" s="8"/>
      <c r="J69" s="8"/>
      <c r="K69" s="8"/>
      <c r="L69" s="8"/>
      <c r="M69" s="8"/>
      <c r="N69" s="8"/>
      <c r="O69" s="776"/>
      <c r="P69" s="8"/>
      <c r="Q69" s="776"/>
      <c r="R69" s="8"/>
      <c r="S69" s="776"/>
      <c r="T69" s="8"/>
      <c r="U69" s="776"/>
      <c r="V69" s="8"/>
      <c r="W69" s="776"/>
      <c r="X69" s="8"/>
      <c r="Y69" s="776"/>
      <c r="Z69" s="8"/>
    </row>
    <row r="70" spans="3:26" ht="14.25">
      <c r="C70" s="8"/>
      <c r="D70" s="8"/>
      <c r="E70" s="8"/>
      <c r="F70" s="8"/>
      <c r="G70" s="8"/>
      <c r="H70" s="8"/>
      <c r="I70" s="8"/>
      <c r="J70" s="8"/>
      <c r="K70" s="8"/>
      <c r="L70" s="8"/>
      <c r="M70" s="8"/>
      <c r="N70" s="8"/>
      <c r="O70" s="776"/>
      <c r="P70" s="8"/>
      <c r="Q70" s="776"/>
      <c r="R70" s="8"/>
      <c r="S70" s="776"/>
      <c r="T70" s="8"/>
      <c r="U70" s="776"/>
      <c r="V70" s="8"/>
      <c r="W70" s="776"/>
      <c r="X70" s="8"/>
      <c r="Y70" s="776"/>
      <c r="Z70" s="8"/>
    </row>
    <row r="71" spans="3:26" ht="14.25">
      <c r="C71" s="8"/>
      <c r="D71" s="8"/>
      <c r="E71" s="8"/>
      <c r="F71" s="8"/>
      <c r="G71" s="8"/>
      <c r="H71" s="8"/>
      <c r="I71" s="8"/>
      <c r="J71" s="8"/>
      <c r="K71" s="8"/>
      <c r="L71" s="8"/>
      <c r="M71" s="8"/>
      <c r="N71" s="8"/>
      <c r="O71" s="776"/>
      <c r="P71" s="8"/>
      <c r="Q71" s="776"/>
      <c r="R71" s="8"/>
      <c r="S71" s="776"/>
      <c r="T71" s="8"/>
      <c r="U71" s="776"/>
      <c r="V71" s="8"/>
      <c r="W71" s="776"/>
      <c r="X71" s="8"/>
      <c r="Y71" s="776"/>
      <c r="Z71" s="8"/>
    </row>
    <row r="72" spans="3:26" ht="14.25">
      <c r="C72" s="8"/>
      <c r="D72" s="8"/>
      <c r="E72" s="8"/>
      <c r="F72" s="8"/>
      <c r="G72" s="8"/>
      <c r="H72" s="8"/>
      <c r="I72" s="8"/>
      <c r="J72" s="8"/>
      <c r="K72" s="8"/>
      <c r="L72" s="8"/>
      <c r="M72" s="8"/>
      <c r="N72" s="8"/>
      <c r="O72" s="776"/>
      <c r="P72" s="8"/>
      <c r="Q72" s="776"/>
      <c r="R72" s="8"/>
      <c r="S72" s="776"/>
      <c r="T72" s="8"/>
      <c r="U72" s="776"/>
      <c r="V72" s="8"/>
      <c r="W72" s="776"/>
      <c r="X72" s="8"/>
      <c r="Y72" s="776"/>
      <c r="Z72" s="8"/>
    </row>
    <row r="73" spans="3:26" ht="14.25">
      <c r="C73" s="8"/>
      <c r="D73" s="8"/>
      <c r="E73" s="8"/>
      <c r="F73" s="8"/>
      <c r="G73" s="8"/>
      <c r="H73" s="8"/>
      <c r="I73" s="8"/>
      <c r="J73" s="8"/>
      <c r="K73" s="8"/>
      <c r="L73" s="8"/>
      <c r="M73" s="8"/>
      <c r="N73" s="8"/>
      <c r="O73" s="776"/>
      <c r="P73" s="8"/>
      <c r="Q73" s="776"/>
      <c r="R73" s="8"/>
      <c r="S73" s="776"/>
      <c r="T73" s="8"/>
      <c r="U73" s="776"/>
      <c r="V73" s="8"/>
      <c r="W73" s="776"/>
      <c r="X73" s="8"/>
      <c r="Y73" s="776"/>
      <c r="Z73" s="8"/>
    </row>
    <row r="74" spans="3:26" ht="14.25">
      <c r="C74" s="8"/>
      <c r="D74" s="8"/>
      <c r="E74" s="8"/>
      <c r="F74" s="8"/>
      <c r="G74" s="8"/>
      <c r="H74" s="8"/>
      <c r="I74" s="8"/>
      <c r="J74" s="8"/>
      <c r="K74" s="8"/>
      <c r="L74" s="8"/>
      <c r="M74" s="8"/>
      <c r="N74" s="8"/>
      <c r="O74" s="776"/>
      <c r="P74" s="8"/>
      <c r="Q74" s="776"/>
      <c r="R74" s="8"/>
      <c r="S74" s="776"/>
      <c r="T74" s="8"/>
      <c r="U74" s="776"/>
      <c r="V74" s="8"/>
      <c r="W74" s="776"/>
      <c r="X74" s="8"/>
      <c r="Y74" s="776"/>
      <c r="Z74" s="8"/>
    </row>
    <row r="75" spans="3:26" ht="14.25">
      <c r="C75" s="8"/>
      <c r="D75" s="8"/>
      <c r="E75" s="8"/>
      <c r="F75" s="8"/>
      <c r="G75" s="8"/>
      <c r="H75" s="8"/>
      <c r="I75" s="8"/>
      <c r="J75" s="8"/>
      <c r="K75" s="8"/>
      <c r="L75" s="8"/>
      <c r="M75" s="8"/>
      <c r="N75" s="8"/>
      <c r="O75" s="776"/>
      <c r="P75" s="8"/>
      <c r="Q75" s="776"/>
      <c r="R75" s="8"/>
      <c r="S75" s="776"/>
      <c r="T75" s="8"/>
      <c r="U75" s="776"/>
      <c r="V75" s="8"/>
      <c r="W75" s="776"/>
      <c r="X75" s="8"/>
      <c r="Y75" s="776"/>
      <c r="Z75" s="8"/>
    </row>
    <row r="76" spans="3:26" ht="14.25">
      <c r="C76" s="8"/>
      <c r="D76" s="8"/>
      <c r="E76" s="8"/>
      <c r="F76" s="8"/>
      <c r="G76" s="8"/>
      <c r="H76" s="8"/>
      <c r="I76" s="8"/>
      <c r="J76" s="8"/>
      <c r="K76" s="8"/>
      <c r="L76" s="8"/>
      <c r="M76" s="8"/>
      <c r="N76" s="8"/>
      <c r="O76" s="776"/>
      <c r="P76" s="8"/>
      <c r="Q76" s="776"/>
      <c r="R76" s="8"/>
      <c r="S76" s="776"/>
      <c r="T76" s="8"/>
      <c r="U76" s="776"/>
      <c r="V76" s="8"/>
      <c r="W76" s="776"/>
      <c r="X76" s="8"/>
      <c r="Y76" s="776"/>
      <c r="Z76" s="8"/>
    </row>
    <row r="77" spans="3:26" ht="14.25">
      <c r="C77" s="8"/>
      <c r="D77" s="8"/>
      <c r="E77" s="8"/>
      <c r="F77" s="8"/>
      <c r="G77" s="8"/>
      <c r="H77" s="8"/>
      <c r="I77" s="8"/>
      <c r="J77" s="8"/>
      <c r="K77" s="8"/>
      <c r="L77" s="8"/>
      <c r="M77" s="8"/>
      <c r="N77" s="8"/>
      <c r="O77" s="776"/>
      <c r="P77" s="8"/>
      <c r="Q77" s="776"/>
      <c r="R77" s="8"/>
      <c r="S77" s="776"/>
      <c r="T77" s="8"/>
      <c r="U77" s="776"/>
      <c r="V77" s="8"/>
      <c r="W77" s="776"/>
      <c r="X77" s="8"/>
      <c r="Y77" s="776"/>
      <c r="Z77" s="8"/>
    </row>
    <row r="78" spans="3:26" ht="14.25">
      <c r="C78" s="8"/>
      <c r="D78" s="8"/>
      <c r="E78" s="8"/>
      <c r="F78" s="8"/>
      <c r="G78" s="8"/>
      <c r="H78" s="8"/>
      <c r="I78" s="8"/>
      <c r="J78" s="8"/>
      <c r="K78" s="8"/>
      <c r="L78" s="8"/>
      <c r="M78" s="8"/>
      <c r="N78" s="8"/>
      <c r="O78" s="776"/>
      <c r="P78" s="8"/>
      <c r="Q78" s="776"/>
      <c r="R78" s="8"/>
      <c r="S78" s="776"/>
      <c r="T78" s="8"/>
      <c r="U78" s="776"/>
      <c r="V78" s="8"/>
      <c r="W78" s="776"/>
      <c r="X78" s="8"/>
      <c r="Y78" s="776"/>
      <c r="Z78" s="8"/>
    </row>
    <row r="79" spans="3:26" ht="14.25">
      <c r="C79" s="8"/>
      <c r="D79" s="8"/>
      <c r="E79" s="8"/>
      <c r="F79" s="8"/>
      <c r="G79" s="8"/>
      <c r="H79" s="8"/>
      <c r="I79" s="8"/>
      <c r="J79" s="8"/>
      <c r="K79" s="8"/>
      <c r="L79" s="8"/>
      <c r="M79" s="8"/>
      <c r="N79" s="8"/>
      <c r="O79" s="776"/>
      <c r="P79" s="8"/>
      <c r="Q79" s="776"/>
      <c r="R79" s="8"/>
      <c r="S79" s="776"/>
      <c r="T79" s="8"/>
      <c r="U79" s="776"/>
      <c r="V79" s="8"/>
      <c r="W79" s="776"/>
      <c r="X79" s="8"/>
      <c r="Y79" s="776"/>
      <c r="Z79" s="8"/>
    </row>
    <row r="80" spans="3:26" ht="14.25">
      <c r="C80" s="8"/>
      <c r="D80" s="8"/>
      <c r="E80" s="8"/>
      <c r="F80" s="8"/>
      <c r="G80" s="8"/>
      <c r="H80" s="8"/>
      <c r="I80" s="8"/>
      <c r="J80" s="8"/>
      <c r="K80" s="8"/>
      <c r="L80" s="8"/>
      <c r="M80" s="8"/>
      <c r="N80" s="8"/>
      <c r="O80" s="776"/>
      <c r="P80" s="8"/>
      <c r="Q80" s="776"/>
      <c r="R80" s="8"/>
      <c r="S80" s="776"/>
      <c r="T80" s="8"/>
      <c r="U80" s="776"/>
      <c r="V80" s="8"/>
      <c r="W80" s="776"/>
      <c r="X80" s="8"/>
      <c r="Y80" s="776"/>
      <c r="Z80" s="8"/>
    </row>
    <row r="81" spans="3:26" ht="14.25">
      <c r="C81" s="8"/>
      <c r="D81" s="8"/>
      <c r="E81" s="8"/>
      <c r="F81" s="8"/>
      <c r="G81" s="8"/>
      <c r="H81" s="8"/>
      <c r="I81" s="8"/>
      <c r="J81" s="8"/>
      <c r="K81" s="8"/>
      <c r="L81" s="8"/>
      <c r="M81" s="8"/>
      <c r="N81" s="8"/>
      <c r="O81" s="776"/>
      <c r="P81" s="8"/>
      <c r="Q81" s="776"/>
      <c r="R81" s="8"/>
      <c r="S81" s="776"/>
      <c r="T81" s="8"/>
      <c r="U81" s="776"/>
      <c r="V81" s="8"/>
      <c r="W81" s="776"/>
      <c r="X81" s="8"/>
      <c r="Y81" s="776"/>
      <c r="Z81" s="8"/>
    </row>
    <row r="82" spans="3:26" ht="14.25">
      <c r="C82" s="8"/>
      <c r="D82" s="8"/>
      <c r="E82" s="8"/>
      <c r="F82" s="8"/>
      <c r="G82" s="8"/>
      <c r="H82" s="8"/>
      <c r="I82" s="8"/>
      <c r="J82" s="8"/>
      <c r="K82" s="8"/>
      <c r="L82" s="8"/>
      <c r="M82" s="8"/>
      <c r="N82" s="8"/>
      <c r="O82" s="776"/>
      <c r="P82" s="8"/>
      <c r="Q82" s="776"/>
      <c r="R82" s="8"/>
      <c r="S82" s="776"/>
      <c r="T82" s="8"/>
      <c r="U82" s="776"/>
      <c r="V82" s="8"/>
      <c r="W82" s="776"/>
      <c r="X82" s="8"/>
      <c r="Y82" s="776"/>
      <c r="Z82" s="8"/>
    </row>
    <row r="83" spans="3:26" ht="14.25">
      <c r="C83" s="8"/>
      <c r="D83" s="8"/>
      <c r="E83" s="8"/>
      <c r="F83" s="8"/>
      <c r="G83" s="8"/>
      <c r="H83" s="8"/>
      <c r="I83" s="8"/>
      <c r="J83" s="8"/>
      <c r="K83" s="8"/>
      <c r="L83" s="8"/>
      <c r="M83" s="8"/>
      <c r="N83" s="8"/>
      <c r="O83" s="776"/>
      <c r="P83" s="8"/>
      <c r="Q83" s="776"/>
      <c r="R83" s="8"/>
      <c r="S83" s="776"/>
      <c r="T83" s="8"/>
      <c r="U83" s="776"/>
      <c r="V83" s="8"/>
      <c r="W83" s="776"/>
      <c r="X83" s="8"/>
      <c r="Y83" s="776"/>
      <c r="Z83" s="8"/>
    </row>
    <row r="84" spans="3:26" ht="14.25">
      <c r="C84" s="8"/>
      <c r="D84" s="8"/>
      <c r="E84" s="8"/>
      <c r="F84" s="8"/>
      <c r="G84" s="8"/>
      <c r="H84" s="8"/>
      <c r="I84" s="8"/>
      <c r="J84" s="8"/>
      <c r="K84" s="8"/>
      <c r="L84" s="8"/>
      <c r="M84" s="8"/>
      <c r="N84" s="8"/>
      <c r="O84" s="776"/>
      <c r="P84" s="8"/>
      <c r="Q84" s="776"/>
      <c r="R84" s="8"/>
      <c r="S84" s="776"/>
      <c r="T84" s="8"/>
      <c r="U84" s="776"/>
      <c r="V84" s="8"/>
      <c r="W84" s="776"/>
      <c r="X84" s="8"/>
      <c r="Y84" s="776"/>
      <c r="Z84" s="8"/>
    </row>
    <row r="85" spans="3:26" ht="14.25">
      <c r="C85" s="8"/>
      <c r="D85" s="8"/>
      <c r="E85" s="8"/>
      <c r="F85" s="8"/>
      <c r="G85" s="8"/>
      <c r="H85" s="8"/>
      <c r="I85" s="8"/>
      <c r="J85" s="8"/>
      <c r="K85" s="8"/>
      <c r="L85" s="8"/>
      <c r="M85" s="8"/>
      <c r="N85" s="8"/>
      <c r="O85" s="776"/>
      <c r="P85" s="8"/>
      <c r="Q85" s="776"/>
      <c r="R85" s="8"/>
      <c r="S85" s="776"/>
      <c r="T85" s="8"/>
      <c r="U85" s="776"/>
      <c r="V85" s="8"/>
      <c r="W85" s="776"/>
      <c r="X85" s="8"/>
      <c r="Y85" s="776"/>
      <c r="Z85" s="8"/>
    </row>
    <row r="86" spans="3:26" ht="14.25">
      <c r="C86" s="8"/>
      <c r="D86" s="8"/>
      <c r="E86" s="8"/>
      <c r="F86" s="8"/>
      <c r="G86" s="8"/>
      <c r="H86" s="8"/>
      <c r="I86" s="8"/>
      <c r="J86" s="8"/>
      <c r="K86" s="8"/>
      <c r="L86" s="8"/>
      <c r="M86" s="8"/>
      <c r="N86" s="8"/>
      <c r="O86" s="776"/>
      <c r="P86" s="8"/>
      <c r="Q86" s="776"/>
      <c r="R86" s="8"/>
      <c r="S86" s="776"/>
      <c r="T86" s="8"/>
      <c r="U86" s="776"/>
      <c r="V86" s="8"/>
      <c r="W86" s="776"/>
      <c r="X86" s="8"/>
      <c r="Y86" s="776"/>
      <c r="Z86" s="8"/>
    </row>
    <row r="87" spans="3:26" ht="14.25">
      <c r="C87" s="8"/>
      <c r="D87" s="8"/>
      <c r="E87" s="8"/>
      <c r="F87" s="8"/>
      <c r="G87" s="8"/>
      <c r="H87" s="8"/>
      <c r="I87" s="8"/>
      <c r="J87" s="8"/>
      <c r="K87" s="8"/>
      <c r="L87" s="8"/>
      <c r="M87" s="8"/>
      <c r="N87" s="8"/>
      <c r="O87" s="776"/>
      <c r="P87" s="8"/>
      <c r="Q87" s="776"/>
      <c r="R87" s="8"/>
      <c r="S87" s="776"/>
      <c r="T87" s="8"/>
      <c r="U87" s="776"/>
      <c r="V87" s="8"/>
      <c r="W87" s="776"/>
      <c r="X87" s="8"/>
      <c r="Y87" s="776"/>
      <c r="Z87" s="8"/>
    </row>
    <row r="88" spans="3:26" ht="14.25">
      <c r="C88" s="8"/>
      <c r="D88" s="8"/>
      <c r="E88" s="8"/>
      <c r="F88" s="8"/>
      <c r="G88" s="8"/>
      <c r="H88" s="8"/>
      <c r="I88" s="8"/>
      <c r="J88" s="8"/>
      <c r="K88" s="8"/>
      <c r="L88" s="8"/>
      <c r="M88" s="8"/>
      <c r="N88" s="8"/>
      <c r="O88" s="776"/>
      <c r="P88" s="8"/>
      <c r="Q88" s="776"/>
      <c r="R88" s="8"/>
      <c r="S88" s="776"/>
      <c r="T88" s="8"/>
      <c r="U88" s="776"/>
      <c r="V88" s="8"/>
      <c r="W88" s="776"/>
      <c r="X88" s="8"/>
      <c r="Y88" s="776"/>
      <c r="Z88" s="8"/>
    </row>
    <row r="89" spans="3:26" ht="14.25">
      <c r="C89" s="8"/>
      <c r="D89" s="8"/>
      <c r="E89" s="8"/>
      <c r="F89" s="8"/>
      <c r="G89" s="8"/>
      <c r="H89" s="8"/>
      <c r="I89" s="8"/>
      <c r="J89" s="8"/>
      <c r="K89" s="8"/>
      <c r="L89" s="8"/>
      <c r="M89" s="8"/>
      <c r="N89" s="8"/>
      <c r="O89" s="776"/>
      <c r="P89" s="8"/>
      <c r="Q89" s="776"/>
      <c r="R89" s="8"/>
      <c r="S89" s="776"/>
      <c r="T89" s="8"/>
      <c r="U89" s="776"/>
      <c r="V89" s="8"/>
      <c r="W89" s="776"/>
      <c r="X89" s="8"/>
      <c r="Y89" s="776"/>
      <c r="Z89" s="8"/>
    </row>
    <row r="90" spans="3:26" ht="14.25">
      <c r="C90" s="8"/>
      <c r="D90" s="8"/>
      <c r="E90" s="8"/>
      <c r="F90" s="8"/>
      <c r="G90" s="8"/>
      <c r="H90" s="8"/>
      <c r="I90" s="8"/>
      <c r="J90" s="8"/>
      <c r="K90" s="8"/>
      <c r="L90" s="8"/>
      <c r="M90" s="8"/>
      <c r="N90" s="8"/>
      <c r="O90" s="776"/>
      <c r="P90" s="8"/>
      <c r="Q90" s="776"/>
      <c r="R90" s="8"/>
      <c r="S90" s="776"/>
      <c r="T90" s="8"/>
      <c r="U90" s="776"/>
      <c r="V90" s="8"/>
      <c r="W90" s="776"/>
      <c r="X90" s="8"/>
      <c r="Y90" s="776"/>
      <c r="Z90" s="8"/>
    </row>
    <row r="91" spans="3:26" ht="14.25">
      <c r="C91" s="8"/>
      <c r="D91" s="8"/>
      <c r="E91" s="8"/>
      <c r="F91" s="8"/>
      <c r="G91" s="8"/>
      <c r="H91" s="8"/>
      <c r="I91" s="8"/>
      <c r="J91" s="8"/>
      <c r="K91" s="8"/>
      <c r="L91" s="8"/>
      <c r="M91" s="8"/>
      <c r="N91" s="8"/>
      <c r="O91" s="776"/>
      <c r="P91" s="8"/>
      <c r="Q91" s="776"/>
      <c r="R91" s="8"/>
      <c r="S91" s="776"/>
      <c r="T91" s="8"/>
      <c r="U91" s="776"/>
      <c r="V91" s="8"/>
      <c r="W91" s="776"/>
      <c r="X91" s="8"/>
      <c r="Y91" s="776"/>
      <c r="Z91" s="8"/>
    </row>
    <row r="92" spans="3:26" ht="14.25">
      <c r="C92" s="8"/>
      <c r="D92" s="8"/>
      <c r="E92" s="8"/>
      <c r="F92" s="8"/>
      <c r="G92" s="8"/>
      <c r="H92" s="8"/>
      <c r="I92" s="8"/>
      <c r="J92" s="8"/>
      <c r="K92" s="8"/>
      <c r="L92" s="8"/>
      <c r="M92" s="8"/>
      <c r="N92" s="8"/>
      <c r="O92" s="776"/>
      <c r="P92" s="8"/>
      <c r="Q92" s="776"/>
      <c r="R92" s="8"/>
      <c r="S92" s="776"/>
      <c r="T92" s="8"/>
      <c r="U92" s="776"/>
      <c r="V92" s="8"/>
      <c r="W92" s="776"/>
      <c r="X92" s="8"/>
      <c r="Y92" s="776"/>
      <c r="Z92" s="8"/>
    </row>
    <row r="93" spans="3:26" ht="14.25">
      <c r="C93" s="8"/>
      <c r="D93" s="8"/>
      <c r="E93" s="8"/>
      <c r="F93" s="8"/>
      <c r="G93" s="8"/>
      <c r="H93" s="8"/>
      <c r="I93" s="8"/>
      <c r="J93" s="8"/>
      <c r="K93" s="8"/>
      <c r="L93" s="8"/>
      <c r="M93" s="8"/>
      <c r="N93" s="8"/>
      <c r="O93" s="776"/>
      <c r="P93" s="8"/>
      <c r="Q93" s="776"/>
      <c r="R93" s="8"/>
      <c r="S93" s="776"/>
      <c r="T93" s="8"/>
      <c r="U93" s="776"/>
      <c r="V93" s="8"/>
      <c r="W93" s="776"/>
      <c r="X93" s="8"/>
      <c r="Y93" s="776"/>
      <c r="Z93" s="8"/>
    </row>
    <row r="94" spans="3:26" ht="14.25">
      <c r="C94" s="8"/>
      <c r="D94" s="8"/>
      <c r="E94" s="8"/>
      <c r="F94" s="8"/>
      <c r="G94" s="8"/>
      <c r="H94" s="8"/>
      <c r="I94" s="8"/>
      <c r="J94" s="8"/>
      <c r="K94" s="8"/>
      <c r="L94" s="8"/>
      <c r="M94" s="8"/>
      <c r="N94" s="8"/>
      <c r="O94" s="776"/>
      <c r="P94" s="8"/>
      <c r="Q94" s="776"/>
      <c r="R94" s="8"/>
      <c r="S94" s="776"/>
      <c r="T94" s="8"/>
      <c r="U94" s="776"/>
      <c r="V94" s="8"/>
      <c r="W94" s="776"/>
      <c r="X94" s="8"/>
      <c r="Y94" s="776"/>
      <c r="Z94" s="8"/>
    </row>
    <row r="95" spans="3:26" ht="14.25">
      <c r="C95" s="8"/>
      <c r="D95" s="8"/>
      <c r="E95" s="8"/>
      <c r="F95" s="8"/>
      <c r="G95" s="8"/>
      <c r="H95" s="8"/>
      <c r="I95" s="8"/>
      <c r="J95" s="8"/>
      <c r="K95" s="8"/>
      <c r="L95" s="8"/>
      <c r="M95" s="8"/>
      <c r="N95" s="8"/>
      <c r="O95" s="776"/>
      <c r="P95" s="8"/>
      <c r="Q95" s="776"/>
      <c r="R95" s="8"/>
      <c r="S95" s="776"/>
      <c r="T95" s="8"/>
      <c r="U95" s="776"/>
      <c r="V95" s="8"/>
      <c r="W95" s="776"/>
      <c r="X95" s="8"/>
      <c r="Y95" s="776"/>
      <c r="Z95" s="8"/>
    </row>
    <row r="96" spans="3:26" ht="14.25">
      <c r="C96" s="8"/>
      <c r="D96" s="8"/>
      <c r="E96" s="8"/>
      <c r="F96" s="8"/>
      <c r="G96" s="8"/>
      <c r="H96" s="8"/>
      <c r="I96" s="8"/>
      <c r="J96" s="8"/>
      <c r="K96" s="8"/>
      <c r="L96" s="8"/>
      <c r="M96" s="8"/>
      <c r="N96" s="8"/>
      <c r="O96" s="776"/>
      <c r="P96" s="8"/>
      <c r="Q96" s="776"/>
      <c r="R96" s="8"/>
      <c r="S96" s="776"/>
      <c r="T96" s="8"/>
      <c r="U96" s="776"/>
      <c r="V96" s="8"/>
      <c r="W96" s="776"/>
      <c r="X96" s="8"/>
      <c r="Y96" s="776"/>
      <c r="Z96" s="8"/>
    </row>
    <row r="97" spans="3:26" ht="14.25">
      <c r="C97" s="8"/>
      <c r="D97" s="8"/>
      <c r="E97" s="8"/>
      <c r="F97" s="8"/>
      <c r="G97" s="8"/>
      <c r="H97" s="8"/>
      <c r="I97" s="8"/>
      <c r="J97" s="8"/>
      <c r="K97" s="8"/>
      <c r="L97" s="8"/>
      <c r="M97" s="8"/>
      <c r="N97" s="8"/>
      <c r="O97" s="776"/>
      <c r="P97" s="8"/>
      <c r="Q97" s="776"/>
      <c r="R97" s="8"/>
      <c r="S97" s="776"/>
      <c r="T97" s="8"/>
      <c r="U97" s="776"/>
      <c r="V97" s="8"/>
      <c r="W97" s="776"/>
      <c r="X97" s="8"/>
      <c r="Y97" s="776"/>
      <c r="Z97" s="8"/>
    </row>
    <row r="98" spans="3:26" ht="14.25">
      <c r="C98" s="8"/>
      <c r="D98" s="8"/>
      <c r="E98" s="8"/>
      <c r="F98" s="8"/>
      <c r="G98" s="8"/>
      <c r="H98" s="8"/>
      <c r="I98" s="8"/>
      <c r="J98" s="8"/>
      <c r="K98" s="8"/>
      <c r="L98" s="8"/>
      <c r="M98" s="8"/>
      <c r="N98" s="8"/>
      <c r="O98" s="776"/>
      <c r="P98" s="8"/>
      <c r="Q98" s="776"/>
      <c r="R98" s="8"/>
      <c r="S98" s="776"/>
      <c r="T98" s="8"/>
      <c r="U98" s="776"/>
      <c r="V98" s="8"/>
      <c r="W98" s="776"/>
      <c r="X98" s="8"/>
      <c r="Y98" s="776"/>
      <c r="Z98" s="8"/>
    </row>
    <row r="99" spans="3:26" ht="14.25">
      <c r="C99" s="8"/>
      <c r="D99" s="8"/>
      <c r="E99" s="8"/>
      <c r="F99" s="8"/>
      <c r="G99" s="8"/>
      <c r="H99" s="8"/>
      <c r="I99" s="8"/>
      <c r="J99" s="8"/>
      <c r="K99" s="8"/>
      <c r="L99" s="8"/>
      <c r="M99" s="8"/>
      <c r="N99" s="8"/>
      <c r="O99" s="776"/>
      <c r="P99" s="8"/>
      <c r="Q99" s="776"/>
      <c r="R99" s="8"/>
      <c r="S99" s="776"/>
      <c r="T99" s="8"/>
      <c r="U99" s="776"/>
      <c r="V99" s="8"/>
      <c r="W99" s="776"/>
      <c r="X99" s="8"/>
      <c r="Y99" s="776"/>
      <c r="Z99" s="8"/>
    </row>
    <row r="100" spans="3:26" ht="14.25">
      <c r="C100" s="8"/>
      <c r="D100" s="8"/>
      <c r="E100" s="8"/>
      <c r="F100" s="8"/>
      <c r="G100" s="8"/>
      <c r="H100" s="8"/>
      <c r="I100" s="8"/>
      <c r="J100" s="8"/>
      <c r="K100" s="8"/>
      <c r="L100" s="8"/>
      <c r="M100" s="8"/>
      <c r="N100" s="8"/>
      <c r="O100" s="776"/>
      <c r="P100" s="8"/>
      <c r="Q100" s="776"/>
      <c r="R100" s="8"/>
      <c r="S100" s="776"/>
      <c r="T100" s="8"/>
      <c r="U100" s="776"/>
      <c r="V100" s="8"/>
      <c r="W100" s="776"/>
      <c r="X100" s="8"/>
      <c r="Y100" s="776"/>
      <c r="Z100" s="8"/>
    </row>
    <row r="101" spans="3:26" ht="14.25">
      <c r="C101" s="8"/>
      <c r="D101" s="8"/>
      <c r="E101" s="8"/>
      <c r="F101" s="8"/>
      <c r="G101" s="8"/>
      <c r="H101" s="8"/>
      <c r="I101" s="8"/>
      <c r="J101" s="8"/>
      <c r="K101" s="8"/>
      <c r="L101" s="8"/>
      <c r="M101" s="8"/>
      <c r="N101" s="8"/>
      <c r="O101" s="776"/>
      <c r="P101" s="8"/>
      <c r="Q101" s="776"/>
      <c r="R101" s="8"/>
      <c r="S101" s="776"/>
      <c r="T101" s="8"/>
      <c r="U101" s="776"/>
      <c r="V101" s="8"/>
      <c r="W101" s="776"/>
      <c r="X101" s="8"/>
      <c r="Y101" s="776"/>
      <c r="Z101" s="8"/>
    </row>
    <row r="102" spans="3:26" ht="14.25">
      <c r="C102" s="8"/>
      <c r="D102" s="8"/>
      <c r="E102" s="8"/>
      <c r="F102" s="8"/>
      <c r="G102" s="8"/>
      <c r="H102" s="8"/>
      <c r="I102" s="8"/>
      <c r="J102" s="8"/>
      <c r="K102" s="8"/>
      <c r="L102" s="8"/>
      <c r="M102" s="8"/>
      <c r="N102" s="8"/>
      <c r="O102" s="776"/>
      <c r="P102" s="8"/>
      <c r="Q102" s="776"/>
      <c r="R102" s="8"/>
      <c r="S102" s="776"/>
      <c r="T102" s="8"/>
      <c r="U102" s="776"/>
      <c r="V102" s="8"/>
      <c r="W102" s="776"/>
      <c r="X102" s="8"/>
      <c r="Y102" s="776"/>
      <c r="Z102" s="8"/>
    </row>
    <row r="103" spans="3:26" ht="14.25">
      <c r="C103" s="8"/>
      <c r="D103" s="8"/>
      <c r="E103" s="8"/>
      <c r="F103" s="8"/>
      <c r="G103" s="8"/>
      <c r="H103" s="8"/>
      <c r="I103" s="8"/>
      <c r="J103" s="8"/>
      <c r="K103" s="8"/>
      <c r="L103" s="8"/>
      <c r="M103" s="8"/>
      <c r="N103" s="8"/>
      <c r="O103" s="776"/>
      <c r="P103" s="8"/>
      <c r="Q103" s="776"/>
      <c r="R103" s="8"/>
      <c r="S103" s="776"/>
      <c r="T103" s="8"/>
      <c r="U103" s="776"/>
      <c r="V103" s="8"/>
      <c r="W103" s="776"/>
      <c r="X103" s="8"/>
      <c r="Y103" s="776"/>
      <c r="Z103" s="8"/>
    </row>
    <row r="104" spans="3:26" ht="14.25">
      <c r="C104" s="8"/>
      <c r="D104" s="8"/>
      <c r="E104" s="8"/>
      <c r="F104" s="8"/>
      <c r="G104" s="8"/>
      <c r="H104" s="8"/>
      <c r="I104" s="8"/>
      <c r="J104" s="8"/>
      <c r="K104" s="8"/>
      <c r="L104" s="8"/>
      <c r="M104" s="8"/>
      <c r="N104" s="8"/>
      <c r="O104" s="776"/>
      <c r="P104" s="8"/>
      <c r="Q104" s="776"/>
      <c r="R104" s="8"/>
      <c r="S104" s="776"/>
      <c r="T104" s="8"/>
      <c r="U104" s="776"/>
      <c r="V104" s="8"/>
      <c r="W104" s="776"/>
      <c r="X104" s="8"/>
      <c r="Y104" s="776"/>
      <c r="Z104" s="8"/>
    </row>
    <row r="105" spans="3:26" ht="14.25">
      <c r="C105" s="8"/>
      <c r="D105" s="8"/>
      <c r="E105" s="8"/>
      <c r="F105" s="8"/>
      <c r="G105" s="8"/>
      <c r="H105" s="8"/>
      <c r="I105" s="8"/>
      <c r="J105" s="8"/>
      <c r="K105" s="8"/>
      <c r="L105" s="8"/>
      <c r="M105" s="8"/>
      <c r="N105" s="8"/>
      <c r="O105" s="776"/>
      <c r="P105" s="8"/>
      <c r="Q105" s="776"/>
      <c r="R105" s="8"/>
      <c r="S105" s="776"/>
      <c r="T105" s="8"/>
      <c r="U105" s="776"/>
      <c r="V105" s="8"/>
      <c r="W105" s="776"/>
      <c r="X105" s="8"/>
      <c r="Y105" s="776"/>
      <c r="Z105" s="8"/>
    </row>
    <row r="106" spans="3:26" ht="14.25">
      <c r="C106" s="8"/>
      <c r="D106" s="8"/>
      <c r="E106" s="8"/>
      <c r="F106" s="8"/>
      <c r="G106" s="8"/>
      <c r="H106" s="8"/>
      <c r="I106" s="8"/>
      <c r="J106" s="8"/>
      <c r="K106" s="8"/>
      <c r="L106" s="8"/>
      <c r="M106" s="8"/>
      <c r="N106" s="8"/>
      <c r="O106" s="776"/>
      <c r="P106" s="8"/>
      <c r="Q106" s="776"/>
      <c r="R106" s="8"/>
      <c r="S106" s="776"/>
      <c r="T106" s="8"/>
      <c r="U106" s="776"/>
      <c r="V106" s="8"/>
      <c r="W106" s="776"/>
      <c r="X106" s="8"/>
      <c r="Y106" s="776"/>
      <c r="Z106" s="8"/>
    </row>
    <row r="107" spans="3:26" ht="14.25">
      <c r="C107" s="8"/>
      <c r="D107" s="8"/>
      <c r="E107" s="8"/>
      <c r="F107" s="8"/>
      <c r="G107" s="8"/>
      <c r="H107" s="8"/>
      <c r="I107" s="8"/>
      <c r="J107" s="8"/>
      <c r="K107" s="8"/>
      <c r="L107" s="8"/>
      <c r="M107" s="8"/>
      <c r="N107" s="8"/>
      <c r="O107" s="776"/>
      <c r="P107" s="8"/>
      <c r="Q107" s="776"/>
      <c r="R107" s="8"/>
      <c r="S107" s="776"/>
      <c r="T107" s="8"/>
      <c r="U107" s="776"/>
      <c r="V107" s="8"/>
      <c r="W107" s="776"/>
      <c r="X107" s="8"/>
      <c r="Y107" s="776"/>
      <c r="Z107" s="8"/>
    </row>
    <row r="108" spans="3:26" ht="14.25">
      <c r="C108" s="8"/>
      <c r="D108" s="8"/>
      <c r="E108" s="8"/>
      <c r="F108" s="8"/>
      <c r="G108" s="8"/>
      <c r="H108" s="8"/>
      <c r="I108" s="8"/>
      <c r="J108" s="8"/>
      <c r="K108" s="8"/>
      <c r="L108" s="8"/>
      <c r="M108" s="8"/>
      <c r="N108" s="8"/>
      <c r="O108" s="776"/>
      <c r="P108" s="8"/>
      <c r="Q108" s="776"/>
      <c r="R108" s="8"/>
      <c r="S108" s="776"/>
      <c r="T108" s="8"/>
      <c r="U108" s="776"/>
      <c r="V108" s="8"/>
      <c r="W108" s="776"/>
      <c r="X108" s="8"/>
      <c r="Y108" s="776"/>
      <c r="Z108" s="8"/>
    </row>
    <row r="109" spans="3:26" ht="14.25">
      <c r="C109" s="8"/>
      <c r="D109" s="8"/>
      <c r="E109" s="8"/>
      <c r="F109" s="8"/>
      <c r="G109" s="8"/>
      <c r="H109" s="8"/>
      <c r="I109" s="8"/>
      <c r="J109" s="8"/>
      <c r="K109" s="8"/>
      <c r="L109" s="8"/>
      <c r="M109" s="8"/>
      <c r="N109" s="8"/>
      <c r="O109" s="776"/>
      <c r="P109" s="8"/>
      <c r="Q109" s="776"/>
      <c r="R109" s="8"/>
      <c r="S109" s="776"/>
      <c r="T109" s="8"/>
      <c r="U109" s="776"/>
      <c r="V109" s="8"/>
      <c r="W109" s="776"/>
      <c r="X109" s="8"/>
      <c r="Y109" s="776"/>
      <c r="Z109" s="8"/>
    </row>
    <row r="110" spans="3:26" ht="14.25">
      <c r="C110" s="8"/>
      <c r="D110" s="8"/>
      <c r="E110" s="8"/>
      <c r="F110" s="8"/>
      <c r="G110" s="8"/>
      <c r="H110" s="8"/>
      <c r="I110" s="8"/>
      <c r="J110" s="8"/>
      <c r="K110" s="8"/>
      <c r="L110" s="8"/>
      <c r="M110" s="8"/>
      <c r="N110" s="8"/>
      <c r="O110" s="776"/>
      <c r="P110" s="8"/>
      <c r="Q110" s="776"/>
      <c r="R110" s="8"/>
      <c r="S110" s="776"/>
      <c r="T110" s="8"/>
      <c r="U110" s="776"/>
      <c r="V110" s="8"/>
      <c r="W110" s="776"/>
      <c r="X110" s="8"/>
      <c r="Y110" s="776"/>
      <c r="Z110" s="8"/>
    </row>
    <row r="111" spans="3:26" ht="14.25">
      <c r="C111" s="8"/>
      <c r="D111" s="8"/>
      <c r="E111" s="8"/>
      <c r="F111" s="8"/>
      <c r="G111" s="8"/>
      <c r="H111" s="8"/>
      <c r="I111" s="8"/>
      <c r="J111" s="8"/>
      <c r="K111" s="8"/>
      <c r="L111" s="8"/>
      <c r="M111" s="8"/>
      <c r="N111" s="8"/>
      <c r="O111" s="776"/>
      <c r="P111" s="8"/>
      <c r="Q111" s="776"/>
      <c r="R111" s="8"/>
      <c r="S111" s="776"/>
      <c r="T111" s="8"/>
      <c r="U111" s="776"/>
      <c r="V111" s="8"/>
      <c r="W111" s="776"/>
      <c r="X111" s="8"/>
      <c r="Y111" s="776"/>
      <c r="Z111" s="8"/>
    </row>
    <row r="112" spans="3:26" ht="14.25">
      <c r="C112" s="8"/>
      <c r="D112" s="8"/>
      <c r="E112" s="8"/>
      <c r="F112" s="8"/>
      <c r="G112" s="8"/>
      <c r="H112" s="8"/>
      <c r="I112" s="8"/>
      <c r="J112" s="8"/>
      <c r="K112" s="8"/>
      <c r="L112" s="8"/>
      <c r="M112" s="8"/>
      <c r="N112" s="8"/>
      <c r="O112" s="776"/>
      <c r="P112" s="8"/>
      <c r="Q112" s="776"/>
      <c r="R112" s="8"/>
      <c r="S112" s="776"/>
      <c r="T112" s="8"/>
      <c r="U112" s="776"/>
      <c r="V112" s="8"/>
      <c r="W112" s="776"/>
      <c r="X112" s="8"/>
      <c r="Y112" s="776"/>
      <c r="Z112" s="8"/>
    </row>
    <row r="113" spans="3:26" ht="14.25">
      <c r="C113" s="8"/>
      <c r="D113" s="8"/>
      <c r="E113" s="8"/>
      <c r="F113" s="8"/>
      <c r="G113" s="8"/>
      <c r="H113" s="8"/>
      <c r="I113" s="8"/>
      <c r="J113" s="8"/>
      <c r="K113" s="8"/>
      <c r="L113" s="8"/>
      <c r="M113" s="8"/>
      <c r="N113" s="8"/>
      <c r="O113" s="776"/>
      <c r="P113" s="8"/>
      <c r="Q113" s="776"/>
      <c r="R113" s="8"/>
      <c r="S113" s="776"/>
      <c r="T113" s="8"/>
      <c r="U113" s="776"/>
      <c r="V113" s="8"/>
      <c r="W113" s="776"/>
      <c r="X113" s="8"/>
      <c r="Y113" s="776"/>
      <c r="Z113" s="8"/>
    </row>
    <row r="114" spans="3:26" ht="14.25">
      <c r="C114" s="8"/>
      <c r="D114" s="8"/>
      <c r="E114" s="8"/>
      <c r="F114" s="8"/>
      <c r="G114" s="8"/>
      <c r="H114" s="8"/>
      <c r="I114" s="8"/>
      <c r="J114" s="8"/>
      <c r="K114" s="8"/>
      <c r="L114" s="8"/>
      <c r="M114" s="8"/>
      <c r="N114" s="8"/>
      <c r="O114" s="776"/>
      <c r="P114" s="8"/>
      <c r="Q114" s="776"/>
      <c r="R114" s="8"/>
      <c r="S114" s="776"/>
      <c r="T114" s="8"/>
      <c r="U114" s="776"/>
      <c r="V114" s="8"/>
      <c r="W114" s="776"/>
      <c r="X114" s="8"/>
      <c r="Y114" s="776"/>
      <c r="Z114" s="8"/>
    </row>
    <row r="115" spans="3:26" ht="14.25">
      <c r="C115" s="8"/>
      <c r="D115" s="8"/>
      <c r="E115" s="8"/>
      <c r="F115" s="8"/>
      <c r="G115" s="8"/>
      <c r="H115" s="8"/>
      <c r="I115" s="8"/>
      <c r="J115" s="8"/>
      <c r="K115" s="8"/>
      <c r="L115" s="8"/>
      <c r="M115" s="8"/>
      <c r="N115" s="8"/>
      <c r="O115" s="776"/>
      <c r="P115" s="8"/>
      <c r="Q115" s="776"/>
      <c r="R115" s="8"/>
      <c r="S115" s="776"/>
      <c r="T115" s="8"/>
      <c r="U115" s="776"/>
      <c r="V115" s="8"/>
      <c r="W115" s="776"/>
      <c r="X115" s="8"/>
      <c r="Y115" s="776"/>
      <c r="Z115" s="8"/>
    </row>
    <row r="116" spans="3:26" ht="14.25">
      <c r="C116" s="8"/>
      <c r="D116" s="8"/>
      <c r="E116" s="8"/>
      <c r="F116" s="8"/>
      <c r="G116" s="8"/>
      <c r="H116" s="8"/>
      <c r="I116" s="8"/>
      <c r="J116" s="8"/>
      <c r="K116" s="8"/>
      <c r="L116" s="8"/>
      <c r="M116" s="8"/>
      <c r="N116" s="8"/>
      <c r="O116" s="776"/>
      <c r="P116" s="8"/>
      <c r="Q116" s="776"/>
      <c r="R116" s="8"/>
      <c r="S116" s="776"/>
      <c r="T116" s="8"/>
      <c r="U116" s="776"/>
      <c r="V116" s="8"/>
      <c r="W116" s="776"/>
      <c r="X116" s="8"/>
      <c r="Y116" s="776"/>
      <c r="Z116" s="8"/>
    </row>
    <row r="117" spans="3:26" ht="14.25">
      <c r="C117" s="8"/>
      <c r="D117" s="8"/>
      <c r="E117" s="8"/>
      <c r="F117" s="8"/>
      <c r="G117" s="8"/>
      <c r="H117" s="8"/>
      <c r="I117" s="8"/>
      <c r="J117" s="8"/>
      <c r="K117" s="8"/>
      <c r="L117" s="8"/>
      <c r="M117" s="8"/>
      <c r="N117" s="8"/>
      <c r="O117" s="776"/>
      <c r="P117" s="8"/>
      <c r="Q117" s="776"/>
      <c r="R117" s="8"/>
      <c r="S117" s="776"/>
      <c r="T117" s="8"/>
      <c r="U117" s="776"/>
      <c r="V117" s="8"/>
      <c r="W117" s="776"/>
      <c r="X117" s="8"/>
      <c r="Y117" s="776"/>
      <c r="Z117" s="8"/>
    </row>
    <row r="118" spans="3:26" ht="14.25">
      <c r="C118" s="8"/>
      <c r="D118" s="8"/>
      <c r="E118" s="8"/>
      <c r="F118" s="8"/>
      <c r="G118" s="8"/>
      <c r="H118" s="8"/>
      <c r="I118" s="8"/>
      <c r="J118" s="8"/>
      <c r="K118" s="8"/>
      <c r="L118" s="8"/>
      <c r="M118" s="8"/>
      <c r="N118" s="8"/>
      <c r="O118" s="776"/>
      <c r="P118" s="8"/>
      <c r="Q118" s="776"/>
      <c r="R118" s="8"/>
      <c r="S118" s="776"/>
      <c r="T118" s="8"/>
      <c r="U118" s="776"/>
      <c r="V118" s="8"/>
      <c r="W118" s="776"/>
      <c r="X118" s="8"/>
      <c r="Y118" s="776"/>
      <c r="Z118" s="8"/>
    </row>
    <row r="119" spans="3:26" ht="14.25">
      <c r="C119" s="8"/>
      <c r="D119" s="8"/>
      <c r="E119" s="8"/>
      <c r="F119" s="8"/>
      <c r="G119" s="8"/>
      <c r="H119" s="8"/>
      <c r="I119" s="8"/>
      <c r="J119" s="8"/>
      <c r="K119" s="8"/>
      <c r="L119" s="8"/>
      <c r="M119" s="8"/>
      <c r="N119" s="8"/>
      <c r="O119" s="776"/>
      <c r="P119" s="8"/>
      <c r="Q119" s="776"/>
      <c r="R119" s="8"/>
      <c r="S119" s="776"/>
      <c r="T119" s="8"/>
      <c r="U119" s="776"/>
      <c r="V119" s="8"/>
      <c r="W119" s="776"/>
      <c r="X119" s="8"/>
      <c r="Y119" s="776"/>
      <c r="Z119" s="8"/>
    </row>
    <row r="120" spans="3:26" ht="14.25">
      <c r="C120" s="8"/>
      <c r="D120" s="8"/>
      <c r="E120" s="8"/>
      <c r="F120" s="8"/>
      <c r="G120" s="8"/>
      <c r="H120" s="8"/>
      <c r="I120" s="8"/>
      <c r="J120" s="8"/>
      <c r="K120" s="8"/>
      <c r="L120" s="8"/>
      <c r="M120" s="8"/>
      <c r="N120" s="8"/>
      <c r="O120" s="776"/>
      <c r="P120" s="8"/>
      <c r="Q120" s="776"/>
      <c r="R120" s="8"/>
      <c r="S120" s="776"/>
      <c r="T120" s="8"/>
      <c r="U120" s="776"/>
      <c r="V120" s="8"/>
      <c r="W120" s="776"/>
      <c r="X120" s="8"/>
      <c r="Y120" s="776"/>
      <c r="Z120" s="8"/>
    </row>
    <row r="121" spans="3:26" ht="14.25">
      <c r="C121" s="8"/>
      <c r="D121" s="8"/>
      <c r="E121" s="8"/>
      <c r="F121" s="8"/>
      <c r="G121" s="8"/>
      <c r="H121" s="8"/>
      <c r="I121" s="8"/>
      <c r="J121" s="8"/>
      <c r="K121" s="8"/>
      <c r="L121" s="8"/>
      <c r="M121" s="8"/>
      <c r="N121" s="8"/>
      <c r="O121" s="776"/>
      <c r="P121" s="8"/>
      <c r="Q121" s="776"/>
      <c r="R121" s="8"/>
      <c r="S121" s="776"/>
      <c r="T121" s="8"/>
      <c r="U121" s="776"/>
      <c r="V121" s="8"/>
      <c r="W121" s="776"/>
      <c r="X121" s="8"/>
      <c r="Y121" s="776"/>
      <c r="Z121" s="8"/>
    </row>
    <row r="122" spans="3:26" ht="14.25">
      <c r="C122" s="8"/>
      <c r="D122" s="8"/>
      <c r="E122" s="8"/>
      <c r="F122" s="8"/>
      <c r="G122" s="8"/>
      <c r="H122" s="8"/>
      <c r="I122" s="8"/>
      <c r="J122" s="8"/>
      <c r="K122" s="8"/>
      <c r="L122" s="8"/>
      <c r="M122" s="8"/>
      <c r="N122" s="8"/>
      <c r="O122" s="776"/>
      <c r="P122" s="8"/>
      <c r="Q122" s="776"/>
      <c r="R122" s="8"/>
      <c r="S122" s="776"/>
      <c r="T122" s="8"/>
      <c r="U122" s="776"/>
      <c r="V122" s="8"/>
      <c r="W122" s="776"/>
      <c r="X122" s="8"/>
      <c r="Y122" s="776"/>
      <c r="Z122" s="8"/>
    </row>
    <row r="123" spans="3:26" ht="14.25">
      <c r="C123" s="8"/>
      <c r="D123" s="8"/>
      <c r="E123" s="8"/>
      <c r="F123" s="8"/>
      <c r="G123" s="8"/>
      <c r="H123" s="8"/>
      <c r="I123" s="8"/>
      <c r="J123" s="8"/>
      <c r="K123" s="8"/>
      <c r="L123" s="8"/>
      <c r="M123" s="8"/>
      <c r="N123" s="8"/>
      <c r="O123" s="776"/>
      <c r="P123" s="8"/>
      <c r="Q123" s="776"/>
      <c r="R123" s="8"/>
      <c r="S123" s="776"/>
      <c r="T123" s="8"/>
      <c r="U123" s="776"/>
      <c r="V123" s="8"/>
      <c r="W123" s="776"/>
      <c r="X123" s="8"/>
      <c r="Y123" s="776"/>
      <c r="Z123" s="8"/>
    </row>
    <row r="124" spans="3:26" ht="14.25">
      <c r="C124" s="8"/>
      <c r="D124" s="8"/>
      <c r="E124" s="8"/>
      <c r="F124" s="8"/>
      <c r="G124" s="8"/>
      <c r="H124" s="8"/>
      <c r="I124" s="8"/>
      <c r="J124" s="8"/>
      <c r="K124" s="8"/>
      <c r="L124" s="8"/>
      <c r="M124" s="8"/>
      <c r="N124" s="8"/>
      <c r="O124" s="776"/>
      <c r="P124" s="8"/>
      <c r="Q124" s="776"/>
      <c r="R124" s="8"/>
      <c r="S124" s="776"/>
      <c r="T124" s="8"/>
      <c r="U124" s="776"/>
      <c r="V124" s="8"/>
      <c r="W124" s="776"/>
      <c r="X124" s="8"/>
      <c r="Y124" s="776"/>
      <c r="Z124" s="8"/>
    </row>
    <row r="125" spans="3:26" ht="14.25">
      <c r="C125" s="8"/>
      <c r="D125" s="8"/>
      <c r="E125" s="8"/>
      <c r="F125" s="8"/>
      <c r="G125" s="8"/>
      <c r="H125" s="8"/>
      <c r="I125" s="8"/>
      <c r="J125" s="8"/>
      <c r="K125" s="8"/>
      <c r="L125" s="8"/>
      <c r="M125" s="8"/>
      <c r="N125" s="8"/>
      <c r="O125" s="776"/>
      <c r="P125" s="8"/>
      <c r="Q125" s="776"/>
      <c r="R125" s="8"/>
      <c r="S125" s="776"/>
      <c r="T125" s="8"/>
      <c r="U125" s="776"/>
      <c r="V125" s="8"/>
      <c r="W125" s="776"/>
      <c r="X125" s="8"/>
      <c r="Y125" s="776"/>
      <c r="Z125" s="8"/>
    </row>
    <row r="126" spans="3:26" ht="14.25">
      <c r="C126" s="8"/>
      <c r="D126" s="8"/>
      <c r="E126" s="8"/>
      <c r="F126" s="8"/>
      <c r="G126" s="8"/>
      <c r="H126" s="8"/>
      <c r="I126" s="8"/>
      <c r="J126" s="8"/>
      <c r="K126" s="8"/>
      <c r="L126" s="8"/>
      <c r="M126" s="8"/>
      <c r="N126" s="8"/>
      <c r="O126" s="776"/>
      <c r="P126" s="8"/>
      <c r="Q126" s="776"/>
      <c r="R126" s="8"/>
      <c r="S126" s="776"/>
      <c r="T126" s="8"/>
      <c r="U126" s="776"/>
      <c r="V126" s="8"/>
      <c r="W126" s="776"/>
      <c r="X126" s="8"/>
      <c r="Y126" s="776"/>
      <c r="Z126" s="8"/>
    </row>
    <row r="127" spans="3:26" ht="14.25">
      <c r="C127" s="8"/>
      <c r="D127" s="8"/>
      <c r="E127" s="8"/>
      <c r="F127" s="8"/>
      <c r="G127" s="8"/>
      <c r="H127" s="8"/>
      <c r="I127" s="8"/>
      <c r="J127" s="8"/>
      <c r="K127" s="8"/>
      <c r="L127" s="8"/>
      <c r="M127" s="8"/>
      <c r="N127" s="8"/>
      <c r="O127" s="776"/>
      <c r="P127" s="8"/>
      <c r="Q127" s="776"/>
      <c r="R127" s="8"/>
      <c r="S127" s="776"/>
      <c r="T127" s="8"/>
      <c r="U127" s="776"/>
      <c r="V127" s="8"/>
      <c r="W127" s="776"/>
      <c r="X127" s="8"/>
      <c r="Y127" s="776"/>
      <c r="Z127" s="8"/>
    </row>
    <row r="128" spans="3:26" ht="14.25">
      <c r="C128" s="8"/>
      <c r="D128" s="8"/>
      <c r="E128" s="8"/>
      <c r="F128" s="8"/>
      <c r="G128" s="8"/>
      <c r="H128" s="8"/>
      <c r="I128" s="8"/>
      <c r="J128" s="8"/>
      <c r="K128" s="8"/>
      <c r="L128" s="8"/>
      <c r="M128" s="8"/>
      <c r="N128" s="8"/>
      <c r="O128" s="776"/>
      <c r="P128" s="8"/>
      <c r="Q128" s="776"/>
      <c r="R128" s="8"/>
      <c r="S128" s="776"/>
      <c r="T128" s="8"/>
      <c r="U128" s="776"/>
      <c r="V128" s="8"/>
      <c r="W128" s="776"/>
      <c r="X128" s="8"/>
      <c r="Y128" s="776"/>
      <c r="Z128" s="8"/>
    </row>
    <row r="129" spans="3:26" ht="14.25">
      <c r="C129" s="8"/>
      <c r="D129" s="8"/>
      <c r="E129" s="8"/>
      <c r="F129" s="8"/>
      <c r="G129" s="8"/>
      <c r="H129" s="8"/>
      <c r="I129" s="8"/>
      <c r="J129" s="8"/>
      <c r="K129" s="8"/>
      <c r="L129" s="8"/>
      <c r="M129" s="8"/>
      <c r="N129" s="8"/>
      <c r="O129" s="776"/>
      <c r="P129" s="8"/>
      <c r="Q129" s="776"/>
      <c r="R129" s="8"/>
      <c r="S129" s="776"/>
      <c r="T129" s="8"/>
      <c r="U129" s="776"/>
      <c r="V129" s="8"/>
      <c r="W129" s="776"/>
      <c r="X129" s="8"/>
      <c r="Y129" s="776"/>
      <c r="Z129" s="8"/>
    </row>
    <row r="130" spans="3:26" ht="14.25">
      <c r="C130" s="8"/>
      <c r="D130" s="8"/>
      <c r="E130" s="8"/>
      <c r="F130" s="8"/>
      <c r="G130" s="8"/>
      <c r="H130" s="8"/>
      <c r="I130" s="8"/>
      <c r="J130" s="8"/>
      <c r="K130" s="8"/>
      <c r="L130" s="8"/>
      <c r="M130" s="8"/>
      <c r="N130" s="8"/>
      <c r="O130" s="776"/>
      <c r="P130" s="8"/>
      <c r="Q130" s="776"/>
      <c r="R130" s="8"/>
      <c r="S130" s="776"/>
      <c r="T130" s="8"/>
      <c r="U130" s="776"/>
      <c r="V130" s="8"/>
      <c r="W130" s="776"/>
      <c r="X130" s="8"/>
      <c r="Y130" s="776"/>
      <c r="Z130" s="8"/>
    </row>
    <row r="131" spans="3:26" ht="14.25">
      <c r="C131" s="8"/>
      <c r="D131" s="8"/>
      <c r="E131" s="8"/>
      <c r="F131" s="8"/>
      <c r="G131" s="8"/>
      <c r="H131" s="8"/>
      <c r="I131" s="8"/>
      <c r="J131" s="8"/>
      <c r="K131" s="8"/>
      <c r="L131" s="8"/>
      <c r="M131" s="8"/>
      <c r="N131" s="8"/>
      <c r="O131" s="776"/>
      <c r="P131" s="8"/>
      <c r="Q131" s="776"/>
      <c r="R131" s="8"/>
      <c r="S131" s="776"/>
      <c r="T131" s="8"/>
      <c r="U131" s="776"/>
      <c r="V131" s="8"/>
      <c r="W131" s="776"/>
      <c r="X131" s="8"/>
      <c r="Y131" s="776"/>
      <c r="Z131" s="8"/>
    </row>
    <row r="132" spans="3:26" ht="14.25">
      <c r="C132" s="8"/>
      <c r="D132" s="8"/>
      <c r="E132" s="8"/>
      <c r="F132" s="8"/>
      <c r="G132" s="8"/>
      <c r="H132" s="8"/>
      <c r="I132" s="8"/>
      <c r="J132" s="8"/>
      <c r="K132" s="8"/>
      <c r="L132" s="8"/>
      <c r="M132" s="8"/>
      <c r="N132" s="8"/>
      <c r="O132" s="776"/>
      <c r="P132" s="8"/>
      <c r="Q132" s="776"/>
      <c r="R132" s="8"/>
      <c r="S132" s="776"/>
      <c r="T132" s="8"/>
      <c r="U132" s="776"/>
      <c r="V132" s="8"/>
      <c r="W132" s="776"/>
      <c r="X132" s="8"/>
      <c r="Y132" s="776"/>
      <c r="Z132" s="8"/>
    </row>
    <row r="133" spans="3:26" ht="14.25">
      <c r="C133" s="8"/>
      <c r="D133" s="8"/>
      <c r="E133" s="8"/>
      <c r="F133" s="8"/>
      <c r="G133" s="8"/>
      <c r="H133" s="8"/>
      <c r="I133" s="8"/>
      <c r="J133" s="8"/>
      <c r="K133" s="8"/>
      <c r="L133" s="8"/>
      <c r="M133" s="8"/>
      <c r="N133" s="8"/>
      <c r="O133" s="776"/>
      <c r="P133" s="8"/>
      <c r="Q133" s="776"/>
      <c r="R133" s="8"/>
      <c r="S133" s="776"/>
      <c r="T133" s="8"/>
      <c r="U133" s="776"/>
      <c r="V133" s="8"/>
      <c r="W133" s="776"/>
      <c r="X133" s="8"/>
      <c r="Y133" s="776"/>
      <c r="Z133" s="8"/>
    </row>
    <row r="134" spans="3:26" ht="14.25">
      <c r="C134" s="8"/>
      <c r="D134" s="8"/>
      <c r="E134" s="8"/>
      <c r="F134" s="8"/>
      <c r="G134" s="8"/>
      <c r="H134" s="8"/>
      <c r="I134" s="8"/>
      <c r="J134" s="8"/>
      <c r="K134" s="8"/>
      <c r="L134" s="8"/>
      <c r="M134" s="8"/>
      <c r="N134" s="8"/>
      <c r="O134" s="776"/>
      <c r="P134" s="8"/>
      <c r="Q134" s="776"/>
      <c r="R134" s="8"/>
      <c r="S134" s="776"/>
      <c r="T134" s="8"/>
      <c r="U134" s="776"/>
      <c r="V134" s="8"/>
      <c r="W134" s="776"/>
      <c r="X134" s="8"/>
      <c r="Y134" s="776"/>
      <c r="Z134" s="8"/>
    </row>
    <row r="135" spans="3:26" ht="14.25">
      <c r="C135" s="8"/>
      <c r="D135" s="8"/>
      <c r="E135" s="8"/>
      <c r="F135" s="8"/>
      <c r="G135" s="8"/>
      <c r="H135" s="8"/>
      <c r="I135" s="8"/>
      <c r="J135" s="8"/>
      <c r="K135" s="8"/>
      <c r="L135" s="8"/>
      <c r="M135" s="8"/>
      <c r="N135" s="8"/>
      <c r="O135" s="776"/>
      <c r="P135" s="8"/>
      <c r="Q135" s="776"/>
      <c r="R135" s="8"/>
      <c r="S135" s="776"/>
      <c r="T135" s="8"/>
      <c r="U135" s="776"/>
      <c r="V135" s="8"/>
      <c r="W135" s="776"/>
      <c r="X135" s="8"/>
      <c r="Y135" s="776"/>
      <c r="Z135" s="8"/>
    </row>
    <row r="136" spans="3:26" ht="14.25">
      <c r="C136" s="8"/>
      <c r="D136" s="8"/>
      <c r="E136" s="8"/>
      <c r="F136" s="8"/>
      <c r="G136" s="8"/>
      <c r="H136" s="8"/>
      <c r="I136" s="8"/>
      <c r="J136" s="8"/>
      <c r="K136" s="8"/>
      <c r="L136" s="8"/>
      <c r="M136" s="8"/>
      <c r="N136" s="8"/>
      <c r="O136" s="776"/>
      <c r="P136" s="8"/>
      <c r="Q136" s="776"/>
      <c r="R136" s="8"/>
      <c r="S136" s="776"/>
      <c r="T136" s="8"/>
      <c r="U136" s="776"/>
      <c r="V136" s="8"/>
      <c r="W136" s="776"/>
      <c r="X136" s="8"/>
      <c r="Y136" s="776"/>
      <c r="Z136" s="8"/>
    </row>
    <row r="137" spans="3:26" ht="14.25">
      <c r="C137" s="8"/>
      <c r="D137" s="8"/>
      <c r="E137" s="8"/>
      <c r="F137" s="8"/>
      <c r="G137" s="8"/>
      <c r="H137" s="8"/>
      <c r="I137" s="8"/>
      <c r="J137" s="8"/>
      <c r="K137" s="8"/>
      <c r="L137" s="8"/>
      <c r="M137" s="8"/>
      <c r="N137" s="8"/>
      <c r="O137" s="776"/>
      <c r="P137" s="8"/>
      <c r="Q137" s="776"/>
      <c r="R137" s="8"/>
      <c r="S137" s="776"/>
      <c r="T137" s="8"/>
      <c r="U137" s="776"/>
      <c r="V137" s="8"/>
      <c r="W137" s="776"/>
      <c r="X137" s="8"/>
      <c r="Y137" s="776"/>
      <c r="Z137" s="8"/>
    </row>
    <row r="138" spans="3:26" ht="14.25">
      <c r="C138" s="8"/>
      <c r="D138" s="8"/>
      <c r="E138" s="8"/>
      <c r="F138" s="8"/>
      <c r="G138" s="8"/>
      <c r="H138" s="8"/>
      <c r="I138" s="8"/>
      <c r="J138" s="8"/>
      <c r="K138" s="8"/>
      <c r="L138" s="8"/>
      <c r="M138" s="8"/>
      <c r="N138" s="8"/>
      <c r="O138" s="776"/>
      <c r="P138" s="8"/>
      <c r="Q138" s="776"/>
      <c r="R138" s="8"/>
      <c r="S138" s="776"/>
      <c r="T138" s="8"/>
      <c r="U138" s="776"/>
      <c r="V138" s="8"/>
      <c r="W138" s="776"/>
      <c r="X138" s="8"/>
      <c r="Y138" s="776"/>
      <c r="Z138" s="8"/>
    </row>
    <row r="139" spans="3:26" ht="14.25">
      <c r="C139" s="8"/>
      <c r="D139" s="8"/>
      <c r="E139" s="8"/>
      <c r="F139" s="8"/>
      <c r="G139" s="8"/>
      <c r="H139" s="8"/>
      <c r="I139" s="8"/>
      <c r="J139" s="8"/>
      <c r="K139" s="8"/>
      <c r="L139" s="8"/>
      <c r="M139" s="8"/>
      <c r="N139" s="8"/>
      <c r="O139" s="776"/>
      <c r="P139" s="8"/>
      <c r="Q139" s="776"/>
      <c r="R139" s="8"/>
      <c r="S139" s="776"/>
      <c r="T139" s="8"/>
      <c r="U139" s="776"/>
      <c r="V139" s="8"/>
      <c r="W139" s="776"/>
      <c r="X139" s="8"/>
      <c r="Y139" s="776"/>
      <c r="Z139" s="8"/>
    </row>
    <row r="140" spans="3:26" ht="14.25">
      <c r="C140" s="8"/>
      <c r="D140" s="8"/>
      <c r="E140" s="8"/>
      <c r="F140" s="8"/>
      <c r="G140" s="8"/>
      <c r="H140" s="8"/>
      <c r="I140" s="8"/>
      <c r="J140" s="8"/>
      <c r="K140" s="8"/>
      <c r="L140" s="8"/>
      <c r="M140" s="8"/>
      <c r="N140" s="8"/>
      <c r="O140" s="776"/>
      <c r="P140" s="8"/>
      <c r="Q140" s="776"/>
      <c r="R140" s="8"/>
      <c r="S140" s="776"/>
      <c r="T140" s="8"/>
      <c r="U140" s="776"/>
      <c r="V140" s="8"/>
      <c r="W140" s="776"/>
      <c r="X140" s="8"/>
      <c r="Y140" s="776"/>
      <c r="Z140" s="8"/>
    </row>
    <row r="141" spans="3:26" ht="14.25">
      <c r="C141" s="8"/>
      <c r="D141" s="8"/>
      <c r="E141" s="8"/>
      <c r="F141" s="8"/>
      <c r="G141" s="8"/>
      <c r="H141" s="8"/>
      <c r="I141" s="8"/>
      <c r="J141" s="8"/>
      <c r="K141" s="8"/>
      <c r="L141" s="8"/>
      <c r="M141" s="8"/>
      <c r="N141" s="8"/>
      <c r="O141" s="776"/>
      <c r="P141" s="8"/>
      <c r="Q141" s="776"/>
      <c r="R141" s="8"/>
      <c r="S141" s="776"/>
      <c r="T141" s="8"/>
      <c r="U141" s="776"/>
      <c r="V141" s="8"/>
      <c r="W141" s="776"/>
      <c r="X141" s="8"/>
      <c r="Y141" s="776"/>
      <c r="Z141" s="8"/>
    </row>
    <row r="142" spans="3:26" ht="14.25">
      <c r="C142" s="8"/>
      <c r="D142" s="8"/>
      <c r="E142" s="8"/>
      <c r="F142" s="8"/>
      <c r="G142" s="8"/>
      <c r="H142" s="8"/>
      <c r="I142" s="8"/>
      <c r="J142" s="8"/>
      <c r="K142" s="8"/>
      <c r="L142" s="8"/>
      <c r="M142" s="8"/>
      <c r="N142" s="8"/>
      <c r="O142" s="776"/>
      <c r="P142" s="8"/>
      <c r="Q142" s="776"/>
      <c r="R142" s="8"/>
      <c r="S142" s="776"/>
      <c r="T142" s="8"/>
      <c r="U142" s="776"/>
      <c r="V142" s="8"/>
      <c r="W142" s="776"/>
      <c r="X142" s="8"/>
      <c r="Y142" s="776"/>
      <c r="Z142" s="8"/>
    </row>
    <row r="143" spans="3:26" ht="14.25">
      <c r="C143" s="8"/>
      <c r="D143" s="8"/>
      <c r="E143" s="8"/>
      <c r="F143" s="8"/>
      <c r="G143" s="8"/>
      <c r="H143" s="8"/>
      <c r="I143" s="8"/>
      <c r="J143" s="8"/>
      <c r="K143" s="8"/>
      <c r="L143" s="8"/>
      <c r="M143" s="8"/>
      <c r="N143" s="8"/>
      <c r="O143" s="776"/>
      <c r="P143" s="8"/>
      <c r="Q143" s="776"/>
      <c r="R143" s="8"/>
      <c r="S143" s="776"/>
      <c r="T143" s="8"/>
      <c r="U143" s="776"/>
      <c r="V143" s="8"/>
      <c r="W143" s="776"/>
      <c r="X143" s="8"/>
      <c r="Y143" s="776"/>
      <c r="Z143" s="8"/>
    </row>
    <row r="144" spans="3:26" ht="14.25">
      <c r="C144" s="8"/>
      <c r="D144" s="8"/>
      <c r="E144" s="8"/>
      <c r="F144" s="8"/>
      <c r="G144" s="8"/>
      <c r="H144" s="8"/>
      <c r="I144" s="8"/>
      <c r="J144" s="8"/>
      <c r="K144" s="8"/>
      <c r="L144" s="8"/>
      <c r="M144" s="8"/>
      <c r="N144" s="8"/>
      <c r="O144" s="776"/>
      <c r="P144" s="8"/>
      <c r="Q144" s="776"/>
      <c r="R144" s="8"/>
      <c r="S144" s="776"/>
      <c r="T144" s="8"/>
      <c r="U144" s="776"/>
      <c r="V144" s="8"/>
      <c r="W144" s="776"/>
      <c r="X144" s="8"/>
      <c r="Y144" s="776"/>
      <c r="Z144" s="8"/>
    </row>
    <row r="145" spans="3:26" ht="14.25">
      <c r="C145" s="8"/>
      <c r="D145" s="8"/>
      <c r="E145" s="8"/>
      <c r="F145" s="8"/>
      <c r="G145" s="8"/>
      <c r="H145" s="8"/>
      <c r="I145" s="8"/>
      <c r="J145" s="8"/>
      <c r="K145" s="8"/>
      <c r="L145" s="8"/>
      <c r="M145" s="8"/>
      <c r="N145" s="8"/>
      <c r="O145" s="776"/>
      <c r="P145" s="8"/>
      <c r="Q145" s="776"/>
      <c r="R145" s="8"/>
      <c r="S145" s="776"/>
      <c r="T145" s="8"/>
      <c r="U145" s="776"/>
      <c r="V145" s="8"/>
      <c r="W145" s="776"/>
      <c r="X145" s="8"/>
      <c r="Y145" s="776"/>
      <c r="Z145" s="8"/>
    </row>
    <row r="146" spans="3:26" ht="14.25">
      <c r="C146" s="8"/>
      <c r="D146" s="8"/>
      <c r="E146" s="8"/>
      <c r="F146" s="8"/>
      <c r="G146" s="8"/>
      <c r="H146" s="8"/>
      <c r="I146" s="8"/>
      <c r="J146" s="8"/>
      <c r="K146" s="8"/>
      <c r="L146" s="8"/>
      <c r="M146" s="8"/>
      <c r="N146" s="8"/>
      <c r="O146" s="776"/>
      <c r="P146" s="8"/>
      <c r="Q146" s="776"/>
      <c r="R146" s="8"/>
      <c r="S146" s="776"/>
      <c r="T146" s="8"/>
      <c r="U146" s="776"/>
      <c r="V146" s="8"/>
      <c r="W146" s="776"/>
      <c r="X146" s="8"/>
      <c r="Y146" s="776"/>
      <c r="Z146" s="8"/>
    </row>
    <row r="147" spans="3:26" ht="14.25">
      <c r="C147" s="8"/>
      <c r="D147" s="8"/>
      <c r="E147" s="8"/>
      <c r="F147" s="8"/>
      <c r="G147" s="8"/>
      <c r="H147" s="8"/>
      <c r="I147" s="8"/>
      <c r="J147" s="8"/>
      <c r="K147" s="8"/>
      <c r="L147" s="8"/>
      <c r="M147" s="8"/>
      <c r="N147" s="8"/>
      <c r="O147" s="776"/>
      <c r="P147" s="8"/>
      <c r="Q147" s="776"/>
      <c r="R147" s="8"/>
      <c r="S147" s="776"/>
      <c r="T147" s="8"/>
      <c r="U147" s="776"/>
      <c r="V147" s="8"/>
      <c r="W147" s="776"/>
      <c r="X147" s="8"/>
      <c r="Y147" s="776"/>
      <c r="Z147" s="8"/>
    </row>
    <row r="148" spans="3:26" ht="14.25">
      <c r="C148" s="8"/>
      <c r="D148" s="8"/>
      <c r="E148" s="8"/>
      <c r="F148" s="8"/>
      <c r="G148" s="8"/>
      <c r="H148" s="8"/>
      <c r="I148" s="8"/>
      <c r="J148" s="8"/>
      <c r="K148" s="8"/>
      <c r="L148" s="8"/>
      <c r="M148" s="8"/>
      <c r="N148" s="8"/>
      <c r="O148" s="776"/>
      <c r="P148" s="8"/>
      <c r="Q148" s="776"/>
      <c r="R148" s="8"/>
      <c r="S148" s="776"/>
      <c r="T148" s="8"/>
      <c r="U148" s="776"/>
      <c r="V148" s="8"/>
      <c r="W148" s="776"/>
      <c r="X148" s="8"/>
      <c r="Y148" s="776"/>
      <c r="Z148" s="8"/>
    </row>
    <row r="149" spans="3:26" ht="14.25">
      <c r="C149" s="8"/>
      <c r="D149" s="8"/>
      <c r="E149" s="8"/>
      <c r="F149" s="8"/>
      <c r="G149" s="8"/>
      <c r="H149" s="8"/>
      <c r="I149" s="8"/>
      <c r="J149" s="8"/>
      <c r="K149" s="8"/>
      <c r="L149" s="8"/>
      <c r="M149" s="8"/>
      <c r="N149" s="8"/>
      <c r="O149" s="776"/>
      <c r="P149" s="8"/>
      <c r="Q149" s="776"/>
      <c r="R149" s="8"/>
      <c r="S149" s="776"/>
      <c r="T149" s="8"/>
      <c r="U149" s="776"/>
      <c r="V149" s="8"/>
      <c r="W149" s="776"/>
      <c r="X149" s="8"/>
      <c r="Y149" s="776"/>
      <c r="Z149" s="8"/>
    </row>
    <row r="150" spans="3:26" ht="14.25">
      <c r="C150" s="8"/>
      <c r="D150" s="8"/>
      <c r="E150" s="8"/>
      <c r="F150" s="8"/>
      <c r="G150" s="8"/>
      <c r="H150" s="8"/>
      <c r="I150" s="8"/>
      <c r="J150" s="8"/>
      <c r="K150" s="8"/>
      <c r="L150" s="8"/>
      <c r="M150" s="8"/>
      <c r="N150" s="8"/>
      <c r="O150" s="776"/>
      <c r="P150" s="8"/>
      <c r="Q150" s="776"/>
      <c r="R150" s="8"/>
      <c r="S150" s="776"/>
      <c r="T150" s="8"/>
      <c r="U150" s="776"/>
      <c r="V150" s="8"/>
      <c r="W150" s="776"/>
      <c r="X150" s="8"/>
      <c r="Y150" s="776"/>
      <c r="Z150" s="8"/>
    </row>
    <row r="151" spans="3:26" ht="14.25">
      <c r="C151" s="8"/>
      <c r="D151" s="8"/>
      <c r="E151" s="8"/>
      <c r="F151" s="8"/>
      <c r="G151" s="8"/>
      <c r="H151" s="8"/>
      <c r="I151" s="8"/>
      <c r="J151" s="8"/>
      <c r="K151" s="8"/>
      <c r="L151" s="8"/>
      <c r="M151" s="8"/>
      <c r="N151" s="8"/>
      <c r="O151" s="776"/>
      <c r="P151" s="8"/>
      <c r="Q151" s="776"/>
      <c r="R151" s="8"/>
      <c r="S151" s="776"/>
      <c r="T151" s="8"/>
      <c r="U151" s="776"/>
      <c r="V151" s="8"/>
      <c r="W151" s="776"/>
      <c r="X151" s="8"/>
      <c r="Y151" s="776"/>
      <c r="Z151" s="8"/>
    </row>
    <row r="152" spans="3:26" ht="14.25">
      <c r="C152" s="8"/>
      <c r="D152" s="8"/>
      <c r="E152" s="8"/>
      <c r="F152" s="8"/>
      <c r="G152" s="8"/>
      <c r="H152" s="8"/>
      <c r="I152" s="8"/>
      <c r="J152" s="8"/>
      <c r="K152" s="8"/>
      <c r="L152" s="8"/>
      <c r="M152" s="8"/>
      <c r="N152" s="8"/>
      <c r="O152" s="776"/>
      <c r="P152" s="8"/>
      <c r="Q152" s="776"/>
      <c r="R152" s="8"/>
      <c r="S152" s="776"/>
      <c r="T152" s="8"/>
      <c r="U152" s="776"/>
      <c r="V152" s="8"/>
      <c r="W152" s="776"/>
      <c r="X152" s="8"/>
      <c r="Y152" s="776"/>
      <c r="Z152" s="8"/>
    </row>
    <row r="153" spans="3:26" ht="14.25">
      <c r="C153" s="8"/>
      <c r="D153" s="8"/>
      <c r="E153" s="8"/>
      <c r="F153" s="8"/>
      <c r="G153" s="8"/>
      <c r="H153" s="8"/>
      <c r="I153" s="8"/>
      <c r="J153" s="8"/>
      <c r="K153" s="8"/>
      <c r="L153" s="8"/>
      <c r="M153" s="8"/>
      <c r="N153" s="8"/>
      <c r="O153" s="776"/>
      <c r="P153" s="8"/>
      <c r="Q153" s="776"/>
      <c r="R153" s="8"/>
      <c r="S153" s="776"/>
      <c r="T153" s="8"/>
      <c r="U153" s="776"/>
      <c r="V153" s="8"/>
      <c r="W153" s="776"/>
      <c r="X153" s="8"/>
      <c r="Y153" s="776"/>
      <c r="Z153" s="8"/>
    </row>
    <row r="154" spans="3:26" ht="14.25">
      <c r="C154" s="8"/>
      <c r="D154" s="8"/>
      <c r="E154" s="8"/>
      <c r="F154" s="8"/>
      <c r="G154" s="8"/>
      <c r="H154" s="8"/>
      <c r="I154" s="8"/>
      <c r="J154" s="8"/>
      <c r="K154" s="8"/>
      <c r="L154" s="8"/>
      <c r="M154" s="8"/>
      <c r="N154" s="8"/>
      <c r="O154" s="776"/>
      <c r="P154" s="8"/>
      <c r="Q154" s="776"/>
      <c r="R154" s="8"/>
      <c r="S154" s="776"/>
      <c r="T154" s="8"/>
      <c r="U154" s="776"/>
      <c r="V154" s="8"/>
      <c r="W154" s="776"/>
      <c r="X154" s="8"/>
      <c r="Y154" s="776"/>
      <c r="Z154" s="8"/>
    </row>
    <row r="155" spans="3:26" ht="14.25">
      <c r="C155" s="8"/>
      <c r="D155" s="8"/>
      <c r="E155" s="8"/>
      <c r="F155" s="8"/>
      <c r="G155" s="8"/>
      <c r="H155" s="8"/>
      <c r="I155" s="8"/>
      <c r="J155" s="8"/>
      <c r="K155" s="8"/>
      <c r="L155" s="8"/>
      <c r="M155" s="8"/>
      <c r="N155" s="8"/>
      <c r="O155" s="776"/>
      <c r="P155" s="8"/>
      <c r="Q155" s="776"/>
      <c r="R155" s="8"/>
      <c r="S155" s="776"/>
      <c r="T155" s="8"/>
      <c r="U155" s="776"/>
      <c r="V155" s="8"/>
      <c r="W155" s="776"/>
      <c r="X155" s="8"/>
      <c r="Y155" s="776"/>
      <c r="Z155" s="8"/>
    </row>
    <row r="156" spans="3:26" ht="14.25">
      <c r="C156" s="8"/>
      <c r="D156" s="8"/>
      <c r="E156" s="8"/>
      <c r="F156" s="8"/>
      <c r="G156" s="8"/>
      <c r="H156" s="8"/>
      <c r="I156" s="8"/>
      <c r="J156" s="8"/>
      <c r="K156" s="8"/>
      <c r="L156" s="8"/>
      <c r="M156" s="8"/>
      <c r="N156" s="8"/>
      <c r="O156" s="776"/>
      <c r="P156" s="8"/>
      <c r="Q156" s="776"/>
      <c r="R156" s="8"/>
      <c r="S156" s="776"/>
      <c r="T156" s="8"/>
      <c r="U156" s="776"/>
      <c r="V156" s="8"/>
      <c r="W156" s="776"/>
      <c r="X156" s="8"/>
      <c r="Y156" s="776"/>
      <c r="Z156" s="8"/>
    </row>
    <row r="157" spans="3:26" ht="14.25">
      <c r="C157" s="8"/>
      <c r="D157" s="8"/>
      <c r="E157" s="8"/>
      <c r="F157" s="8"/>
      <c r="G157" s="8"/>
      <c r="H157" s="8"/>
      <c r="I157" s="8"/>
      <c r="J157" s="8"/>
      <c r="K157" s="8"/>
      <c r="L157" s="8"/>
      <c r="M157" s="8"/>
      <c r="N157" s="8"/>
      <c r="O157" s="776"/>
      <c r="P157" s="8"/>
      <c r="Q157" s="776"/>
      <c r="R157" s="8"/>
      <c r="S157" s="776"/>
      <c r="T157" s="8"/>
      <c r="U157" s="776"/>
      <c r="V157" s="8"/>
      <c r="W157" s="776"/>
      <c r="X157" s="8"/>
      <c r="Y157" s="776"/>
      <c r="Z157" s="8"/>
    </row>
    <row r="158" spans="3:26" ht="14.25">
      <c r="C158" s="8"/>
      <c r="D158" s="8"/>
      <c r="E158" s="8"/>
      <c r="F158" s="8"/>
      <c r="G158" s="8"/>
      <c r="H158" s="8"/>
      <c r="I158" s="8"/>
      <c r="J158" s="8"/>
      <c r="K158" s="8"/>
      <c r="L158" s="8"/>
      <c r="M158" s="8"/>
      <c r="N158" s="8"/>
      <c r="O158" s="776"/>
      <c r="P158" s="8"/>
      <c r="Q158" s="776"/>
      <c r="R158" s="8"/>
      <c r="S158" s="776"/>
      <c r="T158" s="8"/>
      <c r="U158" s="776"/>
      <c r="V158" s="8"/>
      <c r="W158" s="776"/>
      <c r="X158" s="8"/>
      <c r="Y158" s="776"/>
      <c r="Z158" s="8"/>
    </row>
    <row r="159" spans="3:26" ht="14.25">
      <c r="C159" s="8"/>
      <c r="D159" s="8"/>
      <c r="E159" s="8"/>
      <c r="F159" s="8"/>
      <c r="G159" s="8"/>
      <c r="H159" s="8"/>
      <c r="I159" s="8"/>
      <c r="J159" s="8"/>
      <c r="K159" s="8"/>
      <c r="L159" s="8"/>
      <c r="M159" s="8"/>
      <c r="N159" s="8"/>
      <c r="O159" s="776"/>
      <c r="P159" s="8"/>
      <c r="Q159" s="776"/>
      <c r="R159" s="8"/>
      <c r="S159" s="776"/>
      <c r="T159" s="8"/>
      <c r="U159" s="776"/>
      <c r="V159" s="8"/>
      <c r="W159" s="776"/>
      <c r="X159" s="8"/>
      <c r="Y159" s="776"/>
      <c r="Z159" s="8"/>
    </row>
    <row r="160" spans="3:26" ht="14.25">
      <c r="C160" s="8"/>
      <c r="D160" s="8"/>
      <c r="E160" s="8"/>
      <c r="F160" s="8"/>
      <c r="G160" s="8"/>
      <c r="H160" s="8"/>
      <c r="I160" s="8"/>
      <c r="J160" s="8"/>
      <c r="K160" s="8"/>
      <c r="L160" s="8"/>
      <c r="M160" s="8"/>
      <c r="N160" s="8"/>
      <c r="O160" s="776"/>
      <c r="P160" s="8"/>
      <c r="Q160" s="776"/>
      <c r="R160" s="8"/>
      <c r="S160" s="776"/>
      <c r="T160" s="8"/>
      <c r="U160" s="776"/>
      <c r="V160" s="8"/>
      <c r="W160" s="776"/>
      <c r="X160" s="8"/>
      <c r="Y160" s="776"/>
      <c r="Z160" s="8"/>
    </row>
    <row r="161" spans="3:26" ht="14.25">
      <c r="C161" s="8"/>
      <c r="D161" s="8"/>
      <c r="E161" s="8"/>
      <c r="F161" s="8"/>
      <c r="G161" s="8"/>
      <c r="H161" s="8"/>
      <c r="I161" s="8"/>
      <c r="J161" s="8"/>
      <c r="K161" s="8"/>
      <c r="L161" s="8"/>
      <c r="M161" s="8"/>
      <c r="N161" s="8"/>
      <c r="O161" s="776"/>
      <c r="P161" s="8"/>
      <c r="Q161" s="776"/>
      <c r="R161" s="8"/>
      <c r="S161" s="776"/>
      <c r="T161" s="8"/>
      <c r="U161" s="776"/>
      <c r="V161" s="8"/>
      <c r="W161" s="776"/>
      <c r="X161" s="8"/>
      <c r="Y161" s="776"/>
      <c r="Z161" s="8"/>
    </row>
    <row r="162" spans="3:26" ht="14.25">
      <c r="C162" s="8"/>
      <c r="D162" s="8"/>
      <c r="E162" s="8"/>
      <c r="F162" s="8"/>
      <c r="G162" s="8"/>
      <c r="H162" s="8"/>
      <c r="I162" s="8"/>
      <c r="J162" s="8"/>
      <c r="K162" s="8"/>
      <c r="L162" s="8"/>
      <c r="M162" s="8"/>
      <c r="N162" s="8"/>
      <c r="O162" s="776"/>
      <c r="P162" s="8"/>
      <c r="Q162" s="776"/>
      <c r="R162" s="8"/>
      <c r="S162" s="776"/>
      <c r="T162" s="8"/>
      <c r="U162" s="776"/>
      <c r="V162" s="8"/>
      <c r="W162" s="776"/>
      <c r="X162" s="8"/>
      <c r="Y162" s="776"/>
      <c r="Z162" s="8"/>
    </row>
    <row r="163" spans="3:26" ht="14.25">
      <c r="C163" s="8"/>
      <c r="D163" s="8"/>
      <c r="E163" s="8"/>
      <c r="F163" s="8"/>
      <c r="G163" s="8"/>
      <c r="H163" s="8"/>
      <c r="I163" s="8"/>
      <c r="J163" s="8"/>
      <c r="K163" s="8"/>
      <c r="L163" s="8"/>
      <c r="M163" s="8"/>
      <c r="N163" s="8"/>
      <c r="O163" s="776"/>
      <c r="P163" s="8"/>
      <c r="Q163" s="776"/>
      <c r="R163" s="8"/>
      <c r="S163" s="776"/>
      <c r="T163" s="8"/>
      <c r="U163" s="776"/>
      <c r="V163" s="8"/>
      <c r="W163" s="776"/>
      <c r="X163" s="8"/>
      <c r="Y163" s="776"/>
      <c r="Z163" s="8"/>
    </row>
    <row r="164" spans="3:26" ht="14.25">
      <c r="C164" s="8"/>
      <c r="D164" s="8"/>
      <c r="E164" s="8"/>
      <c r="F164" s="8"/>
      <c r="G164" s="8"/>
      <c r="H164" s="8"/>
      <c r="I164" s="8"/>
      <c r="J164" s="8"/>
      <c r="K164" s="8"/>
      <c r="L164" s="8"/>
      <c r="M164" s="8"/>
      <c r="N164" s="8"/>
      <c r="O164" s="776"/>
      <c r="P164" s="8"/>
      <c r="Q164" s="776"/>
      <c r="R164" s="8"/>
      <c r="S164" s="776"/>
      <c r="T164" s="8"/>
      <c r="U164" s="776"/>
      <c r="V164" s="8"/>
      <c r="W164" s="776"/>
      <c r="X164" s="8"/>
      <c r="Y164" s="776"/>
      <c r="Z164" s="8"/>
    </row>
    <row r="165" spans="3:26" ht="14.25">
      <c r="C165" s="8"/>
      <c r="D165" s="8"/>
      <c r="E165" s="8"/>
      <c r="F165" s="8"/>
      <c r="G165" s="8"/>
      <c r="H165" s="8"/>
      <c r="I165" s="8"/>
      <c r="J165" s="8"/>
      <c r="K165" s="8"/>
      <c r="L165" s="8"/>
      <c r="M165" s="8"/>
      <c r="N165" s="8"/>
      <c r="O165" s="776"/>
      <c r="P165" s="8"/>
      <c r="Q165" s="776"/>
      <c r="R165" s="8"/>
      <c r="S165" s="776"/>
      <c r="T165" s="8"/>
      <c r="U165" s="776"/>
      <c r="V165" s="8"/>
      <c r="W165" s="776"/>
      <c r="X165" s="8"/>
      <c r="Y165" s="776"/>
      <c r="Z165" s="8"/>
    </row>
    <row r="166" spans="3:26" ht="14.25">
      <c r="C166" s="8"/>
      <c r="D166" s="8"/>
      <c r="E166" s="8"/>
      <c r="F166" s="8"/>
      <c r="G166" s="8"/>
      <c r="H166" s="8"/>
      <c r="I166" s="8"/>
      <c r="J166" s="8"/>
      <c r="K166" s="8"/>
      <c r="L166" s="8"/>
      <c r="M166" s="8"/>
      <c r="N166" s="8"/>
      <c r="O166" s="776"/>
      <c r="P166" s="8"/>
      <c r="Q166" s="776"/>
      <c r="R166" s="8"/>
      <c r="S166" s="776"/>
      <c r="T166" s="8"/>
      <c r="U166" s="776"/>
      <c r="V166" s="8"/>
      <c r="W166" s="776"/>
      <c r="X166" s="8"/>
      <c r="Y166" s="776"/>
      <c r="Z166" s="8"/>
    </row>
    <row r="167" spans="3:26" ht="14.25">
      <c r="C167" s="8"/>
      <c r="D167" s="8"/>
      <c r="E167" s="8"/>
      <c r="F167" s="8"/>
      <c r="G167" s="8"/>
      <c r="H167" s="8"/>
      <c r="I167" s="8"/>
      <c r="J167" s="8"/>
      <c r="K167" s="8"/>
      <c r="L167" s="8"/>
      <c r="M167" s="8"/>
      <c r="N167" s="8"/>
      <c r="O167" s="776"/>
      <c r="P167" s="8"/>
      <c r="Q167" s="776"/>
      <c r="R167" s="8"/>
      <c r="S167" s="776"/>
      <c r="T167" s="8"/>
      <c r="U167" s="776"/>
      <c r="V167" s="8"/>
      <c r="W167" s="776"/>
      <c r="X167" s="8"/>
      <c r="Y167" s="776"/>
      <c r="Z167" s="8"/>
    </row>
    <row r="168" spans="3:26" ht="14.25">
      <c r="C168" s="8"/>
      <c r="D168" s="8"/>
      <c r="E168" s="8"/>
      <c r="F168" s="8"/>
      <c r="G168" s="8"/>
      <c r="H168" s="8"/>
      <c r="I168" s="8"/>
      <c r="J168" s="8"/>
      <c r="K168" s="8"/>
      <c r="L168" s="8"/>
      <c r="M168" s="8"/>
      <c r="N168" s="8"/>
      <c r="O168" s="776"/>
      <c r="P168" s="8"/>
      <c r="Q168" s="776"/>
      <c r="R168" s="8"/>
      <c r="S168" s="776"/>
      <c r="T168" s="8"/>
      <c r="U168" s="776"/>
      <c r="V168" s="8"/>
      <c r="W168" s="776"/>
      <c r="X168" s="8"/>
      <c r="Y168" s="776"/>
      <c r="Z168" s="8"/>
    </row>
    <row r="169" spans="3:26" ht="14.25">
      <c r="C169" s="8"/>
      <c r="D169" s="8"/>
      <c r="E169" s="8"/>
      <c r="F169" s="8"/>
      <c r="G169" s="8"/>
      <c r="H169" s="8"/>
      <c r="I169" s="8"/>
      <c r="J169" s="8"/>
      <c r="K169" s="8"/>
      <c r="L169" s="8"/>
      <c r="M169" s="8"/>
      <c r="N169" s="8"/>
      <c r="O169" s="776"/>
      <c r="P169" s="8"/>
      <c r="Q169" s="776"/>
      <c r="R169" s="8"/>
      <c r="S169" s="776"/>
      <c r="T169" s="8"/>
      <c r="U169" s="776"/>
      <c r="V169" s="8"/>
      <c r="W169" s="776"/>
      <c r="X169" s="8"/>
      <c r="Y169" s="776"/>
      <c r="Z169" s="8"/>
    </row>
    <row r="170" spans="3:26" ht="14.25">
      <c r="C170" s="8"/>
      <c r="D170" s="8"/>
      <c r="E170" s="8"/>
      <c r="F170" s="8"/>
      <c r="G170" s="8"/>
      <c r="H170" s="8"/>
      <c r="I170" s="8"/>
      <c r="J170" s="8"/>
      <c r="K170" s="8"/>
      <c r="L170" s="8"/>
      <c r="M170" s="8"/>
      <c r="N170" s="8"/>
      <c r="O170" s="776"/>
      <c r="P170" s="8"/>
      <c r="Q170" s="776"/>
      <c r="R170" s="8"/>
      <c r="S170" s="776"/>
      <c r="T170" s="8"/>
      <c r="U170" s="776"/>
      <c r="V170" s="8"/>
      <c r="W170" s="776"/>
      <c r="X170" s="8"/>
      <c r="Y170" s="776"/>
      <c r="Z170" s="8"/>
    </row>
    <row r="171" spans="3:26" ht="14.25">
      <c r="C171" s="8"/>
      <c r="D171" s="8"/>
      <c r="E171" s="8"/>
      <c r="F171" s="8"/>
      <c r="G171" s="8"/>
      <c r="H171" s="8"/>
      <c r="I171" s="8"/>
      <c r="J171" s="8"/>
      <c r="K171" s="8"/>
      <c r="L171" s="8"/>
      <c r="M171" s="8"/>
      <c r="N171" s="8"/>
      <c r="O171" s="776"/>
      <c r="P171" s="8"/>
      <c r="Q171" s="776"/>
      <c r="R171" s="8"/>
      <c r="S171" s="776"/>
      <c r="T171" s="8"/>
      <c r="U171" s="776"/>
      <c r="V171" s="8"/>
      <c r="W171" s="776"/>
      <c r="X171" s="8"/>
      <c r="Y171" s="776"/>
      <c r="Z171" s="8"/>
    </row>
    <row r="172" spans="3:26" ht="14.25">
      <c r="C172" s="8"/>
      <c r="D172" s="8"/>
      <c r="E172" s="8"/>
      <c r="F172" s="8"/>
      <c r="G172" s="8"/>
      <c r="H172" s="8"/>
      <c r="I172" s="8"/>
      <c r="J172" s="8"/>
      <c r="K172" s="8"/>
      <c r="L172" s="8"/>
      <c r="M172" s="8"/>
      <c r="N172" s="8"/>
      <c r="O172" s="776"/>
      <c r="P172" s="8"/>
      <c r="Q172" s="776"/>
      <c r="R172" s="8"/>
      <c r="S172" s="776"/>
      <c r="T172" s="8"/>
      <c r="U172" s="776"/>
      <c r="V172" s="8"/>
      <c r="W172" s="776"/>
      <c r="X172" s="8"/>
      <c r="Y172" s="776"/>
      <c r="Z172" s="8"/>
    </row>
    <row r="173" spans="3:26" ht="14.25">
      <c r="C173" s="8"/>
      <c r="D173" s="8"/>
      <c r="E173" s="8"/>
      <c r="F173" s="8"/>
      <c r="G173" s="8"/>
      <c r="H173" s="8"/>
      <c r="I173" s="8"/>
      <c r="J173" s="8"/>
      <c r="K173" s="8"/>
      <c r="L173" s="8"/>
      <c r="M173" s="8"/>
      <c r="N173" s="8"/>
      <c r="O173" s="776"/>
      <c r="P173" s="8"/>
      <c r="Q173" s="776"/>
      <c r="R173" s="8"/>
      <c r="S173" s="776"/>
      <c r="T173" s="8"/>
      <c r="U173" s="776"/>
      <c r="V173" s="8"/>
      <c r="W173" s="776"/>
      <c r="X173" s="8"/>
      <c r="Y173" s="776"/>
      <c r="Z173" s="8"/>
    </row>
    <row r="174" spans="3:26" ht="14.25">
      <c r="C174" s="8"/>
      <c r="D174" s="8"/>
      <c r="E174" s="8"/>
      <c r="F174" s="8"/>
      <c r="G174" s="8"/>
      <c r="H174" s="8"/>
      <c r="I174" s="8"/>
      <c r="J174" s="8"/>
      <c r="K174" s="8"/>
      <c r="L174" s="8"/>
      <c r="M174" s="8"/>
      <c r="N174" s="8"/>
      <c r="O174" s="776"/>
      <c r="P174" s="8"/>
      <c r="Q174" s="776"/>
      <c r="R174" s="8"/>
      <c r="S174" s="776"/>
      <c r="T174" s="8"/>
      <c r="U174" s="776"/>
      <c r="V174" s="8"/>
      <c r="W174" s="776"/>
      <c r="X174" s="8"/>
      <c r="Y174" s="776"/>
      <c r="Z174" s="8"/>
    </row>
    <row r="175" spans="3:26" ht="14.25">
      <c r="C175" s="8"/>
      <c r="D175" s="8"/>
      <c r="E175" s="8"/>
      <c r="F175" s="8"/>
      <c r="G175" s="8"/>
      <c r="H175" s="8"/>
      <c r="I175" s="8"/>
      <c r="J175" s="8"/>
      <c r="K175" s="8"/>
      <c r="L175" s="8"/>
      <c r="M175" s="8"/>
      <c r="N175" s="8"/>
      <c r="O175" s="776"/>
      <c r="P175" s="8"/>
      <c r="Q175" s="776"/>
      <c r="R175" s="8"/>
      <c r="S175" s="776"/>
      <c r="T175" s="8"/>
      <c r="U175" s="776"/>
      <c r="V175" s="8"/>
      <c r="W175" s="776"/>
      <c r="X175" s="8"/>
      <c r="Y175" s="776"/>
      <c r="Z175" s="8"/>
    </row>
    <row r="176" spans="3:26" ht="14.25">
      <c r="C176" s="8"/>
      <c r="D176" s="8"/>
      <c r="E176" s="8"/>
      <c r="F176" s="8"/>
      <c r="G176" s="8"/>
      <c r="H176" s="8"/>
      <c r="I176" s="8"/>
      <c r="J176" s="8"/>
      <c r="K176" s="8"/>
      <c r="L176" s="8"/>
      <c r="M176" s="8"/>
      <c r="N176" s="8"/>
      <c r="O176" s="776"/>
      <c r="P176" s="8"/>
      <c r="Q176" s="776"/>
      <c r="R176" s="8"/>
      <c r="S176" s="776"/>
      <c r="T176" s="8"/>
      <c r="U176" s="776"/>
      <c r="V176" s="8"/>
      <c r="W176" s="776"/>
      <c r="X176" s="8"/>
      <c r="Y176" s="776"/>
      <c r="Z176" s="8"/>
    </row>
    <row r="177" spans="3:26" ht="14.25">
      <c r="C177" s="8"/>
      <c r="D177" s="8"/>
      <c r="E177" s="8"/>
      <c r="F177" s="8"/>
      <c r="G177" s="8"/>
      <c r="H177" s="8"/>
      <c r="I177" s="8"/>
      <c r="J177" s="8"/>
      <c r="K177" s="8"/>
      <c r="L177" s="8"/>
      <c r="M177" s="8"/>
      <c r="N177" s="8"/>
      <c r="O177" s="776"/>
      <c r="P177" s="8"/>
      <c r="Q177" s="776"/>
      <c r="R177" s="8"/>
      <c r="S177" s="776"/>
      <c r="T177" s="8"/>
      <c r="U177" s="776"/>
      <c r="V177" s="8"/>
      <c r="W177" s="776"/>
      <c r="X177" s="8"/>
      <c r="Y177" s="776"/>
      <c r="Z177" s="8"/>
    </row>
    <row r="178" spans="3:26" ht="14.25">
      <c r="C178" s="8"/>
      <c r="D178" s="8"/>
      <c r="E178" s="8"/>
      <c r="F178" s="8"/>
      <c r="G178" s="8"/>
      <c r="H178" s="8"/>
      <c r="I178" s="8"/>
      <c r="J178" s="8"/>
      <c r="K178" s="8"/>
      <c r="L178" s="8"/>
      <c r="M178" s="8"/>
      <c r="N178" s="8"/>
      <c r="O178" s="776"/>
      <c r="P178" s="8"/>
      <c r="Q178" s="776"/>
      <c r="R178" s="8"/>
      <c r="S178" s="776"/>
      <c r="T178" s="8"/>
      <c r="U178" s="776"/>
      <c r="V178" s="8"/>
      <c r="W178" s="776"/>
      <c r="X178" s="8"/>
      <c r="Y178" s="776"/>
      <c r="Z178" s="8"/>
    </row>
    <row r="179" spans="3:26" ht="14.25">
      <c r="C179" s="8"/>
      <c r="D179" s="8"/>
      <c r="E179" s="8"/>
      <c r="F179" s="8"/>
      <c r="G179" s="8"/>
      <c r="H179" s="8"/>
      <c r="I179" s="8"/>
      <c r="J179" s="8"/>
      <c r="K179" s="8"/>
      <c r="L179" s="8"/>
      <c r="M179" s="8"/>
      <c r="N179" s="8"/>
      <c r="O179" s="776"/>
      <c r="P179" s="8"/>
      <c r="Q179" s="776"/>
      <c r="R179" s="8"/>
      <c r="S179" s="776"/>
      <c r="T179" s="8"/>
      <c r="U179" s="776"/>
      <c r="V179" s="8"/>
      <c r="W179" s="776"/>
      <c r="X179" s="8"/>
      <c r="Y179" s="776"/>
      <c r="Z179" s="8"/>
    </row>
    <row r="180" spans="3:26" ht="14.25">
      <c r="C180" s="8"/>
      <c r="D180" s="8"/>
      <c r="E180" s="8"/>
      <c r="F180" s="8"/>
      <c r="G180" s="8"/>
      <c r="H180" s="8"/>
      <c r="I180" s="8"/>
      <c r="J180" s="8"/>
      <c r="K180" s="8"/>
      <c r="L180" s="8"/>
      <c r="M180" s="8"/>
      <c r="N180" s="8"/>
      <c r="O180" s="776"/>
      <c r="P180" s="8"/>
      <c r="Q180" s="776"/>
      <c r="R180" s="8"/>
      <c r="S180" s="776"/>
      <c r="T180" s="8"/>
      <c r="U180" s="776"/>
      <c r="V180" s="8"/>
      <c r="W180" s="776"/>
      <c r="X180" s="8"/>
      <c r="Y180" s="776"/>
      <c r="Z180" s="8"/>
    </row>
    <row r="181" spans="3:26" ht="14.25">
      <c r="C181" s="8"/>
      <c r="D181" s="8"/>
      <c r="E181" s="8"/>
      <c r="F181" s="8"/>
      <c r="G181" s="8"/>
      <c r="H181" s="8"/>
      <c r="I181" s="8"/>
      <c r="J181" s="8"/>
      <c r="K181" s="8"/>
      <c r="L181" s="8"/>
      <c r="M181" s="8"/>
      <c r="N181" s="8"/>
      <c r="O181" s="776"/>
      <c r="P181" s="8"/>
      <c r="Q181" s="776"/>
      <c r="R181" s="8"/>
      <c r="S181" s="776"/>
      <c r="T181" s="8"/>
      <c r="U181" s="776"/>
      <c r="V181" s="8"/>
      <c r="W181" s="776"/>
      <c r="X181" s="8"/>
      <c r="Y181" s="776"/>
      <c r="Z181" s="8"/>
    </row>
    <row r="182" spans="3:26" ht="14.25">
      <c r="C182" s="8"/>
      <c r="D182" s="8"/>
      <c r="E182" s="8"/>
      <c r="F182" s="8"/>
      <c r="G182" s="8"/>
      <c r="H182" s="8"/>
      <c r="I182" s="8"/>
      <c r="J182" s="8"/>
      <c r="K182" s="8"/>
      <c r="L182" s="8"/>
      <c r="M182" s="8"/>
      <c r="N182" s="8"/>
      <c r="O182" s="776"/>
      <c r="P182" s="8"/>
      <c r="Q182" s="776"/>
      <c r="R182" s="8"/>
      <c r="S182" s="776"/>
      <c r="T182" s="8"/>
      <c r="U182" s="776"/>
      <c r="V182" s="8"/>
      <c r="W182" s="776"/>
      <c r="X182" s="8"/>
      <c r="Y182" s="776"/>
      <c r="Z182" s="8"/>
    </row>
    <row r="183" spans="3:26" ht="14.25">
      <c r="C183" s="8"/>
      <c r="D183" s="8"/>
      <c r="E183" s="8"/>
      <c r="F183" s="8"/>
      <c r="G183" s="8"/>
      <c r="H183" s="8"/>
      <c r="I183" s="8"/>
      <c r="J183" s="8"/>
      <c r="K183" s="8"/>
      <c r="L183" s="8"/>
      <c r="M183" s="8"/>
      <c r="N183" s="8"/>
      <c r="O183" s="776"/>
      <c r="P183" s="8"/>
      <c r="Q183" s="776"/>
      <c r="R183" s="8"/>
      <c r="S183" s="776"/>
      <c r="T183" s="8"/>
      <c r="U183" s="776"/>
      <c r="V183" s="8"/>
      <c r="W183" s="776"/>
      <c r="X183" s="8"/>
      <c r="Y183" s="776"/>
      <c r="Z183" s="8"/>
    </row>
    <row r="184" spans="3:26" ht="14.25">
      <c r="C184" s="8"/>
      <c r="D184" s="8"/>
      <c r="E184" s="8"/>
      <c r="F184" s="8"/>
      <c r="G184" s="8"/>
      <c r="H184" s="8"/>
      <c r="I184" s="8"/>
      <c r="J184" s="8"/>
      <c r="K184" s="8"/>
      <c r="L184" s="8"/>
      <c r="M184" s="8"/>
      <c r="N184" s="8"/>
      <c r="O184" s="776"/>
      <c r="P184" s="8"/>
      <c r="Q184" s="776"/>
      <c r="R184" s="8"/>
      <c r="S184" s="776"/>
      <c r="T184" s="8"/>
      <c r="U184" s="776"/>
      <c r="V184" s="8"/>
      <c r="W184" s="776"/>
      <c r="X184" s="8"/>
      <c r="Y184" s="776"/>
      <c r="Z184" s="8"/>
    </row>
    <row r="185" spans="3:26" ht="14.25">
      <c r="C185" s="8"/>
      <c r="D185" s="8"/>
      <c r="E185" s="8"/>
      <c r="F185" s="8"/>
      <c r="G185" s="8"/>
      <c r="H185" s="8"/>
      <c r="I185" s="8"/>
      <c r="J185" s="8"/>
      <c r="K185" s="8"/>
      <c r="L185" s="8"/>
      <c r="M185" s="8"/>
      <c r="N185" s="8"/>
      <c r="O185" s="776"/>
      <c r="P185" s="8"/>
      <c r="Q185" s="776"/>
      <c r="R185" s="8"/>
      <c r="S185" s="776"/>
      <c r="T185" s="8"/>
      <c r="U185" s="776"/>
      <c r="V185" s="8"/>
      <c r="W185" s="776"/>
      <c r="X185" s="8"/>
      <c r="Y185" s="776"/>
      <c r="Z185" s="8"/>
    </row>
    <row r="186" spans="3:26" ht="14.25">
      <c r="C186" s="8"/>
      <c r="D186" s="8"/>
      <c r="E186" s="8"/>
      <c r="F186" s="8"/>
      <c r="G186" s="8"/>
      <c r="H186" s="8"/>
      <c r="I186" s="8"/>
      <c r="J186" s="8"/>
      <c r="K186" s="8"/>
      <c r="L186" s="8"/>
      <c r="M186" s="8"/>
      <c r="N186" s="8"/>
      <c r="O186" s="776"/>
      <c r="P186" s="8"/>
      <c r="Q186" s="776"/>
      <c r="R186" s="8"/>
      <c r="S186" s="776"/>
      <c r="T186" s="8"/>
      <c r="U186" s="776"/>
      <c r="V186" s="8"/>
      <c r="W186" s="776"/>
      <c r="X186" s="8"/>
      <c r="Y186" s="776"/>
      <c r="Z186" s="8"/>
    </row>
    <row r="187" spans="3:26" ht="14.25">
      <c r="C187" s="8"/>
      <c r="D187" s="8"/>
      <c r="E187" s="8"/>
      <c r="F187" s="8"/>
      <c r="G187" s="8"/>
      <c r="H187" s="8"/>
      <c r="I187" s="8"/>
      <c r="J187" s="8"/>
      <c r="K187" s="8"/>
      <c r="L187" s="8"/>
      <c r="M187" s="8"/>
      <c r="N187" s="8"/>
      <c r="O187" s="776"/>
      <c r="P187" s="8"/>
      <c r="Q187" s="776"/>
      <c r="R187" s="8"/>
      <c r="S187" s="776"/>
      <c r="T187" s="8"/>
      <c r="U187" s="776"/>
      <c r="V187" s="8"/>
      <c r="W187" s="776"/>
      <c r="X187" s="8"/>
      <c r="Y187" s="776"/>
      <c r="Z187" s="8"/>
    </row>
    <row r="188" spans="3:26" ht="14.25">
      <c r="C188" s="8"/>
      <c r="D188" s="8"/>
      <c r="E188" s="8"/>
      <c r="F188" s="8"/>
      <c r="G188" s="8"/>
      <c r="H188" s="8"/>
      <c r="I188" s="8"/>
      <c r="J188" s="8"/>
      <c r="K188" s="8"/>
      <c r="L188" s="8"/>
      <c r="M188" s="8"/>
      <c r="N188" s="8"/>
      <c r="O188" s="776"/>
      <c r="P188" s="8"/>
      <c r="Q188" s="776"/>
      <c r="R188" s="8"/>
      <c r="S188" s="776"/>
      <c r="T188" s="8"/>
      <c r="U188" s="776"/>
      <c r="V188" s="8"/>
      <c r="W188" s="776"/>
      <c r="X188" s="8"/>
      <c r="Y188" s="776"/>
      <c r="Z188" s="8"/>
    </row>
    <row r="189" spans="3:26" ht="14.25">
      <c r="C189" s="8"/>
      <c r="D189" s="8"/>
      <c r="E189" s="8"/>
      <c r="F189" s="8"/>
      <c r="G189" s="8"/>
      <c r="H189" s="8"/>
      <c r="I189" s="8"/>
      <c r="J189" s="8"/>
      <c r="K189" s="8"/>
      <c r="L189" s="8"/>
      <c r="M189" s="8"/>
      <c r="N189" s="8"/>
      <c r="O189" s="776"/>
      <c r="P189" s="8"/>
      <c r="Q189" s="776"/>
      <c r="R189" s="8"/>
      <c r="S189" s="776"/>
      <c r="T189" s="8"/>
      <c r="U189" s="776"/>
      <c r="V189" s="8"/>
      <c r="W189" s="776"/>
      <c r="X189" s="8"/>
      <c r="Y189" s="776"/>
      <c r="Z189" s="8"/>
    </row>
    <row r="190" spans="3:26" ht="14.25">
      <c r="C190" s="8"/>
      <c r="D190" s="8"/>
      <c r="E190" s="8"/>
      <c r="F190" s="8"/>
      <c r="G190" s="8"/>
      <c r="H190" s="8"/>
      <c r="I190" s="8"/>
      <c r="J190" s="8"/>
      <c r="K190" s="8"/>
      <c r="L190" s="8"/>
      <c r="M190" s="8"/>
      <c r="N190" s="8"/>
      <c r="O190" s="776"/>
      <c r="P190" s="8"/>
      <c r="Q190" s="776"/>
      <c r="R190" s="8"/>
      <c r="S190" s="776"/>
      <c r="T190" s="8"/>
      <c r="U190" s="776"/>
      <c r="V190" s="8"/>
      <c r="W190" s="776"/>
      <c r="X190" s="8"/>
      <c r="Y190" s="776"/>
      <c r="Z190" s="8"/>
    </row>
    <row r="191" spans="3:26" ht="14.25">
      <c r="C191" s="8"/>
      <c r="D191" s="8"/>
      <c r="E191" s="8"/>
      <c r="F191" s="8"/>
      <c r="G191" s="8"/>
      <c r="H191" s="8"/>
      <c r="I191" s="8"/>
      <c r="J191" s="8"/>
      <c r="K191" s="8"/>
      <c r="L191" s="8"/>
      <c r="M191" s="8"/>
      <c r="N191" s="8"/>
      <c r="O191" s="776"/>
      <c r="P191" s="8"/>
      <c r="Q191" s="776"/>
      <c r="R191" s="8"/>
      <c r="S191" s="776"/>
      <c r="T191" s="8"/>
      <c r="U191" s="776"/>
      <c r="V191" s="8"/>
      <c r="W191" s="776"/>
      <c r="X191" s="8"/>
      <c r="Y191" s="776"/>
      <c r="Z191" s="8"/>
    </row>
    <row r="192" spans="3:26" ht="14.25">
      <c r="C192" s="8"/>
      <c r="D192" s="8"/>
      <c r="E192" s="8"/>
      <c r="F192" s="8"/>
      <c r="G192" s="8"/>
      <c r="H192" s="8"/>
      <c r="I192" s="8"/>
      <c r="J192" s="8"/>
      <c r="K192" s="8"/>
      <c r="L192" s="8"/>
      <c r="M192" s="8"/>
      <c r="N192" s="8"/>
      <c r="O192" s="776"/>
      <c r="P192" s="8"/>
      <c r="Q192" s="776"/>
      <c r="R192" s="8"/>
      <c r="S192" s="776"/>
      <c r="T192" s="8"/>
      <c r="U192" s="776"/>
      <c r="V192" s="8"/>
      <c r="W192" s="776"/>
      <c r="X192" s="8"/>
      <c r="Y192" s="776"/>
      <c r="Z192" s="8"/>
    </row>
    <row r="193" spans="3:26" ht="14.25">
      <c r="C193" s="8"/>
      <c r="D193" s="8"/>
      <c r="E193" s="8"/>
      <c r="F193" s="8"/>
      <c r="G193" s="8"/>
      <c r="H193" s="8"/>
      <c r="I193" s="8"/>
      <c r="J193" s="8"/>
      <c r="K193" s="8"/>
      <c r="L193" s="8"/>
      <c r="M193" s="8"/>
      <c r="N193" s="8"/>
      <c r="O193" s="776"/>
      <c r="P193" s="8"/>
      <c r="Q193" s="776"/>
      <c r="R193" s="8"/>
      <c r="S193" s="776"/>
      <c r="T193" s="8"/>
      <c r="U193" s="776"/>
      <c r="V193" s="8"/>
      <c r="W193" s="776"/>
      <c r="X193" s="8"/>
      <c r="Y193" s="776"/>
      <c r="Z193" s="8"/>
    </row>
    <row r="194" spans="3:26" ht="14.25">
      <c r="C194" s="8"/>
      <c r="D194" s="8"/>
      <c r="E194" s="8"/>
      <c r="F194" s="8"/>
      <c r="G194" s="8"/>
      <c r="H194" s="8"/>
      <c r="I194" s="8"/>
      <c r="J194" s="8"/>
      <c r="K194" s="8"/>
      <c r="L194" s="8"/>
      <c r="M194" s="8"/>
      <c r="N194" s="8"/>
      <c r="O194" s="776"/>
      <c r="P194" s="8"/>
      <c r="Q194" s="776"/>
      <c r="R194" s="8"/>
      <c r="S194" s="776"/>
      <c r="T194" s="8"/>
      <c r="U194" s="776"/>
      <c r="V194" s="8"/>
      <c r="W194" s="776"/>
      <c r="X194" s="8"/>
      <c r="Y194" s="776"/>
      <c r="Z194" s="8"/>
    </row>
    <row r="195" spans="3:26" ht="14.25">
      <c r="C195" s="8"/>
      <c r="D195" s="8"/>
      <c r="E195" s="8"/>
      <c r="F195" s="8"/>
      <c r="G195" s="8"/>
      <c r="H195" s="8"/>
      <c r="I195" s="8"/>
      <c r="J195" s="8"/>
      <c r="K195" s="8"/>
      <c r="L195" s="8"/>
      <c r="M195" s="8"/>
      <c r="N195" s="8"/>
      <c r="O195" s="776"/>
      <c r="P195" s="8"/>
      <c r="Q195" s="776"/>
      <c r="R195" s="8"/>
      <c r="S195" s="776"/>
      <c r="T195" s="8"/>
      <c r="U195" s="776"/>
      <c r="V195" s="8"/>
      <c r="W195" s="776"/>
      <c r="X195" s="8"/>
      <c r="Y195" s="776"/>
      <c r="Z195" s="8"/>
    </row>
    <row r="196" spans="3:26" ht="14.25">
      <c r="C196" s="8"/>
      <c r="D196" s="8"/>
      <c r="E196" s="8"/>
      <c r="F196" s="8"/>
      <c r="G196" s="8"/>
      <c r="H196" s="8"/>
      <c r="I196" s="8"/>
      <c r="J196" s="8"/>
      <c r="K196" s="8"/>
      <c r="L196" s="8"/>
      <c r="M196" s="8"/>
      <c r="N196" s="8"/>
      <c r="O196" s="776"/>
      <c r="P196" s="8"/>
      <c r="Q196" s="776"/>
      <c r="R196" s="8"/>
      <c r="S196" s="776"/>
      <c r="T196" s="8"/>
      <c r="U196" s="776"/>
      <c r="V196" s="8"/>
      <c r="W196" s="776"/>
      <c r="X196" s="8"/>
      <c r="Y196" s="776"/>
      <c r="Z196" s="8"/>
    </row>
    <row r="197" spans="3:26" ht="14.25">
      <c r="C197" s="8"/>
      <c r="D197" s="8"/>
      <c r="E197" s="8"/>
      <c r="F197" s="8"/>
      <c r="G197" s="8"/>
      <c r="H197" s="8"/>
      <c r="I197" s="8"/>
      <c r="J197" s="8"/>
      <c r="K197" s="8"/>
      <c r="L197" s="8"/>
      <c r="M197" s="8"/>
      <c r="N197" s="8"/>
      <c r="O197" s="776"/>
      <c r="P197" s="8"/>
      <c r="Q197" s="776"/>
      <c r="R197" s="8"/>
      <c r="S197" s="776"/>
      <c r="T197" s="8"/>
      <c r="U197" s="776"/>
      <c r="V197" s="8"/>
      <c r="W197" s="776"/>
      <c r="X197" s="8"/>
      <c r="Y197" s="776"/>
      <c r="Z197" s="8"/>
    </row>
    <row r="198" spans="3:26" ht="14.25">
      <c r="C198" s="8"/>
      <c r="D198" s="8"/>
      <c r="E198" s="8"/>
      <c r="F198" s="8"/>
      <c r="G198" s="8"/>
      <c r="H198" s="8"/>
      <c r="I198" s="8"/>
      <c r="J198" s="8"/>
      <c r="K198" s="8"/>
      <c r="L198" s="8"/>
      <c r="M198" s="8"/>
      <c r="N198" s="8"/>
      <c r="O198" s="776"/>
      <c r="P198" s="8"/>
      <c r="Q198" s="776"/>
      <c r="R198" s="8"/>
      <c r="S198" s="776"/>
      <c r="T198" s="8"/>
      <c r="U198" s="776"/>
      <c r="V198" s="8"/>
      <c r="W198" s="776"/>
      <c r="X198" s="8"/>
      <c r="Y198" s="776"/>
      <c r="Z198" s="8"/>
    </row>
    <row r="199" spans="3:26" ht="14.25">
      <c r="C199" s="8"/>
      <c r="D199" s="8"/>
      <c r="E199" s="8"/>
      <c r="F199" s="8"/>
      <c r="G199" s="8"/>
      <c r="H199" s="8"/>
      <c r="I199" s="8"/>
      <c r="J199" s="8"/>
      <c r="K199" s="8"/>
      <c r="L199" s="8"/>
      <c r="M199" s="8"/>
      <c r="N199" s="8"/>
      <c r="O199" s="776"/>
      <c r="P199" s="8"/>
      <c r="Q199" s="776"/>
      <c r="R199" s="8"/>
      <c r="S199" s="776"/>
      <c r="T199" s="8"/>
      <c r="U199" s="776"/>
      <c r="V199" s="8"/>
      <c r="W199" s="776"/>
      <c r="X199" s="8"/>
      <c r="Y199" s="776"/>
      <c r="Z199" s="8"/>
    </row>
    <row r="200" spans="3:26" ht="14.25">
      <c r="C200" s="8"/>
      <c r="D200" s="8"/>
      <c r="E200" s="8"/>
      <c r="F200" s="8"/>
      <c r="G200" s="8"/>
      <c r="H200" s="8"/>
      <c r="I200" s="8"/>
      <c r="J200" s="8"/>
      <c r="K200" s="8"/>
      <c r="L200" s="8"/>
      <c r="M200" s="8"/>
      <c r="N200" s="8"/>
      <c r="O200" s="776"/>
      <c r="P200" s="8"/>
      <c r="Q200" s="776"/>
      <c r="R200" s="8"/>
      <c r="S200" s="776"/>
      <c r="T200" s="8"/>
      <c r="U200" s="776"/>
      <c r="V200" s="8"/>
      <c r="W200" s="776"/>
      <c r="X200" s="8"/>
      <c r="Y200" s="776"/>
      <c r="Z200" s="8"/>
    </row>
    <row r="201" spans="3:26" ht="14.25">
      <c r="C201" s="8"/>
      <c r="D201" s="8"/>
      <c r="E201" s="8"/>
      <c r="F201" s="8"/>
      <c r="G201" s="8"/>
      <c r="H201" s="8"/>
      <c r="I201" s="8"/>
      <c r="J201" s="8"/>
      <c r="K201" s="8"/>
      <c r="L201" s="8"/>
      <c r="M201" s="8"/>
      <c r="N201" s="8"/>
      <c r="O201" s="776"/>
      <c r="P201" s="8"/>
      <c r="Q201" s="776"/>
      <c r="R201" s="8"/>
      <c r="S201" s="776"/>
      <c r="T201" s="8"/>
      <c r="U201" s="776"/>
      <c r="V201" s="8"/>
      <c r="W201" s="776"/>
      <c r="X201" s="8"/>
      <c r="Y201" s="776"/>
      <c r="Z201" s="8"/>
    </row>
    <row r="202" spans="3:26" ht="14.25">
      <c r="C202" s="8"/>
      <c r="D202" s="8"/>
      <c r="E202" s="8"/>
      <c r="F202" s="8"/>
      <c r="G202" s="8"/>
      <c r="H202" s="8"/>
      <c r="I202" s="8"/>
      <c r="J202" s="8"/>
      <c r="K202" s="8"/>
      <c r="L202" s="8"/>
      <c r="M202" s="8"/>
      <c r="N202" s="8"/>
      <c r="O202" s="776"/>
      <c r="P202" s="8"/>
      <c r="Q202" s="776"/>
      <c r="R202" s="8"/>
      <c r="S202" s="776"/>
      <c r="T202" s="8"/>
      <c r="U202" s="776"/>
      <c r="V202" s="8"/>
      <c r="W202" s="776"/>
      <c r="X202" s="8"/>
      <c r="Y202" s="776"/>
      <c r="Z202" s="8"/>
    </row>
    <row r="203" spans="3:26" ht="14.25">
      <c r="C203" s="8"/>
      <c r="D203" s="8"/>
      <c r="E203" s="8"/>
      <c r="F203" s="8"/>
      <c r="G203" s="8"/>
      <c r="H203" s="8"/>
      <c r="I203" s="8"/>
      <c r="J203" s="8"/>
      <c r="K203" s="8"/>
      <c r="L203" s="8"/>
      <c r="M203" s="8"/>
      <c r="N203" s="8"/>
      <c r="O203" s="776"/>
      <c r="P203" s="8"/>
      <c r="Q203" s="776"/>
      <c r="R203" s="8"/>
      <c r="S203" s="776"/>
      <c r="T203" s="8"/>
      <c r="U203" s="776"/>
      <c r="V203" s="8"/>
      <c r="W203" s="776"/>
      <c r="X203" s="8"/>
      <c r="Y203" s="776"/>
      <c r="Z203" s="8"/>
    </row>
    <row r="204" spans="3:26" ht="14.25">
      <c r="C204" s="8"/>
      <c r="D204" s="8"/>
      <c r="E204" s="8"/>
      <c r="F204" s="8"/>
      <c r="G204" s="8"/>
      <c r="H204" s="8"/>
      <c r="I204" s="8"/>
      <c r="J204" s="8"/>
      <c r="K204" s="8"/>
      <c r="L204" s="8"/>
      <c r="M204" s="8"/>
      <c r="N204" s="8"/>
      <c r="O204" s="776"/>
      <c r="P204" s="8"/>
      <c r="Q204" s="776"/>
      <c r="R204" s="8"/>
      <c r="S204" s="776"/>
      <c r="T204" s="8"/>
      <c r="U204" s="776"/>
      <c r="V204" s="8"/>
      <c r="W204" s="776"/>
      <c r="X204" s="8"/>
      <c r="Y204" s="776"/>
      <c r="Z204" s="8"/>
    </row>
    <row r="205" spans="3:26" ht="14.25">
      <c r="C205" s="8"/>
      <c r="D205" s="8"/>
      <c r="E205" s="8"/>
      <c r="F205" s="8"/>
      <c r="G205" s="8"/>
      <c r="H205" s="8"/>
      <c r="I205" s="8"/>
      <c r="J205" s="8"/>
      <c r="K205" s="8"/>
      <c r="L205" s="8"/>
      <c r="M205" s="8"/>
      <c r="N205" s="8"/>
      <c r="O205" s="776"/>
      <c r="P205" s="8"/>
      <c r="Q205" s="776"/>
      <c r="R205" s="8"/>
      <c r="S205" s="776"/>
      <c r="T205" s="8"/>
      <c r="U205" s="776"/>
      <c r="V205" s="8"/>
      <c r="W205" s="776"/>
      <c r="X205" s="8"/>
      <c r="Y205" s="776"/>
      <c r="Z205" s="8"/>
    </row>
    <row r="206" spans="3:26" ht="14.25">
      <c r="C206" s="8"/>
      <c r="D206" s="8"/>
      <c r="E206" s="8"/>
      <c r="F206" s="8"/>
      <c r="G206" s="8"/>
      <c r="H206" s="8"/>
      <c r="I206" s="8"/>
      <c r="J206" s="8"/>
      <c r="K206" s="8"/>
      <c r="L206" s="8"/>
      <c r="M206" s="8"/>
      <c r="N206" s="8"/>
      <c r="O206" s="776"/>
      <c r="P206" s="8"/>
      <c r="Q206" s="776"/>
      <c r="R206" s="8"/>
      <c r="S206" s="776"/>
      <c r="T206" s="8"/>
      <c r="U206" s="776"/>
      <c r="V206" s="8"/>
      <c r="W206" s="776"/>
      <c r="X206" s="8"/>
      <c r="Y206" s="776"/>
      <c r="Z206" s="8"/>
    </row>
    <row r="207" spans="3:26" ht="14.25">
      <c r="C207" s="8"/>
      <c r="D207" s="8"/>
      <c r="E207" s="8"/>
      <c r="F207" s="8"/>
      <c r="G207" s="8"/>
      <c r="H207" s="8"/>
      <c r="I207" s="8"/>
      <c r="J207" s="8"/>
      <c r="K207" s="8"/>
      <c r="L207" s="8"/>
      <c r="M207" s="8"/>
      <c r="N207" s="8"/>
      <c r="O207" s="776"/>
      <c r="P207" s="8"/>
      <c r="Q207" s="776"/>
      <c r="R207" s="8"/>
      <c r="S207" s="776"/>
      <c r="T207" s="8"/>
      <c r="U207" s="776"/>
      <c r="V207" s="8"/>
      <c r="W207" s="776"/>
      <c r="X207" s="8"/>
      <c r="Y207" s="776"/>
      <c r="Z207" s="8"/>
    </row>
    <row r="208" spans="3:26" ht="14.25">
      <c r="C208" s="8"/>
      <c r="D208" s="8"/>
      <c r="E208" s="8"/>
      <c r="F208" s="8"/>
      <c r="G208" s="8"/>
      <c r="H208" s="8"/>
      <c r="I208" s="8"/>
      <c r="J208" s="8"/>
      <c r="K208" s="8"/>
      <c r="L208" s="8"/>
      <c r="M208" s="8"/>
      <c r="N208" s="8"/>
      <c r="O208" s="776"/>
      <c r="P208" s="8"/>
      <c r="Q208" s="776"/>
      <c r="R208" s="8"/>
      <c r="S208" s="776"/>
      <c r="T208" s="8"/>
      <c r="U208" s="776"/>
      <c r="V208" s="8"/>
      <c r="W208" s="776"/>
      <c r="X208" s="8"/>
      <c r="Y208" s="776"/>
      <c r="Z208" s="8"/>
    </row>
    <row r="209" spans="3:26" ht="14.25">
      <c r="C209" s="8"/>
      <c r="D209" s="8"/>
      <c r="E209" s="8"/>
      <c r="F209" s="8"/>
      <c r="G209" s="8"/>
      <c r="H209" s="8"/>
      <c r="I209" s="8"/>
      <c r="J209" s="8"/>
      <c r="K209" s="8"/>
      <c r="L209" s="8"/>
      <c r="M209" s="8"/>
      <c r="N209" s="8"/>
      <c r="O209" s="776"/>
      <c r="P209" s="8"/>
      <c r="Q209" s="776"/>
      <c r="R209" s="8"/>
      <c r="S209" s="776"/>
      <c r="T209" s="8"/>
      <c r="U209" s="776"/>
      <c r="V209" s="8"/>
      <c r="W209" s="776"/>
      <c r="X209" s="8"/>
      <c r="Y209" s="776"/>
      <c r="Z209" s="8"/>
    </row>
    <row r="210" spans="3:26" ht="14.25">
      <c r="C210" s="8"/>
      <c r="D210" s="8"/>
      <c r="E210" s="8"/>
      <c r="F210" s="8"/>
      <c r="G210" s="8"/>
      <c r="H210" s="8"/>
      <c r="I210" s="8"/>
      <c r="J210" s="8"/>
      <c r="K210" s="8"/>
      <c r="L210" s="8"/>
      <c r="M210" s="8"/>
      <c r="N210" s="8"/>
      <c r="O210" s="776"/>
      <c r="P210" s="8"/>
      <c r="Q210" s="776"/>
      <c r="R210" s="8"/>
      <c r="S210" s="776"/>
      <c r="T210" s="8"/>
      <c r="U210" s="776"/>
      <c r="V210" s="8"/>
      <c r="W210" s="776"/>
      <c r="X210" s="8"/>
      <c r="Y210" s="776"/>
      <c r="Z210" s="8"/>
    </row>
    <row r="211" spans="3:26" ht="14.25">
      <c r="C211" s="8"/>
      <c r="D211" s="8"/>
      <c r="E211" s="8"/>
      <c r="F211" s="8"/>
      <c r="G211" s="8"/>
      <c r="H211" s="8"/>
      <c r="I211" s="8"/>
      <c r="J211" s="8"/>
      <c r="K211" s="8"/>
      <c r="L211" s="8"/>
      <c r="M211" s="8"/>
      <c r="N211" s="8"/>
      <c r="O211" s="776"/>
      <c r="P211" s="8"/>
      <c r="Q211" s="776"/>
      <c r="R211" s="8"/>
      <c r="S211" s="776"/>
      <c r="T211" s="8"/>
      <c r="U211" s="776"/>
      <c r="V211" s="8"/>
      <c r="W211" s="776"/>
      <c r="X211" s="8"/>
      <c r="Y211" s="776"/>
      <c r="Z211" s="8"/>
    </row>
    <row r="212" spans="3:26" ht="14.25">
      <c r="C212" s="8"/>
      <c r="D212" s="8"/>
      <c r="E212" s="8"/>
      <c r="F212" s="8"/>
      <c r="G212" s="8"/>
      <c r="H212" s="8"/>
      <c r="I212" s="8"/>
      <c r="J212" s="8"/>
      <c r="K212" s="8"/>
      <c r="L212" s="8"/>
      <c r="M212" s="8"/>
      <c r="N212" s="8"/>
      <c r="O212" s="776"/>
      <c r="P212" s="8"/>
      <c r="Q212" s="776"/>
      <c r="R212" s="8"/>
      <c r="S212" s="776"/>
      <c r="T212" s="8"/>
      <c r="U212" s="776"/>
      <c r="V212" s="8"/>
      <c r="W212" s="776"/>
      <c r="X212" s="8"/>
      <c r="Y212" s="776"/>
      <c r="Z212" s="8"/>
    </row>
    <row r="213" spans="3:26" ht="14.25">
      <c r="C213" s="8"/>
      <c r="D213" s="8"/>
      <c r="E213" s="8"/>
      <c r="F213" s="8"/>
      <c r="G213" s="8"/>
      <c r="H213" s="8"/>
      <c r="I213" s="8"/>
      <c r="J213" s="8"/>
      <c r="K213" s="8"/>
      <c r="L213" s="8"/>
      <c r="M213" s="8"/>
      <c r="N213" s="8"/>
      <c r="O213" s="776"/>
      <c r="P213" s="8"/>
      <c r="Q213" s="776"/>
      <c r="R213" s="8"/>
      <c r="S213" s="776"/>
      <c r="T213" s="8"/>
      <c r="U213" s="776"/>
      <c r="V213" s="8"/>
      <c r="W213" s="776"/>
      <c r="X213" s="8"/>
      <c r="Y213" s="776"/>
      <c r="Z213" s="8"/>
    </row>
    <row r="214" spans="3:26" ht="14.25">
      <c r="C214" s="8"/>
      <c r="D214" s="8"/>
      <c r="E214" s="8"/>
      <c r="F214" s="8"/>
      <c r="G214" s="8"/>
      <c r="H214" s="8"/>
      <c r="I214" s="8"/>
      <c r="J214" s="8"/>
      <c r="K214" s="8"/>
      <c r="L214" s="8"/>
      <c r="M214" s="8"/>
      <c r="N214" s="8"/>
      <c r="O214" s="776"/>
      <c r="P214" s="8"/>
      <c r="Q214" s="776"/>
      <c r="R214" s="8"/>
      <c r="S214" s="776"/>
      <c r="T214" s="8"/>
      <c r="U214" s="776"/>
      <c r="V214" s="8"/>
      <c r="W214" s="776"/>
      <c r="X214" s="8"/>
      <c r="Y214" s="776"/>
      <c r="Z214" s="8"/>
    </row>
    <row r="215" spans="3:26" ht="14.25">
      <c r="C215" s="8"/>
      <c r="D215" s="8"/>
      <c r="E215" s="8"/>
      <c r="F215" s="8"/>
      <c r="G215" s="8"/>
      <c r="H215" s="8"/>
      <c r="I215" s="8"/>
      <c r="J215" s="8"/>
      <c r="K215" s="8"/>
      <c r="L215" s="8"/>
      <c r="M215" s="8"/>
      <c r="N215" s="8"/>
      <c r="O215" s="776"/>
      <c r="P215" s="8"/>
      <c r="Q215" s="776"/>
      <c r="R215" s="8"/>
      <c r="S215" s="776"/>
      <c r="T215" s="8"/>
      <c r="U215" s="776"/>
      <c r="V215" s="8"/>
      <c r="W215" s="776"/>
      <c r="X215" s="8"/>
      <c r="Y215" s="776"/>
      <c r="Z215" s="8"/>
    </row>
    <row r="216" spans="3:26" ht="14.25">
      <c r="C216" s="8"/>
      <c r="D216" s="8"/>
      <c r="E216" s="8"/>
      <c r="F216" s="8"/>
      <c r="G216" s="8"/>
      <c r="H216" s="8"/>
      <c r="I216" s="8"/>
      <c r="J216" s="8"/>
      <c r="K216" s="8"/>
      <c r="L216" s="8"/>
      <c r="M216" s="8"/>
      <c r="N216" s="8"/>
      <c r="O216" s="776"/>
      <c r="P216" s="8"/>
      <c r="Q216" s="776"/>
      <c r="R216" s="8"/>
      <c r="S216" s="776"/>
      <c r="T216" s="8"/>
      <c r="U216" s="776"/>
      <c r="V216" s="8"/>
      <c r="W216" s="776"/>
      <c r="X216" s="8"/>
      <c r="Y216" s="776"/>
      <c r="Z216" s="8"/>
    </row>
    <row r="217" spans="3:26" ht="14.25">
      <c r="C217" s="8"/>
      <c r="D217" s="8"/>
      <c r="E217" s="8"/>
      <c r="F217" s="8"/>
      <c r="G217" s="8"/>
      <c r="H217" s="8"/>
      <c r="I217" s="8"/>
      <c r="J217" s="8"/>
      <c r="K217" s="8"/>
      <c r="L217" s="8"/>
      <c r="M217" s="8"/>
      <c r="N217" s="8"/>
      <c r="O217" s="776"/>
      <c r="P217" s="8"/>
      <c r="Q217" s="776"/>
      <c r="R217" s="8"/>
      <c r="S217" s="776"/>
      <c r="T217" s="8"/>
      <c r="U217" s="776"/>
      <c r="V217" s="8"/>
      <c r="W217" s="776"/>
      <c r="X217" s="8"/>
      <c r="Y217" s="776"/>
      <c r="Z217" s="8"/>
    </row>
    <row r="218" spans="3:26" ht="14.25">
      <c r="C218" s="8"/>
      <c r="D218" s="8"/>
      <c r="E218" s="8"/>
      <c r="F218" s="8"/>
      <c r="G218" s="8"/>
      <c r="H218" s="8"/>
      <c r="I218" s="8"/>
      <c r="J218" s="8"/>
      <c r="K218" s="8"/>
      <c r="L218" s="8"/>
      <c r="M218" s="8"/>
      <c r="N218" s="8"/>
      <c r="O218" s="776"/>
      <c r="P218" s="8"/>
      <c r="Q218" s="776"/>
      <c r="R218" s="8"/>
      <c r="S218" s="776"/>
      <c r="T218" s="8"/>
      <c r="U218" s="776"/>
      <c r="V218" s="8"/>
      <c r="W218" s="776"/>
      <c r="X218" s="8"/>
      <c r="Y218" s="776"/>
      <c r="Z218" s="8"/>
    </row>
    <row r="219" spans="3:26" ht="14.25">
      <c r="C219" s="8"/>
      <c r="D219" s="8"/>
      <c r="E219" s="8"/>
      <c r="F219" s="8"/>
      <c r="G219" s="8"/>
      <c r="H219" s="8"/>
      <c r="I219" s="8"/>
      <c r="J219" s="8"/>
      <c r="K219" s="8"/>
      <c r="L219" s="8"/>
      <c r="M219" s="8"/>
      <c r="N219" s="8"/>
      <c r="O219" s="776"/>
      <c r="P219" s="8"/>
      <c r="Q219" s="776"/>
      <c r="R219" s="8"/>
      <c r="S219" s="776"/>
      <c r="T219" s="8"/>
      <c r="U219" s="776"/>
      <c r="V219" s="8"/>
      <c r="W219" s="776"/>
      <c r="X219" s="8"/>
      <c r="Y219" s="776"/>
      <c r="Z219" s="8"/>
    </row>
    <row r="220" spans="3:26" ht="14.25">
      <c r="C220" s="8"/>
      <c r="D220" s="8"/>
      <c r="E220" s="8"/>
      <c r="F220" s="8"/>
      <c r="G220" s="8"/>
      <c r="H220" s="8"/>
      <c r="I220" s="8"/>
      <c r="J220" s="8"/>
      <c r="K220" s="8"/>
      <c r="L220" s="8"/>
      <c r="M220" s="8"/>
      <c r="N220" s="8"/>
      <c r="O220" s="776"/>
      <c r="P220" s="8"/>
      <c r="Q220" s="776"/>
      <c r="R220" s="8"/>
      <c r="S220" s="776"/>
      <c r="T220" s="8"/>
      <c r="U220" s="776"/>
      <c r="V220" s="8"/>
      <c r="W220" s="776"/>
      <c r="X220" s="8"/>
      <c r="Y220" s="776"/>
      <c r="Z220" s="8"/>
    </row>
    <row r="221" spans="3:26" ht="14.25">
      <c r="C221" s="8"/>
      <c r="D221" s="8"/>
      <c r="E221" s="8"/>
      <c r="F221" s="8"/>
      <c r="G221" s="8"/>
      <c r="H221" s="8"/>
      <c r="I221" s="8"/>
      <c r="J221" s="8"/>
      <c r="K221" s="8"/>
      <c r="L221" s="8"/>
      <c r="M221" s="8"/>
      <c r="N221" s="8"/>
      <c r="O221" s="776"/>
      <c r="P221" s="8"/>
      <c r="Q221" s="776"/>
      <c r="R221" s="8"/>
      <c r="S221" s="776"/>
      <c r="T221" s="8"/>
      <c r="U221" s="776"/>
      <c r="V221" s="8"/>
      <c r="W221" s="776"/>
      <c r="X221" s="8"/>
      <c r="Y221" s="776"/>
      <c r="Z221" s="8"/>
    </row>
    <row r="222" spans="3:26" ht="14.25">
      <c r="C222" s="8"/>
      <c r="D222" s="8"/>
      <c r="E222" s="8"/>
      <c r="F222" s="8"/>
      <c r="G222" s="8"/>
      <c r="H222" s="8"/>
      <c r="I222" s="8"/>
      <c r="J222" s="8"/>
      <c r="K222" s="8"/>
      <c r="L222" s="8"/>
      <c r="M222" s="8"/>
      <c r="N222" s="8"/>
      <c r="O222" s="776"/>
      <c r="P222" s="8"/>
      <c r="Q222" s="776"/>
      <c r="R222" s="8"/>
      <c r="S222" s="776"/>
      <c r="T222" s="8"/>
      <c r="U222" s="776"/>
      <c r="V222" s="8"/>
      <c r="W222" s="776"/>
      <c r="X222" s="8"/>
      <c r="Y222" s="776"/>
      <c r="Z222" s="8"/>
    </row>
    <row r="223" spans="3:26" ht="14.25">
      <c r="C223" s="8"/>
      <c r="D223" s="8"/>
      <c r="E223" s="8"/>
      <c r="F223" s="8"/>
      <c r="G223" s="8"/>
      <c r="H223" s="8"/>
      <c r="I223" s="8"/>
      <c r="J223" s="8"/>
      <c r="K223" s="8"/>
      <c r="L223" s="8"/>
      <c r="M223" s="8"/>
      <c r="N223" s="8"/>
      <c r="O223" s="776"/>
      <c r="P223" s="8"/>
      <c r="Q223" s="776"/>
      <c r="R223" s="8"/>
      <c r="S223" s="776"/>
      <c r="T223" s="8"/>
      <c r="U223" s="776"/>
      <c r="V223" s="8"/>
      <c r="W223" s="776"/>
      <c r="X223" s="8"/>
      <c r="Y223" s="776"/>
      <c r="Z223" s="8"/>
    </row>
    <row r="224" spans="3:26" ht="14.25">
      <c r="C224" s="8"/>
      <c r="D224" s="8"/>
      <c r="E224" s="8"/>
      <c r="F224" s="8"/>
      <c r="G224" s="8"/>
      <c r="H224" s="8"/>
      <c r="I224" s="8"/>
      <c r="J224" s="8"/>
      <c r="K224" s="8"/>
      <c r="L224" s="8"/>
      <c r="M224" s="8"/>
      <c r="N224" s="8"/>
      <c r="O224" s="776"/>
      <c r="P224" s="8"/>
      <c r="Q224" s="776"/>
      <c r="R224" s="8"/>
      <c r="S224" s="776"/>
      <c r="T224" s="8"/>
      <c r="U224" s="776"/>
      <c r="V224" s="8"/>
      <c r="W224" s="776"/>
      <c r="X224" s="8"/>
      <c r="Y224" s="776"/>
      <c r="Z224" s="8"/>
    </row>
    <row r="225" spans="3:26" ht="14.25">
      <c r="C225" s="8"/>
      <c r="D225" s="8"/>
      <c r="E225" s="8"/>
      <c r="F225" s="8"/>
      <c r="G225" s="8"/>
      <c r="H225" s="8"/>
      <c r="I225" s="8"/>
      <c r="J225" s="8"/>
      <c r="K225" s="8"/>
      <c r="L225" s="8"/>
      <c r="M225" s="8"/>
      <c r="N225" s="8"/>
      <c r="O225" s="776"/>
      <c r="P225" s="8"/>
      <c r="Q225" s="776"/>
      <c r="R225" s="8"/>
      <c r="S225" s="776"/>
      <c r="T225" s="8"/>
      <c r="U225" s="776"/>
      <c r="V225" s="8"/>
      <c r="W225" s="776"/>
      <c r="X225" s="8"/>
      <c r="Y225" s="776"/>
      <c r="Z225" s="8"/>
    </row>
    <row r="226" spans="3:26" ht="14.25">
      <c r="C226" s="8"/>
      <c r="D226" s="8"/>
      <c r="E226" s="8"/>
      <c r="F226" s="8"/>
      <c r="G226" s="8"/>
      <c r="H226" s="8"/>
      <c r="I226" s="8"/>
      <c r="J226" s="8"/>
      <c r="K226" s="8"/>
      <c r="L226" s="8"/>
      <c r="M226" s="8"/>
      <c r="N226" s="8"/>
      <c r="O226" s="776"/>
      <c r="P226" s="8"/>
      <c r="Q226" s="776"/>
      <c r="R226" s="8"/>
      <c r="S226" s="776"/>
      <c r="T226" s="8"/>
      <c r="U226" s="776"/>
      <c r="V226" s="8"/>
      <c r="W226" s="776"/>
      <c r="X226" s="8"/>
      <c r="Y226" s="776"/>
      <c r="Z226" s="8"/>
    </row>
    <row r="227" spans="3:26" ht="14.25">
      <c r="C227" s="8"/>
      <c r="D227" s="8"/>
      <c r="E227" s="8"/>
      <c r="F227" s="8"/>
      <c r="G227" s="8"/>
      <c r="H227" s="8"/>
      <c r="I227" s="8"/>
      <c r="J227" s="8"/>
      <c r="K227" s="8"/>
      <c r="L227" s="8"/>
      <c r="M227" s="8"/>
      <c r="N227" s="8"/>
      <c r="O227" s="776"/>
      <c r="P227" s="8"/>
      <c r="Q227" s="776"/>
      <c r="R227" s="8"/>
      <c r="S227" s="776"/>
      <c r="T227" s="8"/>
      <c r="U227" s="776"/>
      <c r="V227" s="8"/>
      <c r="W227" s="776"/>
      <c r="X227" s="8"/>
      <c r="Y227" s="776"/>
      <c r="Z227" s="8"/>
    </row>
    <row r="228" spans="3:26" ht="14.25">
      <c r="C228" s="8"/>
      <c r="D228" s="8"/>
      <c r="E228" s="8"/>
      <c r="F228" s="8"/>
      <c r="G228" s="8"/>
      <c r="H228" s="8"/>
      <c r="I228" s="8"/>
      <c r="J228" s="8"/>
      <c r="K228" s="8"/>
      <c r="L228" s="8"/>
      <c r="M228" s="8"/>
      <c r="N228" s="8"/>
      <c r="O228" s="776"/>
      <c r="P228" s="8"/>
      <c r="Q228" s="776"/>
      <c r="R228" s="8"/>
      <c r="S228" s="776"/>
      <c r="T228" s="8"/>
      <c r="U228" s="776"/>
      <c r="V228" s="8"/>
      <c r="W228" s="776"/>
      <c r="X228" s="8"/>
      <c r="Y228" s="776"/>
      <c r="Z228" s="8"/>
    </row>
    <row r="229" spans="3:26" ht="14.25">
      <c r="C229" s="8"/>
      <c r="D229" s="8"/>
      <c r="E229" s="8"/>
      <c r="F229" s="8"/>
      <c r="G229" s="8"/>
      <c r="H229" s="8"/>
      <c r="I229" s="8"/>
      <c r="J229" s="8"/>
      <c r="K229" s="8"/>
      <c r="L229" s="8"/>
      <c r="M229" s="8"/>
      <c r="N229" s="8"/>
      <c r="O229" s="776"/>
      <c r="P229" s="8"/>
      <c r="Q229" s="776"/>
      <c r="R229" s="8"/>
      <c r="S229" s="776"/>
      <c r="T229" s="8"/>
      <c r="U229" s="776"/>
      <c r="V229" s="8"/>
      <c r="W229" s="776"/>
      <c r="X229" s="8"/>
      <c r="Y229" s="776"/>
      <c r="Z229" s="8"/>
    </row>
    <row r="230" spans="3:26" ht="14.25">
      <c r="C230" s="8"/>
      <c r="D230" s="8"/>
      <c r="E230" s="8"/>
      <c r="F230" s="8"/>
      <c r="G230" s="8"/>
      <c r="H230" s="8"/>
      <c r="I230" s="8"/>
      <c r="J230" s="8"/>
      <c r="K230" s="8"/>
      <c r="L230" s="8"/>
      <c r="M230" s="8"/>
      <c r="N230" s="8"/>
      <c r="O230" s="776"/>
      <c r="P230" s="8"/>
      <c r="Q230" s="776"/>
      <c r="R230" s="8"/>
      <c r="S230" s="776"/>
      <c r="T230" s="8"/>
      <c r="U230" s="776"/>
      <c r="V230" s="8"/>
      <c r="W230" s="776"/>
      <c r="X230" s="8"/>
      <c r="Y230" s="776"/>
      <c r="Z230" s="8"/>
    </row>
    <row r="231" spans="3:26" ht="14.25">
      <c r="C231" s="8"/>
      <c r="D231" s="8"/>
      <c r="E231" s="8"/>
      <c r="F231" s="8"/>
      <c r="G231" s="8"/>
      <c r="H231" s="8"/>
      <c r="I231" s="8"/>
      <c r="J231" s="8"/>
      <c r="K231" s="8"/>
      <c r="L231" s="8"/>
      <c r="M231" s="8"/>
      <c r="N231" s="8"/>
      <c r="O231" s="776"/>
      <c r="P231" s="8"/>
      <c r="Q231" s="776"/>
      <c r="R231" s="8"/>
      <c r="S231" s="776"/>
      <c r="T231" s="8"/>
      <c r="U231" s="776"/>
      <c r="V231" s="8"/>
      <c r="W231" s="776"/>
      <c r="X231" s="8"/>
      <c r="Y231" s="776"/>
      <c r="Z231" s="8"/>
    </row>
    <row r="232" spans="3:26" ht="14.25">
      <c r="C232" s="8"/>
      <c r="D232" s="8"/>
      <c r="E232" s="8"/>
      <c r="F232" s="8"/>
      <c r="G232" s="8"/>
      <c r="H232" s="8"/>
      <c r="I232" s="8"/>
      <c r="J232" s="8"/>
      <c r="K232" s="8"/>
      <c r="L232" s="8"/>
      <c r="M232" s="8"/>
      <c r="N232" s="8"/>
      <c r="O232" s="776"/>
      <c r="P232" s="8"/>
      <c r="Q232" s="776"/>
      <c r="R232" s="8"/>
      <c r="S232" s="776"/>
      <c r="T232" s="8"/>
      <c r="U232" s="776"/>
      <c r="V232" s="8"/>
      <c r="W232" s="776"/>
      <c r="X232" s="8"/>
      <c r="Y232" s="776"/>
      <c r="Z232" s="8"/>
    </row>
    <row r="233" spans="3:26" ht="14.25">
      <c r="C233" s="8"/>
      <c r="D233" s="8"/>
      <c r="E233" s="8"/>
      <c r="F233" s="8"/>
      <c r="G233" s="8"/>
      <c r="H233" s="8"/>
      <c r="I233" s="8"/>
      <c r="J233" s="8"/>
      <c r="K233" s="8"/>
      <c r="L233" s="8"/>
      <c r="M233" s="8"/>
      <c r="N233" s="8"/>
      <c r="O233" s="776"/>
      <c r="P233" s="8"/>
      <c r="Q233" s="776"/>
      <c r="R233" s="8"/>
      <c r="S233" s="776"/>
      <c r="T233" s="8"/>
      <c r="U233" s="776"/>
      <c r="V233" s="8"/>
      <c r="W233" s="776"/>
      <c r="X233" s="8"/>
      <c r="Y233" s="776"/>
      <c r="Z233" s="8"/>
    </row>
    <row r="234" spans="3:26" ht="14.25">
      <c r="C234" s="8"/>
      <c r="D234" s="8"/>
      <c r="E234" s="8"/>
      <c r="F234" s="8"/>
      <c r="G234" s="8"/>
      <c r="H234" s="8"/>
      <c r="I234" s="8"/>
      <c r="J234" s="8"/>
      <c r="K234" s="8"/>
      <c r="L234" s="8"/>
      <c r="M234" s="8"/>
      <c r="N234" s="8"/>
      <c r="O234" s="776"/>
      <c r="P234" s="8"/>
      <c r="Q234" s="776"/>
      <c r="R234" s="8"/>
      <c r="S234" s="776"/>
      <c r="T234" s="8"/>
      <c r="U234" s="776"/>
      <c r="V234" s="8"/>
      <c r="W234" s="776"/>
      <c r="X234" s="8"/>
      <c r="Y234" s="776"/>
      <c r="Z234" s="8"/>
    </row>
    <row r="235" spans="3:26" ht="14.25">
      <c r="C235" s="8"/>
      <c r="D235" s="8"/>
      <c r="E235" s="8"/>
      <c r="F235" s="8"/>
      <c r="G235" s="8"/>
      <c r="H235" s="8"/>
      <c r="I235" s="8"/>
      <c r="J235" s="8"/>
      <c r="K235" s="8"/>
      <c r="L235" s="8"/>
      <c r="M235" s="8"/>
      <c r="N235" s="8"/>
      <c r="O235" s="776"/>
      <c r="P235" s="8"/>
      <c r="Q235" s="776"/>
      <c r="R235" s="8"/>
      <c r="S235" s="776"/>
      <c r="T235" s="8"/>
      <c r="U235" s="776"/>
      <c r="V235" s="8"/>
      <c r="W235" s="776"/>
      <c r="X235" s="8"/>
      <c r="Y235" s="776"/>
      <c r="Z235" s="8"/>
    </row>
    <row r="236" spans="3:26" ht="14.25">
      <c r="C236" s="8"/>
      <c r="D236" s="8"/>
      <c r="E236" s="8"/>
      <c r="F236" s="8"/>
      <c r="G236" s="8"/>
      <c r="H236" s="8"/>
      <c r="I236" s="8"/>
      <c r="J236" s="8"/>
      <c r="K236" s="8"/>
      <c r="L236" s="8"/>
      <c r="M236" s="8"/>
      <c r="N236" s="8"/>
      <c r="O236" s="776"/>
      <c r="P236" s="8"/>
      <c r="Q236" s="776"/>
      <c r="R236" s="8"/>
      <c r="S236" s="776"/>
      <c r="T236" s="8"/>
      <c r="U236" s="776"/>
      <c r="V236" s="8"/>
      <c r="W236" s="776"/>
      <c r="X236" s="8"/>
      <c r="Y236" s="776"/>
      <c r="Z236" s="8"/>
    </row>
    <row r="237" spans="3:26" ht="14.25">
      <c r="C237" s="8"/>
      <c r="D237" s="8"/>
      <c r="E237" s="8"/>
      <c r="F237" s="8"/>
      <c r="G237" s="8"/>
      <c r="H237" s="8"/>
      <c r="I237" s="8"/>
      <c r="J237" s="8"/>
      <c r="K237" s="8"/>
      <c r="L237" s="8"/>
      <c r="M237" s="8"/>
      <c r="N237" s="8"/>
      <c r="O237" s="776"/>
      <c r="P237" s="8"/>
      <c r="Q237" s="776"/>
      <c r="R237" s="8"/>
      <c r="S237" s="776"/>
      <c r="T237" s="8"/>
      <c r="U237" s="776"/>
      <c r="V237" s="8"/>
      <c r="W237" s="776"/>
      <c r="X237" s="8"/>
      <c r="Y237" s="776"/>
      <c r="Z237" s="8"/>
    </row>
    <row r="238" spans="3:26" ht="14.25">
      <c r="C238" s="8"/>
      <c r="D238" s="8"/>
      <c r="E238" s="8"/>
      <c r="F238" s="8"/>
      <c r="G238" s="8"/>
      <c r="H238" s="8"/>
      <c r="I238" s="8"/>
      <c r="J238" s="8"/>
      <c r="K238" s="8"/>
      <c r="L238" s="8"/>
      <c r="M238" s="8"/>
      <c r="N238" s="8"/>
      <c r="O238" s="776"/>
      <c r="P238" s="8"/>
      <c r="Q238" s="776"/>
      <c r="R238" s="8"/>
      <c r="S238" s="776"/>
      <c r="T238" s="8"/>
      <c r="U238" s="776"/>
      <c r="V238" s="8"/>
      <c r="W238" s="776"/>
      <c r="X238" s="8"/>
      <c r="Y238" s="776"/>
      <c r="Z238" s="8"/>
    </row>
    <row r="239" spans="3:26" ht="14.25">
      <c r="C239" s="8"/>
      <c r="D239" s="8"/>
      <c r="E239" s="8"/>
      <c r="F239" s="8"/>
      <c r="G239" s="8"/>
      <c r="H239" s="8"/>
      <c r="I239" s="8"/>
      <c r="J239" s="8"/>
      <c r="K239" s="8"/>
      <c r="L239" s="8"/>
      <c r="M239" s="8"/>
      <c r="N239" s="8"/>
      <c r="O239" s="776"/>
      <c r="P239" s="8"/>
      <c r="Q239" s="776"/>
      <c r="R239" s="8"/>
      <c r="S239" s="776"/>
      <c r="T239" s="8"/>
      <c r="U239" s="776"/>
      <c r="V239" s="8"/>
      <c r="W239" s="776"/>
      <c r="X239" s="8"/>
      <c r="Y239" s="776"/>
      <c r="Z239" s="8"/>
    </row>
    <row r="240" spans="3:26" ht="14.25">
      <c r="C240" s="8"/>
      <c r="D240" s="8"/>
      <c r="E240" s="8"/>
      <c r="F240" s="8"/>
      <c r="G240" s="8"/>
      <c r="H240" s="8"/>
      <c r="I240" s="8"/>
      <c r="J240" s="8"/>
      <c r="K240" s="8"/>
      <c r="L240" s="8"/>
      <c r="M240" s="8"/>
      <c r="N240" s="8"/>
      <c r="O240" s="776"/>
      <c r="P240" s="8"/>
      <c r="Q240" s="776"/>
      <c r="R240" s="8"/>
      <c r="S240" s="776"/>
      <c r="T240" s="8"/>
      <c r="U240" s="776"/>
      <c r="V240" s="8"/>
      <c r="W240" s="776"/>
      <c r="X240" s="8"/>
      <c r="Y240" s="776"/>
      <c r="Z240" s="8"/>
    </row>
    <row r="241" spans="3:26" ht="14.25">
      <c r="C241" s="8"/>
      <c r="D241" s="8"/>
      <c r="E241" s="8"/>
      <c r="F241" s="8"/>
      <c r="G241" s="8"/>
      <c r="H241" s="8"/>
      <c r="I241" s="8"/>
      <c r="J241" s="8"/>
      <c r="K241" s="8"/>
      <c r="L241" s="8"/>
      <c r="M241" s="8"/>
      <c r="N241" s="8"/>
      <c r="O241" s="776"/>
      <c r="P241" s="8"/>
      <c r="Q241" s="776"/>
      <c r="R241" s="8"/>
      <c r="S241" s="776"/>
      <c r="T241" s="8"/>
      <c r="U241" s="776"/>
      <c r="V241" s="8"/>
      <c r="W241" s="776"/>
      <c r="X241" s="8"/>
      <c r="Y241" s="776"/>
      <c r="Z241" s="8"/>
    </row>
    <row r="242" spans="3:26" ht="14.25">
      <c r="C242" s="8"/>
      <c r="D242" s="8"/>
      <c r="E242" s="8"/>
      <c r="F242" s="8"/>
      <c r="G242" s="8"/>
      <c r="H242" s="8"/>
      <c r="I242" s="8"/>
      <c r="J242" s="8"/>
      <c r="K242" s="8"/>
      <c r="L242" s="8"/>
      <c r="M242" s="8"/>
      <c r="N242" s="8"/>
      <c r="O242" s="776"/>
      <c r="P242" s="8"/>
      <c r="Q242" s="776"/>
      <c r="R242" s="8"/>
      <c r="S242" s="776"/>
      <c r="T242" s="8"/>
      <c r="U242" s="776"/>
      <c r="V242" s="8"/>
      <c r="W242" s="776"/>
      <c r="X242" s="8"/>
      <c r="Y242" s="776"/>
      <c r="Z242" s="8"/>
    </row>
    <row r="243" spans="3:26" ht="14.25">
      <c r="C243" s="8"/>
      <c r="D243" s="8"/>
      <c r="E243" s="8"/>
      <c r="F243" s="8"/>
      <c r="G243" s="8"/>
      <c r="H243" s="8"/>
      <c r="I243" s="8"/>
      <c r="J243" s="8"/>
      <c r="K243" s="8"/>
      <c r="L243" s="8"/>
      <c r="M243" s="8"/>
      <c r="N243" s="8"/>
      <c r="O243" s="776"/>
      <c r="P243" s="8"/>
      <c r="Q243" s="776"/>
      <c r="R243" s="8"/>
      <c r="S243" s="776"/>
      <c r="T243" s="8"/>
      <c r="U243" s="776"/>
      <c r="V243" s="8"/>
      <c r="W243" s="776"/>
      <c r="X243" s="8"/>
      <c r="Y243" s="776"/>
      <c r="Z243" s="8"/>
    </row>
    <row r="244" spans="3:26" ht="14.25">
      <c r="C244" s="8"/>
      <c r="D244" s="8"/>
      <c r="E244" s="8"/>
      <c r="F244" s="8"/>
      <c r="G244" s="8"/>
      <c r="H244" s="8"/>
      <c r="I244" s="8"/>
      <c r="J244" s="8"/>
      <c r="K244" s="8"/>
      <c r="L244" s="8"/>
      <c r="M244" s="8"/>
      <c r="N244" s="8"/>
      <c r="O244" s="776"/>
      <c r="P244" s="8"/>
      <c r="Q244" s="776"/>
      <c r="R244" s="8"/>
      <c r="S244" s="776"/>
      <c r="T244" s="8"/>
      <c r="U244" s="776"/>
      <c r="V244" s="8"/>
      <c r="W244" s="776"/>
      <c r="X244" s="8"/>
      <c r="Y244" s="776"/>
      <c r="Z244" s="8"/>
    </row>
    <row r="245" spans="3:26" ht="14.25">
      <c r="C245" s="8"/>
      <c r="D245" s="8"/>
      <c r="E245" s="8"/>
      <c r="F245" s="8"/>
      <c r="G245" s="8"/>
      <c r="H245" s="8"/>
      <c r="I245" s="8"/>
      <c r="J245" s="8"/>
      <c r="K245" s="8"/>
      <c r="L245" s="8"/>
      <c r="M245" s="8"/>
      <c r="N245" s="8"/>
      <c r="O245" s="776"/>
      <c r="P245" s="8"/>
      <c r="Q245" s="776"/>
      <c r="R245" s="8"/>
      <c r="S245" s="776"/>
      <c r="T245" s="8"/>
      <c r="U245" s="776"/>
      <c r="V245" s="8"/>
      <c r="W245" s="776"/>
      <c r="X245" s="8"/>
      <c r="Y245" s="776"/>
      <c r="Z245" s="8"/>
    </row>
    <row r="246" spans="3:26" ht="14.25">
      <c r="C246" s="8"/>
      <c r="D246" s="8"/>
      <c r="E246" s="8"/>
      <c r="F246" s="8"/>
      <c r="G246" s="8"/>
      <c r="H246" s="8"/>
      <c r="I246" s="8"/>
      <c r="J246" s="8"/>
      <c r="K246" s="8"/>
      <c r="L246" s="8"/>
      <c r="M246" s="8"/>
      <c r="N246" s="8"/>
      <c r="O246" s="776"/>
      <c r="P246" s="8"/>
      <c r="Q246" s="776"/>
      <c r="R246" s="8"/>
      <c r="S246" s="776"/>
      <c r="T246" s="8"/>
      <c r="U246" s="776"/>
      <c r="V246" s="8"/>
      <c r="W246" s="776"/>
      <c r="X246" s="8"/>
      <c r="Y246" s="776"/>
      <c r="Z246" s="8"/>
    </row>
    <row r="247" spans="3:26" ht="14.25">
      <c r="C247" s="8"/>
      <c r="D247" s="8"/>
      <c r="E247" s="8"/>
      <c r="F247" s="8"/>
      <c r="G247" s="8"/>
      <c r="H247" s="8"/>
      <c r="I247" s="8"/>
      <c r="J247" s="8"/>
      <c r="K247" s="8"/>
      <c r="L247" s="8"/>
      <c r="M247" s="8"/>
      <c r="N247" s="8"/>
      <c r="O247" s="776"/>
      <c r="P247" s="8"/>
      <c r="Q247" s="776"/>
      <c r="R247" s="8"/>
      <c r="S247" s="776"/>
      <c r="T247" s="8"/>
      <c r="U247" s="776"/>
      <c r="V247" s="8"/>
      <c r="W247" s="776"/>
      <c r="X247" s="8"/>
      <c r="Y247" s="776"/>
      <c r="Z247" s="8"/>
    </row>
    <row r="248" spans="3:26" ht="14.25">
      <c r="C248" s="8"/>
      <c r="D248" s="8"/>
      <c r="E248" s="8"/>
      <c r="F248" s="8"/>
      <c r="G248" s="8"/>
      <c r="H248" s="8"/>
      <c r="I248" s="8"/>
      <c r="J248" s="8"/>
      <c r="K248" s="8"/>
      <c r="L248" s="8"/>
      <c r="M248" s="8"/>
      <c r="N248" s="8"/>
      <c r="O248" s="776"/>
      <c r="P248" s="8"/>
      <c r="Q248" s="776"/>
      <c r="R248" s="8"/>
      <c r="S248" s="776"/>
      <c r="T248" s="8"/>
      <c r="U248" s="776"/>
      <c r="V248" s="8"/>
      <c r="W248" s="776"/>
      <c r="X248" s="8"/>
      <c r="Y248" s="776"/>
      <c r="Z248" s="8"/>
    </row>
    <row r="249" spans="3:26" ht="14.25">
      <c r="C249" s="8"/>
      <c r="D249" s="8"/>
      <c r="E249" s="8"/>
      <c r="F249" s="8"/>
      <c r="G249" s="8"/>
      <c r="H249" s="8"/>
      <c r="I249" s="8"/>
      <c r="J249" s="8"/>
      <c r="K249" s="8"/>
      <c r="L249" s="8"/>
      <c r="M249" s="8"/>
      <c r="N249" s="8"/>
      <c r="O249" s="776"/>
      <c r="P249" s="8"/>
      <c r="Q249" s="776"/>
      <c r="R249" s="8"/>
      <c r="S249" s="776"/>
      <c r="T249" s="8"/>
      <c r="U249" s="776"/>
      <c r="V249" s="8"/>
      <c r="W249" s="776"/>
      <c r="X249" s="8"/>
      <c r="Y249" s="776"/>
      <c r="Z249" s="8"/>
    </row>
    <row r="250" spans="3:26" ht="14.25">
      <c r="C250" s="8"/>
      <c r="D250" s="8"/>
      <c r="E250" s="8"/>
      <c r="F250" s="8"/>
      <c r="G250" s="8"/>
      <c r="H250" s="8"/>
      <c r="I250" s="8"/>
      <c r="J250" s="8"/>
      <c r="K250" s="8"/>
      <c r="L250" s="8"/>
      <c r="M250" s="8"/>
      <c r="N250" s="8"/>
      <c r="O250" s="776"/>
      <c r="P250" s="8"/>
      <c r="Q250" s="776"/>
      <c r="R250" s="8"/>
      <c r="S250" s="776"/>
      <c r="T250" s="8"/>
      <c r="U250" s="776"/>
      <c r="V250" s="8"/>
      <c r="W250" s="776"/>
      <c r="X250" s="8"/>
      <c r="Y250" s="776"/>
      <c r="Z250" s="8"/>
    </row>
    <row r="251" spans="3:26" ht="14.25">
      <c r="C251" s="8"/>
      <c r="D251" s="8"/>
      <c r="E251" s="8"/>
      <c r="F251" s="8"/>
      <c r="G251" s="8"/>
      <c r="H251" s="8"/>
      <c r="I251" s="8"/>
      <c r="J251" s="8"/>
      <c r="K251" s="8"/>
      <c r="L251" s="8"/>
      <c r="M251" s="8"/>
      <c r="N251" s="8"/>
      <c r="O251" s="776"/>
      <c r="P251" s="8"/>
      <c r="Q251" s="776"/>
      <c r="R251" s="8"/>
      <c r="S251" s="776"/>
      <c r="T251" s="8"/>
      <c r="U251" s="776"/>
      <c r="V251" s="8"/>
      <c r="W251" s="776"/>
      <c r="X251" s="8"/>
      <c r="Y251" s="776"/>
      <c r="Z251" s="8"/>
    </row>
    <row r="252" spans="3:26" ht="14.25">
      <c r="C252" s="8"/>
      <c r="D252" s="8"/>
      <c r="E252" s="8"/>
      <c r="F252" s="8"/>
      <c r="G252" s="8"/>
      <c r="H252" s="8"/>
      <c r="I252" s="8"/>
      <c r="J252" s="8"/>
      <c r="K252" s="8"/>
      <c r="L252" s="8"/>
      <c r="M252" s="8"/>
      <c r="N252" s="8"/>
      <c r="O252" s="776"/>
      <c r="P252" s="8"/>
      <c r="Q252" s="776"/>
      <c r="R252" s="8"/>
      <c r="S252" s="776"/>
      <c r="T252" s="8"/>
      <c r="U252" s="776"/>
      <c r="V252" s="8"/>
      <c r="W252" s="776"/>
      <c r="X252" s="8"/>
      <c r="Y252" s="776"/>
      <c r="Z252" s="8"/>
    </row>
    <row r="253" spans="3:26" ht="14.25">
      <c r="C253" s="8"/>
      <c r="D253" s="8"/>
      <c r="E253" s="8"/>
      <c r="F253" s="8"/>
      <c r="G253" s="8"/>
      <c r="H253" s="8"/>
      <c r="I253" s="8"/>
      <c r="J253" s="8"/>
      <c r="K253" s="8"/>
      <c r="L253" s="8"/>
      <c r="M253" s="8"/>
      <c r="N253" s="8"/>
      <c r="O253" s="776"/>
      <c r="P253" s="8"/>
      <c r="Q253" s="776"/>
      <c r="R253" s="8"/>
      <c r="S253" s="776"/>
      <c r="T253" s="8"/>
      <c r="U253" s="776"/>
      <c r="V253" s="8"/>
      <c r="W253" s="776"/>
      <c r="X253" s="8"/>
      <c r="Y253" s="776"/>
      <c r="Z253" s="8"/>
    </row>
    <row r="254" spans="3:26" ht="14.25">
      <c r="C254" s="8"/>
      <c r="D254" s="8"/>
      <c r="E254" s="8"/>
      <c r="F254" s="8"/>
      <c r="G254" s="8"/>
      <c r="H254" s="8"/>
      <c r="I254" s="8"/>
      <c r="J254" s="8"/>
      <c r="K254" s="8"/>
      <c r="L254" s="8"/>
      <c r="M254" s="8"/>
      <c r="N254" s="8"/>
      <c r="O254" s="776"/>
      <c r="P254" s="8"/>
      <c r="Q254" s="776"/>
      <c r="R254" s="8"/>
      <c r="S254" s="776"/>
      <c r="T254" s="8"/>
      <c r="U254" s="776"/>
      <c r="V254" s="8"/>
      <c r="W254" s="776"/>
      <c r="X254" s="8"/>
      <c r="Y254" s="776"/>
      <c r="Z254" s="8"/>
    </row>
    <row r="255" spans="3:26" ht="14.25">
      <c r="C255" s="8"/>
      <c r="D255" s="8"/>
      <c r="E255" s="8"/>
      <c r="F255" s="8"/>
      <c r="G255" s="8"/>
      <c r="H255" s="8"/>
      <c r="I255" s="8"/>
      <c r="J255" s="8"/>
      <c r="K255" s="8"/>
      <c r="L255" s="8"/>
      <c r="M255" s="8"/>
      <c r="N255" s="8"/>
      <c r="O255" s="776"/>
      <c r="P255" s="8"/>
      <c r="Q255" s="776"/>
      <c r="R255" s="8"/>
      <c r="S255" s="776"/>
      <c r="T255" s="8"/>
      <c r="U255" s="776"/>
      <c r="V255" s="8"/>
      <c r="W255" s="776"/>
      <c r="X255" s="8"/>
      <c r="Y255" s="776"/>
      <c r="Z255" s="8"/>
    </row>
    <row r="256" spans="3:26" ht="14.25">
      <c r="C256" s="8"/>
      <c r="D256" s="8"/>
      <c r="E256" s="8"/>
      <c r="F256" s="8"/>
      <c r="G256" s="8"/>
      <c r="H256" s="8"/>
      <c r="I256" s="8"/>
      <c r="J256" s="8"/>
      <c r="K256" s="8"/>
      <c r="L256" s="8"/>
      <c r="M256" s="8"/>
      <c r="N256" s="8"/>
      <c r="O256" s="776"/>
      <c r="P256" s="8"/>
      <c r="Q256" s="776"/>
      <c r="R256" s="8"/>
      <c r="S256" s="776"/>
      <c r="T256" s="8"/>
      <c r="U256" s="776"/>
      <c r="V256" s="8"/>
      <c r="W256" s="776"/>
      <c r="X256" s="8"/>
      <c r="Y256" s="776"/>
      <c r="Z256" s="8"/>
    </row>
    <row r="257" spans="3:26" ht="14.25">
      <c r="C257" s="8"/>
      <c r="D257" s="8"/>
      <c r="E257" s="8"/>
      <c r="F257" s="8"/>
      <c r="G257" s="8"/>
      <c r="H257" s="8"/>
      <c r="I257" s="8"/>
      <c r="J257" s="8"/>
      <c r="K257" s="8"/>
      <c r="L257" s="8"/>
      <c r="M257" s="8"/>
      <c r="N257" s="8"/>
      <c r="O257" s="776"/>
      <c r="P257" s="8"/>
      <c r="Q257" s="776"/>
      <c r="R257" s="8"/>
      <c r="S257" s="776"/>
      <c r="T257" s="8"/>
      <c r="U257" s="776"/>
      <c r="V257" s="8"/>
      <c r="W257" s="776"/>
      <c r="X257" s="8"/>
      <c r="Y257" s="776"/>
      <c r="Z257" s="8"/>
    </row>
    <row r="258" spans="3:26" ht="14.25">
      <c r="C258" s="8"/>
      <c r="D258" s="8"/>
      <c r="E258" s="8"/>
      <c r="F258" s="8"/>
      <c r="G258" s="8"/>
      <c r="H258" s="8"/>
      <c r="I258" s="8"/>
      <c r="J258" s="8"/>
      <c r="K258" s="8"/>
      <c r="L258" s="8"/>
      <c r="M258" s="8"/>
      <c r="N258" s="8"/>
      <c r="O258" s="776"/>
      <c r="P258" s="8"/>
      <c r="Q258" s="776"/>
      <c r="R258" s="8"/>
      <c r="S258" s="776"/>
      <c r="T258" s="8"/>
      <c r="U258" s="776"/>
      <c r="V258" s="8"/>
      <c r="W258" s="776"/>
      <c r="X258" s="8"/>
      <c r="Y258" s="776"/>
      <c r="Z258" s="8"/>
    </row>
    <row r="259" spans="3:26" ht="14.25">
      <c r="C259" s="8"/>
      <c r="D259" s="8"/>
      <c r="E259" s="8"/>
      <c r="F259" s="8"/>
      <c r="G259" s="8"/>
      <c r="H259" s="8"/>
      <c r="I259" s="8"/>
      <c r="J259" s="8"/>
      <c r="K259" s="8"/>
      <c r="L259" s="8"/>
      <c r="M259" s="8"/>
      <c r="N259" s="8"/>
      <c r="O259" s="776"/>
      <c r="P259" s="8"/>
      <c r="Q259" s="776"/>
      <c r="R259" s="8"/>
      <c r="S259" s="776"/>
      <c r="T259" s="8"/>
      <c r="U259" s="776"/>
      <c r="V259" s="8"/>
      <c r="W259" s="776"/>
      <c r="X259" s="8"/>
      <c r="Y259" s="776"/>
      <c r="Z259" s="8"/>
    </row>
    <row r="260" spans="3:26" ht="14.25">
      <c r="C260" s="8"/>
      <c r="D260" s="8"/>
      <c r="E260" s="8"/>
      <c r="F260" s="8"/>
      <c r="G260" s="8"/>
      <c r="H260" s="8"/>
      <c r="I260" s="8"/>
      <c r="J260" s="8"/>
      <c r="K260" s="8"/>
      <c r="L260" s="8"/>
      <c r="M260" s="8"/>
      <c r="N260" s="8"/>
      <c r="O260" s="776"/>
      <c r="P260" s="8"/>
      <c r="Q260" s="776"/>
      <c r="R260" s="8"/>
      <c r="S260" s="776"/>
      <c r="T260" s="8"/>
      <c r="U260" s="776"/>
      <c r="V260" s="8"/>
      <c r="W260" s="776"/>
      <c r="X260" s="8"/>
      <c r="Y260" s="776"/>
      <c r="Z260" s="8"/>
    </row>
    <row r="261" spans="3:26" ht="14.25">
      <c r="C261" s="8"/>
      <c r="D261" s="8"/>
      <c r="E261" s="8"/>
      <c r="F261" s="8"/>
      <c r="G261" s="8"/>
      <c r="H261" s="8"/>
      <c r="I261" s="8"/>
      <c r="J261" s="8"/>
      <c r="K261" s="8"/>
      <c r="L261" s="8"/>
      <c r="M261" s="8"/>
      <c r="N261" s="8"/>
      <c r="O261" s="776"/>
      <c r="P261" s="8"/>
      <c r="Q261" s="776"/>
      <c r="R261" s="8"/>
      <c r="S261" s="776"/>
      <c r="T261" s="8"/>
      <c r="U261" s="776"/>
      <c r="V261" s="8"/>
      <c r="W261" s="776"/>
      <c r="X261" s="8"/>
      <c r="Y261" s="776"/>
      <c r="Z261" s="8"/>
    </row>
    <row r="262" spans="3:26" ht="14.25">
      <c r="C262" s="8"/>
      <c r="D262" s="8"/>
      <c r="E262" s="8"/>
      <c r="F262" s="8"/>
      <c r="G262" s="8"/>
      <c r="H262" s="8"/>
      <c r="I262" s="8"/>
      <c r="J262" s="8"/>
      <c r="K262" s="8"/>
      <c r="L262" s="8"/>
      <c r="M262" s="8"/>
      <c r="N262" s="8"/>
      <c r="O262" s="776"/>
      <c r="P262" s="8"/>
      <c r="Q262" s="776"/>
      <c r="R262" s="8"/>
      <c r="S262" s="776"/>
      <c r="T262" s="8"/>
      <c r="U262" s="776"/>
      <c r="V262" s="8"/>
      <c r="W262" s="776"/>
      <c r="X262" s="8"/>
      <c r="Y262" s="776"/>
      <c r="Z262" s="8"/>
    </row>
    <row r="263" spans="3:26" ht="14.25">
      <c r="C263" s="8"/>
      <c r="D263" s="8"/>
      <c r="E263" s="8"/>
      <c r="F263" s="8"/>
      <c r="G263" s="8"/>
      <c r="H263" s="8"/>
      <c r="I263" s="8"/>
      <c r="J263" s="8"/>
      <c r="K263" s="8"/>
      <c r="L263" s="8"/>
      <c r="M263" s="8"/>
      <c r="N263" s="8"/>
      <c r="O263" s="776"/>
      <c r="P263" s="8"/>
      <c r="Q263" s="776"/>
      <c r="R263" s="8"/>
      <c r="S263" s="776"/>
      <c r="T263" s="8"/>
      <c r="U263" s="776"/>
      <c r="V263" s="8"/>
      <c r="W263" s="776"/>
      <c r="X263" s="8"/>
      <c r="Y263" s="776"/>
      <c r="Z263" s="8"/>
    </row>
    <row r="264" spans="3:26" ht="14.25">
      <c r="C264" s="8"/>
      <c r="D264" s="8"/>
      <c r="E264" s="8"/>
      <c r="F264" s="8"/>
      <c r="G264" s="8"/>
      <c r="H264" s="8"/>
      <c r="I264" s="8"/>
      <c r="J264" s="8"/>
      <c r="K264" s="8"/>
      <c r="L264" s="8"/>
      <c r="M264" s="8"/>
      <c r="N264" s="8"/>
      <c r="O264" s="776"/>
      <c r="P264" s="8"/>
      <c r="Q264" s="776"/>
      <c r="R264" s="8"/>
      <c r="S264" s="776"/>
      <c r="T264" s="8"/>
      <c r="U264" s="776"/>
      <c r="V264" s="8"/>
      <c r="W264" s="776"/>
      <c r="X264" s="8"/>
      <c r="Y264" s="776"/>
      <c r="Z264" s="8"/>
    </row>
    <row r="265" spans="3:26" ht="14.25">
      <c r="C265" s="8"/>
      <c r="D265" s="8"/>
      <c r="E265" s="8"/>
      <c r="F265" s="8"/>
      <c r="G265" s="8"/>
      <c r="H265" s="8"/>
      <c r="I265" s="8"/>
      <c r="J265" s="8"/>
      <c r="K265" s="8"/>
      <c r="L265" s="8"/>
      <c r="M265" s="8"/>
      <c r="N265" s="8"/>
      <c r="O265" s="776"/>
      <c r="P265" s="8"/>
      <c r="Q265" s="776"/>
      <c r="R265" s="8"/>
      <c r="S265" s="776"/>
      <c r="T265" s="8"/>
      <c r="U265" s="776"/>
      <c r="V265" s="8"/>
      <c r="W265" s="776"/>
      <c r="X265" s="8"/>
      <c r="Y265" s="776"/>
      <c r="Z265" s="8"/>
    </row>
    <row r="266" spans="3:26" ht="14.25">
      <c r="C266" s="8"/>
      <c r="D266" s="8"/>
      <c r="E266" s="8"/>
      <c r="F266" s="8"/>
      <c r="G266" s="8"/>
      <c r="H266" s="8"/>
      <c r="I266" s="8"/>
      <c r="J266" s="8"/>
      <c r="K266" s="8"/>
      <c r="L266" s="8"/>
      <c r="M266" s="8"/>
      <c r="N266" s="8"/>
      <c r="O266" s="776"/>
      <c r="P266" s="8"/>
      <c r="Q266" s="776"/>
      <c r="R266" s="8"/>
      <c r="S266" s="776"/>
      <c r="T266" s="8"/>
      <c r="U266" s="776"/>
      <c r="V266" s="8"/>
      <c r="W266" s="776"/>
      <c r="X266" s="8"/>
      <c r="Y266" s="776"/>
      <c r="Z266" s="8"/>
    </row>
    <row r="267" spans="3:26" ht="14.25">
      <c r="C267" s="8"/>
      <c r="D267" s="8"/>
      <c r="E267" s="8"/>
      <c r="F267" s="8"/>
      <c r="G267" s="8"/>
      <c r="H267" s="8"/>
      <c r="I267" s="8"/>
      <c r="J267" s="8"/>
      <c r="K267" s="8"/>
      <c r="L267" s="8"/>
      <c r="M267" s="8"/>
      <c r="N267" s="8"/>
      <c r="O267" s="776"/>
      <c r="P267" s="8"/>
      <c r="Q267" s="776"/>
      <c r="R267" s="8"/>
      <c r="S267" s="776"/>
      <c r="T267" s="8"/>
      <c r="U267" s="776"/>
      <c r="V267" s="8"/>
      <c r="W267" s="776"/>
      <c r="X267" s="8"/>
      <c r="Y267" s="776"/>
      <c r="Z267" s="8"/>
    </row>
    <row r="268" spans="3:26" ht="14.25">
      <c r="C268" s="8"/>
      <c r="D268" s="8"/>
      <c r="E268" s="8"/>
      <c r="F268" s="8"/>
      <c r="G268" s="8"/>
      <c r="H268" s="8"/>
      <c r="I268" s="8"/>
      <c r="J268" s="8"/>
      <c r="K268" s="8"/>
      <c r="L268" s="8"/>
      <c r="M268" s="8"/>
      <c r="N268" s="8"/>
      <c r="O268" s="776"/>
      <c r="P268" s="8"/>
      <c r="Q268" s="776"/>
      <c r="R268" s="8"/>
      <c r="S268" s="776"/>
      <c r="T268" s="8"/>
      <c r="U268" s="776"/>
      <c r="V268" s="8"/>
      <c r="W268" s="776"/>
      <c r="X268" s="8"/>
      <c r="Y268" s="776"/>
      <c r="Z268" s="8"/>
    </row>
    <row r="269" spans="3:26" ht="14.25">
      <c r="C269" s="8"/>
      <c r="D269" s="8"/>
      <c r="E269" s="8"/>
      <c r="F269" s="8"/>
      <c r="G269" s="8"/>
      <c r="H269" s="8"/>
      <c r="I269" s="8"/>
      <c r="J269" s="8"/>
      <c r="K269" s="8"/>
      <c r="L269" s="8"/>
      <c r="M269" s="8"/>
      <c r="N269" s="8"/>
      <c r="O269" s="776"/>
      <c r="P269" s="8"/>
      <c r="Q269" s="776"/>
      <c r="R269" s="8"/>
      <c r="S269" s="776"/>
      <c r="T269" s="8"/>
      <c r="U269" s="776"/>
      <c r="V269" s="8"/>
      <c r="W269" s="776"/>
      <c r="X269" s="8"/>
      <c r="Y269" s="776"/>
      <c r="Z269" s="8"/>
    </row>
    <row r="270" spans="3:26" ht="14.25">
      <c r="C270" s="8"/>
      <c r="D270" s="8"/>
      <c r="E270" s="8"/>
      <c r="F270" s="8"/>
      <c r="G270" s="8"/>
      <c r="H270" s="8"/>
      <c r="I270" s="8"/>
      <c r="J270" s="8"/>
      <c r="K270" s="8"/>
      <c r="L270" s="8"/>
      <c r="M270" s="8"/>
      <c r="N270" s="8"/>
      <c r="O270" s="776"/>
      <c r="P270" s="8"/>
      <c r="Q270" s="776"/>
      <c r="R270" s="8"/>
      <c r="S270" s="776"/>
      <c r="T270" s="8"/>
      <c r="U270" s="776"/>
      <c r="V270" s="8"/>
      <c r="W270" s="776"/>
      <c r="X270" s="8"/>
      <c r="Y270" s="776"/>
      <c r="Z270" s="8"/>
    </row>
    <row r="271" spans="3:26" ht="14.25">
      <c r="C271" s="8"/>
      <c r="D271" s="8"/>
      <c r="E271" s="8"/>
      <c r="F271" s="8"/>
      <c r="G271" s="8"/>
      <c r="H271" s="8"/>
      <c r="I271" s="8"/>
      <c r="J271" s="8"/>
      <c r="K271" s="8"/>
      <c r="L271" s="8"/>
      <c r="M271" s="8"/>
      <c r="N271" s="8"/>
      <c r="O271" s="776"/>
      <c r="P271" s="8"/>
      <c r="Q271" s="776"/>
      <c r="R271" s="8"/>
      <c r="S271" s="776"/>
      <c r="T271" s="8"/>
      <c r="U271" s="776"/>
      <c r="V271" s="8"/>
      <c r="W271" s="776"/>
      <c r="X271" s="8"/>
      <c r="Y271" s="776"/>
      <c r="Z271" s="8"/>
    </row>
    <row r="272" spans="3:26" ht="14.25">
      <c r="C272" s="8"/>
      <c r="D272" s="8"/>
      <c r="E272" s="8"/>
      <c r="F272" s="8"/>
      <c r="G272" s="8"/>
      <c r="H272" s="8"/>
      <c r="I272" s="8"/>
      <c r="J272" s="8"/>
      <c r="K272" s="8"/>
      <c r="L272" s="8"/>
      <c r="M272" s="8"/>
      <c r="N272" s="8"/>
      <c r="O272" s="776"/>
      <c r="P272" s="8"/>
      <c r="Q272" s="776"/>
      <c r="R272" s="8"/>
      <c r="S272" s="776"/>
      <c r="T272" s="8"/>
      <c r="U272" s="776"/>
      <c r="V272" s="8"/>
      <c r="W272" s="776"/>
      <c r="X272" s="8"/>
      <c r="Y272" s="776"/>
      <c r="Z272" s="8"/>
    </row>
    <row r="273" spans="3:26" ht="14.25">
      <c r="C273" s="8"/>
      <c r="D273" s="8"/>
      <c r="E273" s="8"/>
      <c r="F273" s="8"/>
      <c r="G273" s="8"/>
      <c r="H273" s="8"/>
      <c r="I273" s="8"/>
      <c r="J273" s="8"/>
      <c r="K273" s="8"/>
      <c r="L273" s="8"/>
      <c r="M273" s="8"/>
      <c r="N273" s="8"/>
      <c r="O273" s="776"/>
      <c r="P273" s="8"/>
      <c r="Q273" s="776"/>
      <c r="R273" s="8"/>
      <c r="S273" s="776"/>
      <c r="T273" s="8"/>
      <c r="U273" s="776"/>
      <c r="V273" s="8"/>
      <c r="W273" s="776"/>
      <c r="X273" s="8"/>
      <c r="Y273" s="776"/>
      <c r="Z273" s="8"/>
    </row>
    <row r="274" spans="3:26" ht="14.25">
      <c r="C274" s="8"/>
      <c r="D274" s="8"/>
      <c r="E274" s="8"/>
      <c r="F274" s="8"/>
      <c r="G274" s="8"/>
      <c r="H274" s="8"/>
      <c r="I274" s="8"/>
      <c r="J274" s="8"/>
      <c r="K274" s="8"/>
      <c r="L274" s="8"/>
      <c r="M274" s="8"/>
      <c r="N274" s="8"/>
      <c r="O274" s="776"/>
      <c r="P274" s="8"/>
      <c r="Q274" s="776"/>
      <c r="R274" s="8"/>
      <c r="S274" s="776"/>
      <c r="T274" s="8"/>
      <c r="U274" s="776"/>
      <c r="V274" s="8"/>
      <c r="W274" s="776"/>
      <c r="X274" s="8"/>
      <c r="Y274" s="776"/>
      <c r="Z274" s="8"/>
    </row>
    <row r="275" spans="3:26" ht="14.25">
      <c r="C275" s="8"/>
      <c r="D275" s="8"/>
      <c r="E275" s="8"/>
      <c r="F275" s="8"/>
      <c r="G275" s="8"/>
      <c r="H275" s="8"/>
      <c r="I275" s="8"/>
      <c r="J275" s="8"/>
      <c r="K275" s="8"/>
      <c r="L275" s="8"/>
      <c r="M275" s="8"/>
      <c r="N275" s="8"/>
      <c r="O275" s="776"/>
      <c r="P275" s="8"/>
      <c r="Q275" s="776"/>
      <c r="R275" s="8"/>
      <c r="S275" s="776"/>
      <c r="T275" s="8"/>
      <c r="U275" s="776"/>
      <c r="V275" s="8"/>
      <c r="W275" s="776"/>
      <c r="X275" s="8"/>
      <c r="Y275" s="776"/>
      <c r="Z275" s="8"/>
    </row>
    <row r="276" spans="3:26" ht="14.25">
      <c r="C276" s="8"/>
      <c r="D276" s="8"/>
      <c r="E276" s="8"/>
      <c r="F276" s="8"/>
      <c r="G276" s="8"/>
      <c r="H276" s="8"/>
      <c r="I276" s="8"/>
      <c r="J276" s="8"/>
      <c r="K276" s="8"/>
      <c r="L276" s="8"/>
      <c r="M276" s="8"/>
      <c r="N276" s="8"/>
      <c r="O276" s="776"/>
      <c r="P276" s="8"/>
      <c r="Q276" s="776"/>
      <c r="R276" s="8"/>
      <c r="S276" s="776"/>
      <c r="T276" s="8"/>
      <c r="U276" s="776"/>
      <c r="V276" s="8"/>
      <c r="W276" s="776"/>
      <c r="X276" s="8"/>
      <c r="Y276" s="776"/>
      <c r="Z276" s="8"/>
    </row>
    <row r="277" spans="3:26" ht="14.25">
      <c r="C277" s="8"/>
      <c r="D277" s="8"/>
      <c r="E277" s="8"/>
      <c r="F277" s="8"/>
      <c r="G277" s="8"/>
      <c r="H277" s="8"/>
      <c r="I277" s="8"/>
      <c r="J277" s="8"/>
      <c r="K277" s="8"/>
      <c r="L277" s="8"/>
      <c r="M277" s="8"/>
      <c r="N277" s="8"/>
      <c r="O277" s="776"/>
      <c r="P277" s="8"/>
      <c r="Q277" s="776"/>
      <c r="R277" s="8"/>
      <c r="S277" s="776"/>
      <c r="T277" s="8"/>
      <c r="U277" s="776"/>
      <c r="V277" s="8"/>
      <c r="W277" s="776"/>
      <c r="X277" s="8"/>
      <c r="Y277" s="776"/>
      <c r="Z277" s="8"/>
    </row>
    <row r="278" spans="3:26" ht="14.25">
      <c r="C278" s="8"/>
      <c r="D278" s="8"/>
      <c r="E278" s="8"/>
      <c r="F278" s="8"/>
      <c r="G278" s="8"/>
      <c r="H278" s="8"/>
      <c r="I278" s="8"/>
      <c r="J278" s="8"/>
      <c r="K278" s="8"/>
      <c r="L278" s="8"/>
      <c r="M278" s="8"/>
      <c r="N278" s="8"/>
      <c r="O278" s="776"/>
      <c r="P278" s="8"/>
      <c r="Q278" s="776"/>
      <c r="R278" s="8"/>
      <c r="S278" s="776"/>
      <c r="T278" s="8"/>
      <c r="U278" s="776"/>
      <c r="V278" s="8"/>
      <c r="W278" s="776"/>
      <c r="X278" s="8"/>
      <c r="Y278" s="776"/>
      <c r="Z278" s="8"/>
    </row>
    <row r="279" spans="3:26" ht="14.25">
      <c r="C279" s="8"/>
      <c r="D279" s="8"/>
      <c r="E279" s="8"/>
      <c r="F279" s="8"/>
      <c r="G279" s="8"/>
      <c r="H279" s="8"/>
      <c r="I279" s="8"/>
      <c r="J279" s="8"/>
      <c r="K279" s="8"/>
      <c r="L279" s="8"/>
      <c r="M279" s="8"/>
      <c r="N279" s="8"/>
      <c r="O279" s="776"/>
      <c r="P279" s="8"/>
      <c r="Q279" s="776"/>
      <c r="R279" s="8"/>
      <c r="S279" s="776"/>
      <c r="T279" s="8"/>
      <c r="U279" s="776"/>
      <c r="V279" s="8"/>
      <c r="W279" s="776"/>
      <c r="X279" s="8"/>
      <c r="Y279" s="776"/>
      <c r="Z279" s="8"/>
    </row>
    <row r="280" spans="3:26" ht="14.25">
      <c r="C280" s="8"/>
      <c r="D280" s="8"/>
      <c r="E280" s="8"/>
      <c r="F280" s="8"/>
      <c r="G280" s="8"/>
      <c r="H280" s="8"/>
      <c r="I280" s="8"/>
      <c r="J280" s="8"/>
      <c r="K280" s="8"/>
      <c r="L280" s="8"/>
      <c r="M280" s="8"/>
      <c r="N280" s="8"/>
      <c r="O280" s="776"/>
      <c r="P280" s="8"/>
      <c r="Q280" s="776"/>
      <c r="R280" s="8"/>
      <c r="S280" s="776"/>
      <c r="T280" s="8"/>
      <c r="U280" s="776"/>
      <c r="V280" s="8"/>
      <c r="W280" s="776"/>
      <c r="X280" s="8"/>
      <c r="Y280" s="776"/>
      <c r="Z280" s="8"/>
    </row>
    <row r="281" spans="3:26" ht="14.25">
      <c r="C281" s="8"/>
      <c r="D281" s="8"/>
      <c r="E281" s="8"/>
      <c r="F281" s="8"/>
      <c r="G281" s="8"/>
      <c r="H281" s="8"/>
      <c r="I281" s="8"/>
      <c r="J281" s="8"/>
      <c r="K281" s="8"/>
      <c r="L281" s="8"/>
      <c r="M281" s="8"/>
      <c r="N281" s="8"/>
      <c r="O281" s="776"/>
      <c r="P281" s="8"/>
      <c r="Q281" s="776"/>
      <c r="R281" s="8"/>
      <c r="S281" s="776"/>
      <c r="T281" s="8"/>
      <c r="U281" s="776"/>
      <c r="V281" s="8"/>
      <c r="W281" s="776"/>
      <c r="X281" s="8"/>
      <c r="Y281" s="776"/>
      <c r="Z281" s="8"/>
    </row>
    <row r="282" spans="3:26" ht="14.25">
      <c r="C282" s="8"/>
      <c r="D282" s="8"/>
      <c r="E282" s="8"/>
      <c r="F282" s="8"/>
      <c r="G282" s="8"/>
      <c r="H282" s="8"/>
      <c r="I282" s="8"/>
      <c r="J282" s="8"/>
      <c r="K282" s="8"/>
      <c r="L282" s="8"/>
      <c r="M282" s="8"/>
      <c r="N282" s="8"/>
      <c r="O282" s="776"/>
      <c r="P282" s="8"/>
      <c r="Q282" s="776"/>
      <c r="R282" s="8"/>
      <c r="S282" s="776"/>
      <c r="T282" s="8"/>
      <c r="U282" s="776"/>
      <c r="V282" s="8"/>
      <c r="W282" s="776"/>
      <c r="X282" s="8"/>
      <c r="Y282" s="776"/>
      <c r="Z282" s="8"/>
    </row>
    <row r="283" spans="3:26" ht="14.25">
      <c r="C283" s="8"/>
      <c r="D283" s="8"/>
      <c r="E283" s="8"/>
      <c r="F283" s="8"/>
      <c r="G283" s="8"/>
      <c r="H283" s="8"/>
      <c r="I283" s="8"/>
      <c r="J283" s="8"/>
      <c r="K283" s="8"/>
      <c r="L283" s="8"/>
      <c r="M283" s="8"/>
      <c r="N283" s="8"/>
      <c r="O283" s="776"/>
      <c r="P283" s="8"/>
      <c r="Q283" s="776"/>
      <c r="R283" s="8"/>
      <c r="S283" s="776"/>
      <c r="T283" s="8"/>
      <c r="U283" s="776"/>
      <c r="V283" s="8"/>
      <c r="W283" s="776"/>
      <c r="X283" s="8"/>
      <c r="Y283" s="776"/>
      <c r="Z283" s="8"/>
    </row>
    <row r="284" spans="3:26" ht="14.25">
      <c r="C284" s="8"/>
      <c r="D284" s="8"/>
      <c r="E284" s="8"/>
      <c r="F284" s="8"/>
      <c r="G284" s="8"/>
      <c r="H284" s="8"/>
      <c r="I284" s="8"/>
      <c r="J284" s="8"/>
      <c r="K284" s="8"/>
      <c r="L284" s="8"/>
      <c r="M284" s="8"/>
      <c r="N284" s="8"/>
      <c r="O284" s="776"/>
      <c r="P284" s="8"/>
      <c r="Q284" s="776"/>
      <c r="R284" s="8"/>
      <c r="S284" s="776"/>
      <c r="T284" s="8"/>
      <c r="U284" s="776"/>
      <c r="V284" s="8"/>
      <c r="W284" s="776"/>
      <c r="X284" s="8"/>
      <c r="Y284" s="776"/>
      <c r="Z284" s="8"/>
    </row>
    <row r="285" spans="3:26" ht="14.25">
      <c r="C285" s="8"/>
      <c r="D285" s="8"/>
      <c r="E285" s="8"/>
      <c r="F285" s="8"/>
      <c r="G285" s="8"/>
      <c r="H285" s="8"/>
      <c r="I285" s="8"/>
      <c r="J285" s="8"/>
      <c r="K285" s="8"/>
      <c r="L285" s="8"/>
      <c r="M285" s="8"/>
      <c r="N285" s="8"/>
      <c r="O285" s="776"/>
      <c r="P285" s="8"/>
      <c r="Q285" s="776"/>
      <c r="R285" s="8"/>
      <c r="S285" s="776"/>
      <c r="T285" s="8"/>
      <c r="U285" s="776"/>
      <c r="V285" s="8"/>
      <c r="W285" s="776"/>
      <c r="X285" s="8"/>
      <c r="Y285" s="776"/>
      <c r="Z285" s="8"/>
    </row>
    <row r="286" spans="3:26" ht="14.25">
      <c r="C286" s="8"/>
      <c r="D286" s="8"/>
      <c r="E286" s="8"/>
      <c r="F286" s="8"/>
      <c r="G286" s="8"/>
      <c r="H286" s="8"/>
      <c r="I286" s="8"/>
      <c r="J286" s="8"/>
      <c r="K286" s="8"/>
      <c r="L286" s="8"/>
      <c r="M286" s="8"/>
      <c r="N286" s="8"/>
      <c r="O286" s="776"/>
      <c r="P286" s="8"/>
      <c r="Q286" s="776"/>
      <c r="R286" s="8"/>
      <c r="S286" s="776"/>
      <c r="T286" s="8"/>
      <c r="U286" s="776"/>
      <c r="V286" s="8"/>
      <c r="W286" s="776"/>
      <c r="X286" s="8"/>
      <c r="Y286" s="776"/>
      <c r="Z286" s="8"/>
    </row>
    <row r="287" spans="3:26" ht="14.25">
      <c r="C287" s="8"/>
      <c r="D287" s="8"/>
      <c r="E287" s="8"/>
      <c r="F287" s="8"/>
      <c r="G287" s="8"/>
      <c r="H287" s="8"/>
      <c r="I287" s="8"/>
      <c r="J287" s="8"/>
      <c r="K287" s="8"/>
      <c r="L287" s="8"/>
      <c r="M287" s="8"/>
      <c r="N287" s="8"/>
      <c r="O287" s="776"/>
      <c r="P287" s="8"/>
      <c r="Q287" s="776"/>
      <c r="R287" s="8"/>
      <c r="S287" s="776"/>
      <c r="T287" s="8"/>
      <c r="U287" s="776"/>
      <c r="V287" s="8"/>
      <c r="W287" s="776"/>
      <c r="X287" s="8"/>
      <c r="Y287" s="776"/>
      <c r="Z287" s="8"/>
    </row>
    <row r="288" spans="3:26" ht="14.25">
      <c r="C288" s="8"/>
      <c r="D288" s="8"/>
      <c r="E288" s="8"/>
      <c r="F288" s="8"/>
      <c r="G288" s="8"/>
      <c r="H288" s="8"/>
      <c r="I288" s="8"/>
      <c r="J288" s="8"/>
      <c r="K288" s="8"/>
      <c r="L288" s="8"/>
      <c r="M288" s="8"/>
      <c r="N288" s="8"/>
      <c r="O288" s="776"/>
      <c r="P288" s="8"/>
      <c r="Q288" s="776"/>
      <c r="R288" s="8"/>
      <c r="S288" s="776"/>
      <c r="T288" s="8"/>
      <c r="U288" s="776"/>
      <c r="V288" s="8"/>
      <c r="W288" s="776"/>
      <c r="X288" s="8"/>
      <c r="Y288" s="776"/>
      <c r="Z288" s="8"/>
    </row>
    <row r="289" spans="3:26" ht="14.25">
      <c r="C289" s="8"/>
      <c r="D289" s="8"/>
      <c r="E289" s="8"/>
      <c r="F289" s="8"/>
      <c r="G289" s="8"/>
      <c r="H289" s="8"/>
      <c r="I289" s="8"/>
      <c r="J289" s="8"/>
      <c r="K289" s="8"/>
      <c r="L289" s="8"/>
      <c r="M289" s="8"/>
      <c r="N289" s="8"/>
      <c r="O289" s="776"/>
      <c r="P289" s="8"/>
      <c r="Q289" s="776"/>
      <c r="R289" s="8"/>
      <c r="S289" s="776"/>
      <c r="T289" s="8"/>
      <c r="U289" s="776"/>
      <c r="V289" s="8"/>
      <c r="W289" s="776"/>
      <c r="X289" s="8"/>
      <c r="Y289" s="776"/>
      <c r="Z289" s="8"/>
    </row>
    <row r="290" spans="3:26" ht="14.25">
      <c r="C290" s="8"/>
      <c r="D290" s="8"/>
      <c r="E290" s="8"/>
      <c r="F290" s="8"/>
      <c r="G290" s="8"/>
      <c r="H290" s="8"/>
      <c r="I290" s="8"/>
      <c r="J290" s="8"/>
      <c r="K290" s="8"/>
      <c r="L290" s="8"/>
      <c r="M290" s="8"/>
      <c r="N290" s="8"/>
      <c r="O290" s="776"/>
      <c r="P290" s="8"/>
      <c r="Q290" s="776"/>
      <c r="R290" s="8"/>
      <c r="S290" s="776"/>
      <c r="T290" s="8"/>
      <c r="U290" s="776"/>
      <c r="V290" s="8"/>
      <c r="W290" s="776"/>
      <c r="X290" s="8"/>
      <c r="Y290" s="776"/>
      <c r="Z290" s="8"/>
    </row>
    <row r="291" spans="3:26" ht="14.25">
      <c r="C291" s="8"/>
      <c r="D291" s="8"/>
      <c r="E291" s="8"/>
      <c r="F291" s="8"/>
      <c r="G291" s="8"/>
      <c r="H291" s="8"/>
      <c r="I291" s="8"/>
      <c r="J291" s="8"/>
      <c r="K291" s="8"/>
      <c r="L291" s="8"/>
      <c r="M291" s="8"/>
      <c r="N291" s="8"/>
      <c r="O291" s="776"/>
      <c r="P291" s="8"/>
      <c r="Q291" s="776"/>
      <c r="R291" s="8"/>
      <c r="S291" s="776"/>
      <c r="T291" s="8"/>
      <c r="U291" s="776"/>
      <c r="V291" s="8"/>
      <c r="W291" s="776"/>
      <c r="X291" s="8"/>
      <c r="Y291" s="776"/>
      <c r="Z291" s="8"/>
    </row>
    <row r="292" spans="3:26" ht="14.25">
      <c r="C292" s="8"/>
      <c r="D292" s="8"/>
      <c r="E292" s="8"/>
      <c r="F292" s="8"/>
      <c r="G292" s="8"/>
      <c r="H292" s="8"/>
      <c r="I292" s="8"/>
      <c r="J292" s="8"/>
      <c r="K292" s="8"/>
      <c r="L292" s="8"/>
      <c r="M292" s="8"/>
      <c r="N292" s="8"/>
      <c r="O292" s="776"/>
      <c r="P292" s="8"/>
      <c r="Q292" s="776"/>
      <c r="R292" s="8"/>
      <c r="S292" s="776"/>
      <c r="T292" s="8"/>
      <c r="U292" s="776"/>
      <c r="V292" s="8"/>
      <c r="W292" s="776"/>
      <c r="X292" s="8"/>
      <c r="Y292" s="776"/>
      <c r="Z292" s="8"/>
    </row>
    <row r="293" spans="3:26" ht="14.25">
      <c r="C293" s="8"/>
      <c r="D293" s="8"/>
      <c r="E293" s="8"/>
      <c r="F293" s="8"/>
      <c r="G293" s="8"/>
      <c r="H293" s="8"/>
      <c r="I293" s="8"/>
      <c r="J293" s="8"/>
      <c r="K293" s="8"/>
      <c r="L293" s="8"/>
      <c r="M293" s="8"/>
      <c r="N293" s="8"/>
      <c r="O293" s="776"/>
      <c r="P293" s="8"/>
      <c r="Q293" s="776"/>
      <c r="R293" s="8"/>
      <c r="S293" s="776"/>
      <c r="T293" s="8"/>
      <c r="U293" s="776"/>
      <c r="V293" s="8"/>
      <c r="W293" s="776"/>
      <c r="X293" s="8"/>
      <c r="Y293" s="776"/>
      <c r="Z293" s="8"/>
    </row>
    <row r="294" spans="3:26" ht="14.25">
      <c r="C294" s="8"/>
      <c r="D294" s="8"/>
      <c r="E294" s="8"/>
      <c r="F294" s="8"/>
      <c r="G294" s="8"/>
      <c r="H294" s="8"/>
      <c r="I294" s="8"/>
      <c r="J294" s="8"/>
      <c r="K294" s="8"/>
      <c r="L294" s="8"/>
      <c r="M294" s="8"/>
      <c r="N294" s="8"/>
      <c r="O294" s="776"/>
      <c r="P294" s="8"/>
      <c r="Q294" s="776"/>
      <c r="R294" s="8"/>
      <c r="S294" s="776"/>
      <c r="T294" s="8"/>
      <c r="U294" s="776"/>
      <c r="V294" s="8"/>
      <c r="W294" s="776"/>
      <c r="X294" s="8"/>
      <c r="Y294" s="776"/>
      <c r="Z294" s="8"/>
    </row>
    <row r="295" spans="3:26" ht="14.25">
      <c r="C295" s="8"/>
      <c r="D295" s="8"/>
      <c r="E295" s="8"/>
      <c r="F295" s="8"/>
      <c r="G295" s="8"/>
      <c r="H295" s="8"/>
      <c r="I295" s="8"/>
      <c r="J295" s="8"/>
      <c r="K295" s="8"/>
      <c r="L295" s="8"/>
      <c r="M295" s="8"/>
      <c r="N295" s="8"/>
      <c r="O295" s="776"/>
      <c r="P295" s="8"/>
      <c r="Q295" s="776"/>
      <c r="R295" s="8"/>
      <c r="S295" s="776"/>
      <c r="T295" s="8"/>
      <c r="U295" s="776"/>
      <c r="V295" s="8"/>
      <c r="W295" s="776"/>
      <c r="X295" s="8"/>
      <c r="Y295" s="776"/>
      <c r="Z295" s="8"/>
    </row>
    <row r="296" spans="3:26" ht="14.25">
      <c r="C296" s="8"/>
      <c r="D296" s="8"/>
      <c r="E296" s="8"/>
      <c r="F296" s="8"/>
      <c r="G296" s="8"/>
      <c r="H296" s="8"/>
      <c r="I296" s="8"/>
      <c r="J296" s="8"/>
      <c r="K296" s="8"/>
      <c r="L296" s="8"/>
      <c r="M296" s="8"/>
      <c r="N296" s="8"/>
      <c r="O296" s="776"/>
      <c r="P296" s="8"/>
      <c r="Q296" s="776"/>
      <c r="R296" s="8"/>
      <c r="S296" s="776"/>
      <c r="T296" s="8"/>
      <c r="U296" s="776"/>
      <c r="V296" s="8"/>
      <c r="W296" s="776"/>
      <c r="X296" s="8"/>
      <c r="Y296" s="776"/>
      <c r="Z296" s="8"/>
    </row>
    <row r="297" spans="3:26" ht="14.25">
      <c r="C297" s="8"/>
      <c r="D297" s="8"/>
      <c r="E297" s="8"/>
      <c r="F297" s="8"/>
      <c r="G297" s="8"/>
      <c r="H297" s="8"/>
      <c r="I297" s="8"/>
      <c r="J297" s="8"/>
      <c r="K297" s="8"/>
      <c r="L297" s="8"/>
      <c r="M297" s="8"/>
      <c r="N297" s="8"/>
      <c r="O297" s="776"/>
      <c r="P297" s="8"/>
      <c r="Q297" s="776"/>
      <c r="R297" s="8"/>
      <c r="S297" s="776"/>
      <c r="T297" s="8"/>
      <c r="U297" s="776"/>
      <c r="V297" s="8"/>
      <c r="W297" s="776"/>
      <c r="X297" s="8"/>
      <c r="Y297" s="776"/>
      <c r="Z297" s="8"/>
    </row>
    <row r="298" spans="3:26" ht="14.25">
      <c r="C298" s="8"/>
      <c r="D298" s="8"/>
      <c r="E298" s="8"/>
      <c r="F298" s="8"/>
      <c r="G298" s="8"/>
      <c r="H298" s="8"/>
      <c r="I298" s="8"/>
      <c r="J298" s="8"/>
      <c r="K298" s="8"/>
      <c r="L298" s="8"/>
      <c r="M298" s="8"/>
      <c r="N298" s="8"/>
      <c r="O298" s="776"/>
      <c r="P298" s="8"/>
      <c r="Q298" s="776"/>
      <c r="R298" s="8"/>
      <c r="S298" s="776"/>
      <c r="T298" s="8"/>
      <c r="U298" s="776"/>
      <c r="V298" s="8"/>
      <c r="W298" s="776"/>
      <c r="X298" s="8"/>
      <c r="Y298" s="776"/>
      <c r="Z298" s="8"/>
    </row>
    <row r="299" spans="3:26" ht="14.25">
      <c r="C299" s="8"/>
      <c r="D299" s="8"/>
      <c r="E299" s="8"/>
      <c r="F299" s="8"/>
      <c r="G299" s="8"/>
      <c r="H299" s="8"/>
      <c r="I299" s="8"/>
      <c r="J299" s="8"/>
      <c r="K299" s="8"/>
      <c r="L299" s="8"/>
      <c r="M299" s="8"/>
      <c r="N299" s="8"/>
      <c r="O299" s="776"/>
      <c r="P299" s="8"/>
      <c r="Q299" s="776"/>
      <c r="R299" s="8"/>
      <c r="S299" s="776"/>
      <c r="T299" s="8"/>
      <c r="U299" s="776"/>
      <c r="V299" s="8"/>
      <c r="W299" s="776"/>
      <c r="X299" s="8"/>
      <c r="Y299" s="776"/>
      <c r="Z299" s="8"/>
    </row>
    <row r="300" spans="3:26" ht="14.25">
      <c r="C300" s="8"/>
      <c r="D300" s="8"/>
      <c r="E300" s="8"/>
      <c r="F300" s="8"/>
      <c r="G300" s="8"/>
      <c r="H300" s="8"/>
      <c r="I300" s="8"/>
      <c r="J300" s="8"/>
      <c r="K300" s="8"/>
      <c r="L300" s="8"/>
      <c r="M300" s="8"/>
      <c r="N300" s="8"/>
      <c r="O300" s="776"/>
      <c r="P300" s="8"/>
      <c r="Q300" s="776"/>
      <c r="R300" s="8"/>
      <c r="S300" s="776"/>
      <c r="T300" s="8"/>
      <c r="U300" s="776"/>
      <c r="V300" s="8"/>
      <c r="W300" s="776"/>
      <c r="X300" s="8"/>
      <c r="Y300" s="776"/>
      <c r="Z300" s="8"/>
    </row>
    <row r="301" spans="3:26" ht="14.25">
      <c r="C301" s="8"/>
      <c r="D301" s="8"/>
      <c r="E301" s="8"/>
      <c r="F301" s="8"/>
      <c r="G301" s="8"/>
      <c r="H301" s="8"/>
      <c r="I301" s="8"/>
      <c r="J301" s="8"/>
      <c r="K301" s="8"/>
      <c r="L301" s="8"/>
      <c r="M301" s="8"/>
      <c r="N301" s="8"/>
      <c r="O301" s="776"/>
      <c r="P301" s="8"/>
      <c r="Q301" s="776"/>
      <c r="R301" s="8"/>
      <c r="S301" s="776"/>
      <c r="T301" s="8"/>
      <c r="U301" s="776"/>
      <c r="V301" s="8"/>
      <c r="W301" s="776"/>
      <c r="X301" s="8"/>
      <c r="Y301" s="776"/>
      <c r="Z301" s="8"/>
    </row>
    <row r="302" spans="3:26" ht="14.25">
      <c r="C302" s="8"/>
      <c r="D302" s="8"/>
      <c r="E302" s="8"/>
      <c r="F302" s="8"/>
      <c r="G302" s="8"/>
      <c r="H302" s="8"/>
      <c r="I302" s="8"/>
      <c r="J302" s="8"/>
      <c r="K302" s="8"/>
      <c r="L302" s="8"/>
      <c r="M302" s="8"/>
      <c r="N302" s="8"/>
      <c r="O302" s="776"/>
      <c r="P302" s="8"/>
      <c r="Q302" s="776"/>
      <c r="R302" s="8"/>
      <c r="S302" s="776"/>
      <c r="T302" s="8"/>
      <c r="U302" s="776"/>
      <c r="V302" s="8"/>
      <c r="W302" s="776"/>
      <c r="X302" s="8"/>
      <c r="Y302" s="776"/>
      <c r="Z302" s="8"/>
    </row>
    <row r="303" spans="3:26" ht="14.25">
      <c r="C303" s="8"/>
      <c r="D303" s="8"/>
      <c r="E303" s="8"/>
      <c r="F303" s="8"/>
      <c r="G303" s="8"/>
      <c r="H303" s="8"/>
      <c r="I303" s="8"/>
      <c r="J303" s="8"/>
      <c r="K303" s="8"/>
      <c r="L303" s="8"/>
      <c r="M303" s="8"/>
      <c r="N303" s="8"/>
      <c r="O303" s="776"/>
      <c r="P303" s="8"/>
      <c r="Q303" s="776"/>
      <c r="R303" s="8"/>
      <c r="S303" s="776"/>
      <c r="T303" s="8"/>
      <c r="U303" s="776"/>
      <c r="V303" s="8"/>
      <c r="W303" s="776"/>
      <c r="X303" s="8"/>
      <c r="Y303" s="776"/>
      <c r="Z303" s="8"/>
    </row>
    <row r="304" spans="3:26" ht="14.25">
      <c r="C304" s="8"/>
      <c r="D304" s="8"/>
      <c r="E304" s="8"/>
      <c r="F304" s="8"/>
      <c r="G304" s="8"/>
      <c r="H304" s="8"/>
      <c r="I304" s="8"/>
      <c r="J304" s="8"/>
      <c r="K304" s="8"/>
      <c r="L304" s="8"/>
      <c r="M304" s="8"/>
      <c r="N304" s="8"/>
      <c r="O304" s="776"/>
      <c r="P304" s="8"/>
      <c r="Q304" s="776"/>
      <c r="R304" s="8"/>
      <c r="S304" s="776"/>
      <c r="T304" s="8"/>
      <c r="U304" s="776"/>
      <c r="V304" s="8"/>
      <c r="W304" s="776"/>
      <c r="X304" s="8"/>
      <c r="Y304" s="776"/>
      <c r="Z304" s="8"/>
    </row>
    <row r="305" spans="3:26" ht="14.25">
      <c r="C305" s="8"/>
      <c r="D305" s="8"/>
      <c r="E305" s="8"/>
      <c r="F305" s="8"/>
      <c r="G305" s="8"/>
      <c r="H305" s="8"/>
      <c r="I305" s="8"/>
      <c r="J305" s="8"/>
      <c r="K305" s="8"/>
      <c r="L305" s="8"/>
      <c r="M305" s="8"/>
      <c r="N305" s="8"/>
      <c r="O305" s="776"/>
      <c r="P305" s="8"/>
      <c r="Q305" s="776"/>
      <c r="R305" s="8"/>
      <c r="S305" s="776"/>
      <c r="T305" s="8"/>
      <c r="U305" s="776"/>
      <c r="V305" s="8"/>
      <c r="W305" s="776"/>
      <c r="X305" s="8"/>
      <c r="Y305" s="776"/>
      <c r="Z305" s="8"/>
    </row>
    <row r="306" spans="3:26" ht="14.25">
      <c r="C306" s="8"/>
      <c r="D306" s="8"/>
      <c r="E306" s="8"/>
      <c r="F306" s="8"/>
      <c r="G306" s="8"/>
      <c r="H306" s="8"/>
      <c r="I306" s="8"/>
      <c r="J306" s="8"/>
      <c r="K306" s="8"/>
      <c r="L306" s="8"/>
      <c r="M306" s="8"/>
      <c r="N306" s="8"/>
      <c r="O306" s="776"/>
      <c r="P306" s="8"/>
      <c r="Q306" s="776"/>
      <c r="R306" s="8"/>
      <c r="S306" s="776"/>
      <c r="T306" s="8"/>
      <c r="U306" s="776"/>
      <c r="V306" s="8"/>
      <c r="W306" s="776"/>
      <c r="X306" s="8"/>
      <c r="Y306" s="776"/>
      <c r="Z306" s="8"/>
    </row>
    <row r="307" spans="3:26" ht="14.25">
      <c r="C307" s="8"/>
      <c r="D307" s="8"/>
      <c r="E307" s="8"/>
      <c r="F307" s="8"/>
      <c r="G307" s="8"/>
      <c r="H307" s="8"/>
      <c r="I307" s="8"/>
      <c r="J307" s="8"/>
      <c r="K307" s="8"/>
      <c r="L307" s="8"/>
      <c r="M307" s="8"/>
      <c r="N307" s="8"/>
      <c r="O307" s="776"/>
      <c r="P307" s="8"/>
      <c r="Q307" s="776"/>
      <c r="R307" s="8"/>
      <c r="S307" s="776"/>
      <c r="T307" s="8"/>
      <c r="U307" s="776"/>
      <c r="V307" s="8"/>
      <c r="W307" s="776"/>
      <c r="X307" s="8"/>
      <c r="Y307" s="776"/>
      <c r="Z307" s="8"/>
    </row>
    <row r="308" spans="3:26" ht="14.25">
      <c r="C308" s="8"/>
      <c r="D308" s="8"/>
      <c r="E308" s="8"/>
      <c r="F308" s="8"/>
      <c r="G308" s="8"/>
      <c r="H308" s="8"/>
      <c r="I308" s="8"/>
      <c r="J308" s="8"/>
      <c r="K308" s="8"/>
      <c r="L308" s="8"/>
      <c r="M308" s="8"/>
      <c r="N308" s="8"/>
      <c r="O308" s="776"/>
      <c r="P308" s="8"/>
      <c r="Q308" s="776"/>
      <c r="R308" s="8"/>
      <c r="S308" s="776"/>
      <c r="T308" s="8"/>
      <c r="U308" s="776"/>
      <c r="V308" s="8"/>
      <c r="W308" s="776"/>
      <c r="X308" s="8"/>
      <c r="Y308" s="776"/>
      <c r="Z308" s="8"/>
    </row>
    <row r="309" spans="3:26" ht="14.25">
      <c r="C309" s="8"/>
      <c r="D309" s="8"/>
      <c r="E309" s="8"/>
      <c r="F309" s="8"/>
      <c r="G309" s="8"/>
      <c r="H309" s="8"/>
      <c r="I309" s="8"/>
      <c r="J309" s="8"/>
      <c r="K309" s="8"/>
      <c r="L309" s="8"/>
      <c r="M309" s="8"/>
      <c r="N309" s="8"/>
      <c r="O309" s="776"/>
      <c r="P309" s="8"/>
      <c r="Q309" s="776"/>
      <c r="R309" s="8"/>
      <c r="S309" s="776"/>
      <c r="T309" s="8"/>
      <c r="U309" s="776"/>
      <c r="V309" s="8"/>
      <c r="W309" s="776"/>
      <c r="X309" s="8"/>
      <c r="Y309" s="776"/>
      <c r="Z309" s="8"/>
    </row>
    <row r="310" spans="3:26" ht="14.25">
      <c r="C310" s="8"/>
      <c r="D310" s="8"/>
      <c r="E310" s="8"/>
      <c r="F310" s="8"/>
      <c r="G310" s="8"/>
      <c r="H310" s="8"/>
      <c r="I310" s="8"/>
      <c r="J310" s="8"/>
      <c r="K310" s="8"/>
      <c r="L310" s="8"/>
      <c r="M310" s="8"/>
      <c r="N310" s="8"/>
      <c r="O310" s="776"/>
      <c r="P310" s="8"/>
      <c r="Q310" s="776"/>
      <c r="R310" s="8"/>
      <c r="S310" s="776"/>
      <c r="T310" s="8"/>
      <c r="U310" s="776"/>
      <c r="V310" s="8"/>
      <c r="W310" s="776"/>
      <c r="X310" s="8"/>
      <c r="Y310" s="776"/>
      <c r="Z310" s="8"/>
    </row>
    <row r="311" spans="3:26" ht="14.25">
      <c r="C311" s="8"/>
      <c r="D311" s="8"/>
      <c r="E311" s="8"/>
      <c r="F311" s="8"/>
      <c r="G311" s="8"/>
      <c r="H311" s="8"/>
      <c r="I311" s="8"/>
      <c r="J311" s="8"/>
      <c r="K311" s="8"/>
      <c r="L311" s="8"/>
      <c r="M311" s="8"/>
      <c r="N311" s="8"/>
      <c r="O311" s="776"/>
      <c r="P311" s="8"/>
      <c r="Q311" s="776"/>
      <c r="R311" s="8"/>
      <c r="S311" s="776"/>
      <c r="T311" s="8"/>
      <c r="U311" s="776"/>
      <c r="V311" s="8"/>
      <c r="W311" s="776"/>
      <c r="X311" s="8"/>
      <c r="Y311" s="776"/>
      <c r="Z311" s="8"/>
    </row>
    <row r="312" spans="3:26" ht="14.25">
      <c r="C312" s="8"/>
      <c r="D312" s="8"/>
      <c r="E312" s="8"/>
      <c r="F312" s="8"/>
      <c r="G312" s="8"/>
      <c r="H312" s="8"/>
      <c r="I312" s="8"/>
      <c r="J312" s="8"/>
      <c r="K312" s="8"/>
      <c r="L312" s="8"/>
      <c r="M312" s="8"/>
      <c r="N312" s="8"/>
      <c r="O312" s="776"/>
      <c r="P312" s="8"/>
      <c r="Q312" s="776"/>
      <c r="R312" s="8"/>
      <c r="S312" s="776"/>
      <c r="T312" s="8"/>
      <c r="U312" s="776"/>
      <c r="V312" s="8"/>
      <c r="W312" s="776"/>
      <c r="X312" s="8"/>
      <c r="Y312" s="776"/>
      <c r="Z312" s="8"/>
    </row>
    <row r="313" spans="3:26" ht="14.25">
      <c r="C313" s="8"/>
      <c r="D313" s="8"/>
      <c r="E313" s="8"/>
      <c r="F313" s="8"/>
      <c r="G313" s="8"/>
      <c r="H313" s="8"/>
      <c r="I313" s="8"/>
      <c r="J313" s="8"/>
      <c r="K313" s="8"/>
      <c r="L313" s="8"/>
      <c r="M313" s="8"/>
      <c r="N313" s="8"/>
      <c r="O313" s="776"/>
      <c r="P313" s="8"/>
      <c r="Q313" s="776"/>
      <c r="R313" s="8"/>
      <c r="S313" s="776"/>
      <c r="T313" s="8"/>
      <c r="U313" s="776"/>
      <c r="V313" s="8"/>
      <c r="W313" s="776"/>
      <c r="X313" s="8"/>
      <c r="Y313" s="776"/>
      <c r="Z313" s="8"/>
    </row>
    <row r="314" spans="3:26" ht="14.25">
      <c r="C314" s="8"/>
      <c r="D314" s="8"/>
      <c r="E314" s="8"/>
      <c r="F314" s="8"/>
      <c r="G314" s="8"/>
      <c r="H314" s="8"/>
      <c r="I314" s="8"/>
      <c r="J314" s="8"/>
      <c r="K314" s="8"/>
      <c r="L314" s="8"/>
      <c r="M314" s="8"/>
      <c r="N314" s="8"/>
      <c r="O314" s="776"/>
      <c r="P314" s="8"/>
      <c r="Q314" s="776"/>
      <c r="R314" s="8"/>
      <c r="S314" s="776"/>
      <c r="T314" s="8"/>
      <c r="U314" s="776"/>
      <c r="V314" s="8"/>
      <c r="W314" s="776"/>
      <c r="X314" s="8"/>
      <c r="Y314" s="776"/>
      <c r="Z314" s="8"/>
    </row>
    <row r="315" spans="3:26" ht="14.25">
      <c r="C315" s="8"/>
      <c r="D315" s="8"/>
      <c r="E315" s="8"/>
      <c r="F315" s="8"/>
      <c r="G315" s="8"/>
      <c r="H315" s="8"/>
      <c r="I315" s="8"/>
      <c r="J315" s="8"/>
      <c r="K315" s="8"/>
      <c r="L315" s="8"/>
      <c r="M315" s="8"/>
      <c r="N315" s="8"/>
      <c r="O315" s="776"/>
      <c r="P315" s="8"/>
      <c r="Q315" s="776"/>
      <c r="R315" s="8"/>
      <c r="S315" s="776"/>
      <c r="T315" s="8"/>
      <c r="U315" s="776"/>
      <c r="V315" s="8"/>
      <c r="W315" s="776"/>
      <c r="X315" s="8"/>
      <c r="Y315" s="776"/>
      <c r="Z315" s="8"/>
    </row>
    <row r="316" spans="3:26" ht="14.25">
      <c r="C316" s="8"/>
      <c r="D316" s="8"/>
      <c r="E316" s="8"/>
      <c r="F316" s="8"/>
      <c r="G316" s="8"/>
      <c r="H316" s="8"/>
      <c r="I316" s="8"/>
      <c r="J316" s="8"/>
      <c r="K316" s="8"/>
      <c r="L316" s="8"/>
      <c r="M316" s="8"/>
      <c r="N316" s="8"/>
      <c r="O316" s="776"/>
      <c r="P316" s="8"/>
      <c r="Q316" s="776"/>
      <c r="R316" s="8"/>
      <c r="S316" s="776"/>
      <c r="T316" s="8"/>
      <c r="U316" s="776"/>
      <c r="V316" s="8"/>
      <c r="W316" s="776"/>
      <c r="X316" s="8"/>
      <c r="Y316" s="776"/>
      <c r="Z316" s="8"/>
    </row>
    <row r="317" spans="3:26" ht="14.25">
      <c r="C317" s="8"/>
      <c r="D317" s="8"/>
      <c r="E317" s="8"/>
      <c r="F317" s="8"/>
      <c r="G317" s="8"/>
      <c r="H317" s="8"/>
      <c r="I317" s="8"/>
      <c r="J317" s="8"/>
      <c r="K317" s="8"/>
      <c r="L317" s="8"/>
      <c r="M317" s="8"/>
      <c r="N317" s="8"/>
      <c r="O317" s="776"/>
      <c r="P317" s="8"/>
      <c r="Q317" s="776"/>
      <c r="R317" s="8"/>
      <c r="S317" s="776"/>
      <c r="T317" s="8"/>
      <c r="U317" s="776"/>
      <c r="V317" s="8"/>
      <c r="W317" s="776"/>
      <c r="X317" s="8"/>
      <c r="Y317" s="776"/>
      <c r="Z317" s="8"/>
    </row>
    <row r="318" spans="3:26" ht="14.25">
      <c r="C318" s="8"/>
      <c r="D318" s="8"/>
      <c r="E318" s="8"/>
      <c r="F318" s="8"/>
      <c r="G318" s="8"/>
      <c r="H318" s="8"/>
      <c r="I318" s="8"/>
      <c r="J318" s="8"/>
      <c r="K318" s="8"/>
      <c r="L318" s="8"/>
      <c r="M318" s="8"/>
      <c r="N318" s="8"/>
      <c r="O318" s="776"/>
      <c r="P318" s="8"/>
      <c r="Q318" s="776"/>
      <c r="R318" s="8"/>
      <c r="S318" s="776"/>
      <c r="T318" s="8"/>
      <c r="U318" s="776"/>
      <c r="V318" s="8"/>
      <c r="W318" s="776"/>
      <c r="X318" s="8"/>
      <c r="Y318" s="776"/>
      <c r="Z318" s="8"/>
    </row>
    <row r="319" spans="3:26" ht="14.25">
      <c r="C319" s="8"/>
      <c r="D319" s="8"/>
      <c r="E319" s="8"/>
      <c r="F319" s="8"/>
      <c r="G319" s="8"/>
      <c r="H319" s="8"/>
      <c r="I319" s="8"/>
      <c r="J319" s="8"/>
      <c r="K319" s="8"/>
      <c r="L319" s="8"/>
      <c r="M319" s="8"/>
      <c r="N319" s="8"/>
      <c r="O319" s="776"/>
      <c r="P319" s="8"/>
      <c r="Q319" s="776"/>
      <c r="R319" s="8"/>
      <c r="S319" s="776"/>
      <c r="T319" s="8"/>
      <c r="U319" s="776"/>
      <c r="V319" s="8"/>
      <c r="W319" s="776"/>
      <c r="X319" s="8"/>
      <c r="Y319" s="776"/>
      <c r="Z319" s="8"/>
    </row>
    <row r="320" spans="3:26" ht="14.25">
      <c r="C320" s="8"/>
      <c r="D320" s="8"/>
      <c r="E320" s="8"/>
      <c r="F320" s="8"/>
      <c r="G320" s="8"/>
      <c r="H320" s="8"/>
      <c r="I320" s="8"/>
      <c r="J320" s="8"/>
      <c r="K320" s="8"/>
      <c r="L320" s="8"/>
      <c r="M320" s="8"/>
      <c r="N320" s="8"/>
      <c r="O320" s="776"/>
      <c r="P320" s="8"/>
      <c r="Q320" s="776"/>
      <c r="R320" s="8"/>
      <c r="S320" s="776"/>
      <c r="T320" s="8"/>
      <c r="U320" s="776"/>
      <c r="V320" s="8"/>
      <c r="W320" s="776"/>
      <c r="X320" s="8"/>
      <c r="Y320" s="776"/>
      <c r="Z320" s="8"/>
    </row>
    <row r="321" spans="3:26" ht="14.25">
      <c r="C321" s="8"/>
      <c r="D321" s="8"/>
      <c r="E321" s="8"/>
      <c r="F321" s="8"/>
      <c r="G321" s="8"/>
      <c r="H321" s="8"/>
      <c r="I321" s="8"/>
      <c r="J321" s="8"/>
      <c r="K321" s="8"/>
      <c r="L321" s="8"/>
      <c r="M321" s="8"/>
      <c r="N321" s="8"/>
      <c r="O321" s="776"/>
      <c r="P321" s="8"/>
      <c r="Q321" s="776"/>
      <c r="R321" s="8"/>
      <c r="S321" s="776"/>
      <c r="T321" s="8"/>
      <c r="U321" s="776"/>
      <c r="V321" s="8"/>
      <c r="W321" s="776"/>
      <c r="X321" s="8"/>
      <c r="Y321" s="776"/>
      <c r="Z321" s="8"/>
    </row>
    <row r="322" spans="3:26" ht="14.25">
      <c r="C322" s="8"/>
      <c r="D322" s="8"/>
      <c r="E322" s="8"/>
      <c r="F322" s="8"/>
      <c r="G322" s="8"/>
      <c r="H322" s="8"/>
      <c r="I322" s="8"/>
      <c r="J322" s="8"/>
      <c r="K322" s="8"/>
      <c r="L322" s="8"/>
      <c r="M322" s="8"/>
      <c r="N322" s="8"/>
      <c r="O322" s="776"/>
      <c r="P322" s="8"/>
      <c r="Q322" s="776"/>
      <c r="R322" s="8"/>
      <c r="S322" s="776"/>
      <c r="T322" s="8"/>
      <c r="U322" s="776"/>
      <c r="V322" s="8"/>
      <c r="W322" s="776"/>
      <c r="X322" s="8"/>
      <c r="Y322" s="776"/>
      <c r="Z322" s="8"/>
    </row>
    <row r="323" spans="3:26" ht="14.25">
      <c r="C323" s="8"/>
      <c r="D323" s="8"/>
      <c r="E323" s="8"/>
      <c r="F323" s="8"/>
      <c r="G323" s="8"/>
      <c r="H323" s="8"/>
      <c r="I323" s="8"/>
      <c r="J323" s="8"/>
      <c r="K323" s="8"/>
      <c r="L323" s="8"/>
      <c r="M323" s="8"/>
      <c r="N323" s="8"/>
      <c r="O323" s="776"/>
      <c r="P323" s="8"/>
      <c r="Q323" s="776"/>
      <c r="R323" s="8"/>
      <c r="S323" s="776"/>
      <c r="T323" s="8"/>
      <c r="U323" s="776"/>
      <c r="V323" s="8"/>
      <c r="W323" s="776"/>
      <c r="X323" s="8"/>
      <c r="Y323" s="776"/>
      <c r="Z323" s="8"/>
    </row>
    <row r="324" spans="3:26" ht="14.25">
      <c r="C324" s="8"/>
      <c r="D324" s="8"/>
      <c r="E324" s="8"/>
      <c r="F324" s="8"/>
      <c r="G324" s="8"/>
      <c r="H324" s="8"/>
      <c r="I324" s="8"/>
      <c r="J324" s="8"/>
      <c r="K324" s="8"/>
      <c r="L324" s="8"/>
      <c r="M324" s="8"/>
      <c r="N324" s="8"/>
      <c r="O324" s="776"/>
      <c r="P324" s="8"/>
      <c r="Q324" s="776"/>
      <c r="R324" s="8"/>
      <c r="S324" s="776"/>
      <c r="T324" s="8"/>
      <c r="U324" s="776"/>
      <c r="V324" s="8"/>
      <c r="W324" s="776"/>
      <c r="X324" s="8"/>
      <c r="Y324" s="776"/>
      <c r="Z324" s="8"/>
    </row>
    <row r="325" spans="3:26" ht="14.25">
      <c r="C325" s="8"/>
      <c r="D325" s="8"/>
      <c r="E325" s="8"/>
      <c r="F325" s="8"/>
      <c r="G325" s="8"/>
      <c r="H325" s="8"/>
      <c r="I325" s="8"/>
      <c r="J325" s="8"/>
      <c r="K325" s="8"/>
      <c r="L325" s="8"/>
      <c r="M325" s="8"/>
      <c r="N325" s="8"/>
      <c r="O325" s="776"/>
      <c r="P325" s="8"/>
      <c r="Q325" s="776"/>
      <c r="R325" s="8"/>
      <c r="S325" s="776"/>
      <c r="T325" s="8"/>
      <c r="U325" s="776"/>
      <c r="V325" s="8"/>
      <c r="W325" s="776"/>
      <c r="X325" s="8"/>
      <c r="Y325" s="776"/>
      <c r="Z325" s="8"/>
    </row>
    <row r="326" spans="3:26" ht="14.25">
      <c r="C326" s="8"/>
      <c r="D326" s="8"/>
      <c r="E326" s="8"/>
      <c r="F326" s="8"/>
      <c r="G326" s="8"/>
      <c r="H326" s="8"/>
      <c r="I326" s="8"/>
      <c r="J326" s="8"/>
      <c r="K326" s="8"/>
      <c r="L326" s="8"/>
      <c r="M326" s="8"/>
      <c r="N326" s="8"/>
      <c r="O326" s="776"/>
      <c r="P326" s="8"/>
      <c r="Q326" s="776"/>
      <c r="R326" s="8"/>
      <c r="S326" s="776"/>
      <c r="T326" s="8"/>
      <c r="U326" s="776"/>
      <c r="V326" s="8"/>
      <c r="W326" s="776"/>
      <c r="X326" s="8"/>
      <c r="Y326" s="776"/>
      <c r="Z326" s="8"/>
    </row>
    <row r="327" spans="3:26" ht="14.25">
      <c r="C327" s="8"/>
      <c r="D327" s="8"/>
      <c r="E327" s="8"/>
      <c r="F327" s="8"/>
      <c r="G327" s="8"/>
      <c r="H327" s="8"/>
      <c r="I327" s="8"/>
      <c r="J327" s="8"/>
      <c r="K327" s="8"/>
      <c r="L327" s="8"/>
      <c r="M327" s="8"/>
      <c r="N327" s="8"/>
      <c r="O327" s="776"/>
      <c r="P327" s="8"/>
      <c r="Q327" s="776"/>
      <c r="R327" s="8"/>
      <c r="S327" s="776"/>
      <c r="T327" s="8"/>
      <c r="U327" s="776"/>
      <c r="V327" s="8"/>
      <c r="W327" s="776"/>
      <c r="X327" s="8"/>
      <c r="Y327" s="776"/>
      <c r="Z327" s="8"/>
    </row>
    <row r="328" spans="3:26" ht="14.25">
      <c r="C328" s="8"/>
      <c r="D328" s="8"/>
      <c r="E328" s="8"/>
      <c r="F328" s="8"/>
      <c r="G328" s="8"/>
      <c r="H328" s="8"/>
      <c r="I328" s="8"/>
      <c r="J328" s="8"/>
      <c r="K328" s="8"/>
      <c r="L328" s="8"/>
      <c r="M328" s="8"/>
      <c r="N328" s="8"/>
      <c r="O328" s="776"/>
      <c r="P328" s="8"/>
      <c r="Q328" s="776"/>
      <c r="R328" s="8"/>
      <c r="S328" s="776"/>
      <c r="T328" s="8"/>
      <c r="U328" s="776"/>
      <c r="V328" s="8"/>
      <c r="W328" s="776"/>
      <c r="X328" s="8"/>
      <c r="Y328" s="776"/>
      <c r="Z328" s="8"/>
    </row>
    <row r="329" spans="3:26" ht="14.25">
      <c r="C329" s="8"/>
      <c r="D329" s="8"/>
      <c r="E329" s="8"/>
      <c r="F329" s="8"/>
      <c r="G329" s="8"/>
      <c r="H329" s="8"/>
      <c r="I329" s="8"/>
      <c r="J329" s="8"/>
      <c r="K329" s="8"/>
      <c r="L329" s="8"/>
      <c r="M329" s="8"/>
      <c r="N329" s="8"/>
      <c r="O329" s="776"/>
      <c r="P329" s="8"/>
      <c r="Q329" s="776"/>
      <c r="R329" s="8"/>
      <c r="S329" s="776"/>
      <c r="T329" s="8"/>
      <c r="U329" s="776"/>
      <c r="V329" s="8"/>
      <c r="W329" s="776"/>
      <c r="X329" s="8"/>
      <c r="Y329" s="776"/>
      <c r="Z329" s="8"/>
    </row>
    <row r="330" spans="3:26" ht="14.25">
      <c r="C330" s="8"/>
      <c r="D330" s="8"/>
      <c r="E330" s="8"/>
      <c r="F330" s="8"/>
      <c r="G330" s="8"/>
      <c r="H330" s="8"/>
      <c r="I330" s="8"/>
      <c r="J330" s="8"/>
      <c r="K330" s="8"/>
      <c r="L330" s="8"/>
      <c r="M330" s="8"/>
      <c r="N330" s="8"/>
      <c r="O330" s="776"/>
      <c r="P330" s="8"/>
      <c r="Q330" s="776"/>
      <c r="R330" s="8"/>
      <c r="S330" s="776"/>
      <c r="T330" s="8"/>
      <c r="U330" s="776"/>
      <c r="V330" s="8"/>
      <c r="W330" s="776"/>
      <c r="X330" s="8"/>
      <c r="Y330" s="776"/>
      <c r="Z330" s="8"/>
    </row>
    <row r="331" spans="3:26" ht="14.25">
      <c r="C331" s="8"/>
      <c r="D331" s="8"/>
      <c r="E331" s="8"/>
      <c r="F331" s="8"/>
      <c r="G331" s="8"/>
      <c r="H331" s="8"/>
      <c r="I331" s="8"/>
      <c r="J331" s="8"/>
      <c r="K331" s="8"/>
      <c r="L331" s="8"/>
      <c r="M331" s="8"/>
      <c r="N331" s="8"/>
      <c r="O331" s="776"/>
      <c r="P331" s="8"/>
      <c r="Q331" s="776"/>
      <c r="R331" s="8"/>
      <c r="S331" s="776"/>
      <c r="T331" s="8"/>
      <c r="U331" s="776"/>
      <c r="V331" s="8"/>
      <c r="W331" s="776"/>
      <c r="X331" s="8"/>
      <c r="Y331" s="776"/>
      <c r="Z331" s="8"/>
    </row>
    <row r="332" spans="3:26" ht="14.25">
      <c r="C332" s="8"/>
      <c r="D332" s="8"/>
      <c r="E332" s="8"/>
      <c r="F332" s="8"/>
      <c r="G332" s="8"/>
      <c r="H332" s="8"/>
      <c r="I332" s="8"/>
      <c r="J332" s="8"/>
      <c r="K332" s="8"/>
      <c r="L332" s="8"/>
      <c r="M332" s="8"/>
      <c r="N332" s="8"/>
      <c r="O332" s="776"/>
      <c r="P332" s="8"/>
      <c r="Q332" s="776"/>
      <c r="R332" s="8"/>
      <c r="S332" s="776"/>
      <c r="T332" s="8"/>
      <c r="U332" s="776"/>
      <c r="V332" s="8"/>
      <c r="W332" s="776"/>
      <c r="X332" s="8"/>
      <c r="Y332" s="776"/>
      <c r="Z332" s="8"/>
    </row>
    <row r="333" spans="3:26" ht="14.25">
      <c r="C333" s="8"/>
      <c r="D333" s="8"/>
      <c r="E333" s="8"/>
      <c r="F333" s="8"/>
      <c r="G333" s="8"/>
      <c r="H333" s="8"/>
      <c r="I333" s="8"/>
      <c r="J333" s="8"/>
      <c r="K333" s="8"/>
      <c r="L333" s="8"/>
      <c r="M333" s="8"/>
      <c r="N333" s="8"/>
      <c r="O333" s="776"/>
      <c r="P333" s="8"/>
      <c r="Q333" s="776"/>
      <c r="R333" s="8"/>
      <c r="S333" s="776"/>
      <c r="T333" s="8"/>
      <c r="U333" s="776"/>
      <c r="V333" s="8"/>
      <c r="W333" s="776"/>
      <c r="X333" s="8"/>
      <c r="Y333" s="776"/>
      <c r="Z333" s="8"/>
    </row>
    <row r="334" spans="3:26" ht="14.25">
      <c r="C334" s="8"/>
      <c r="D334" s="8"/>
      <c r="E334" s="8"/>
      <c r="F334" s="8"/>
      <c r="G334" s="8"/>
      <c r="H334" s="8"/>
      <c r="I334" s="8"/>
      <c r="J334" s="8"/>
      <c r="K334" s="8"/>
      <c r="L334" s="8"/>
      <c r="M334" s="8"/>
      <c r="N334" s="8"/>
      <c r="O334" s="776"/>
      <c r="P334" s="8"/>
      <c r="Q334" s="776"/>
      <c r="R334" s="8"/>
      <c r="S334" s="776"/>
      <c r="T334" s="8"/>
      <c r="U334" s="776"/>
      <c r="V334" s="8"/>
      <c r="W334" s="776"/>
      <c r="X334" s="8"/>
      <c r="Y334" s="776"/>
      <c r="Z334" s="8"/>
    </row>
    <row r="335" spans="3:26" ht="14.25">
      <c r="C335" s="8"/>
      <c r="D335" s="8"/>
      <c r="E335" s="8"/>
      <c r="F335" s="8"/>
      <c r="G335" s="8"/>
      <c r="H335" s="8"/>
      <c r="I335" s="8"/>
      <c r="J335" s="8"/>
      <c r="K335" s="8"/>
      <c r="L335" s="8"/>
      <c r="M335" s="8"/>
      <c r="N335" s="8"/>
      <c r="O335" s="776"/>
      <c r="P335" s="8"/>
      <c r="Q335" s="776"/>
      <c r="R335" s="8"/>
      <c r="S335" s="776"/>
      <c r="T335" s="8"/>
      <c r="U335" s="776"/>
      <c r="V335" s="8"/>
      <c r="W335" s="776"/>
      <c r="X335" s="8"/>
      <c r="Y335" s="776"/>
      <c r="Z335" s="8"/>
    </row>
    <row r="336" spans="3:26" ht="14.25">
      <c r="C336" s="8"/>
      <c r="D336" s="8"/>
      <c r="E336" s="8"/>
      <c r="F336" s="8"/>
      <c r="G336" s="8"/>
      <c r="H336" s="8"/>
      <c r="I336" s="8"/>
      <c r="J336" s="8"/>
      <c r="K336" s="8"/>
      <c r="L336" s="8"/>
      <c r="M336" s="8"/>
      <c r="N336" s="8"/>
      <c r="O336" s="776"/>
      <c r="P336" s="8"/>
      <c r="Q336" s="776"/>
      <c r="R336" s="8"/>
      <c r="S336" s="776"/>
      <c r="T336" s="8"/>
      <c r="U336" s="776"/>
      <c r="V336" s="8"/>
      <c r="W336" s="776"/>
      <c r="X336" s="8"/>
      <c r="Y336" s="776"/>
      <c r="Z336" s="8"/>
    </row>
    <row r="337" spans="3:26" ht="14.25">
      <c r="C337" s="8"/>
      <c r="D337" s="8"/>
      <c r="E337" s="8"/>
      <c r="F337" s="8"/>
      <c r="G337" s="8"/>
      <c r="H337" s="8"/>
      <c r="I337" s="8"/>
      <c r="J337" s="8"/>
      <c r="K337" s="8"/>
      <c r="L337" s="8"/>
      <c r="M337" s="8"/>
      <c r="N337" s="8"/>
      <c r="O337" s="776"/>
      <c r="P337" s="8"/>
      <c r="Q337" s="776"/>
      <c r="R337" s="8"/>
      <c r="S337" s="776"/>
      <c r="T337" s="8"/>
      <c r="U337" s="776"/>
      <c r="V337" s="8"/>
      <c r="W337" s="776"/>
      <c r="X337" s="8"/>
      <c r="Y337" s="776"/>
      <c r="Z337" s="8"/>
    </row>
    <row r="338" spans="3:26" ht="14.25">
      <c r="C338" s="8"/>
      <c r="D338" s="8"/>
      <c r="E338" s="8"/>
      <c r="F338" s="8"/>
      <c r="G338" s="8"/>
      <c r="H338" s="8"/>
      <c r="I338" s="8"/>
      <c r="J338" s="8"/>
      <c r="K338" s="8"/>
      <c r="L338" s="8"/>
      <c r="M338" s="8"/>
      <c r="N338" s="8"/>
      <c r="O338" s="776"/>
      <c r="P338" s="8"/>
      <c r="Q338" s="776"/>
      <c r="R338" s="8"/>
      <c r="S338" s="776"/>
      <c r="T338" s="8"/>
      <c r="U338" s="776"/>
      <c r="V338" s="8"/>
      <c r="W338" s="776"/>
      <c r="X338" s="8"/>
      <c r="Y338" s="776"/>
      <c r="Z338" s="8"/>
    </row>
    <row r="339" spans="3:26" ht="14.25">
      <c r="C339" s="8"/>
      <c r="D339" s="8"/>
      <c r="E339" s="8"/>
      <c r="F339" s="8"/>
      <c r="G339" s="8"/>
      <c r="H339" s="8"/>
      <c r="I339" s="8"/>
      <c r="J339" s="8"/>
      <c r="K339" s="8"/>
      <c r="L339" s="8"/>
      <c r="M339" s="8"/>
      <c r="N339" s="8"/>
      <c r="O339" s="776"/>
      <c r="P339" s="8"/>
      <c r="Q339" s="776"/>
      <c r="R339" s="8"/>
      <c r="S339" s="776"/>
      <c r="T339" s="8"/>
      <c r="U339" s="776"/>
      <c r="V339" s="8"/>
      <c r="W339" s="776"/>
      <c r="X339" s="8"/>
      <c r="Y339" s="776"/>
      <c r="Z339" s="8"/>
    </row>
    <row r="340" spans="3:26" ht="14.25">
      <c r="C340" s="8"/>
      <c r="D340" s="8"/>
      <c r="E340" s="8"/>
      <c r="F340" s="8"/>
      <c r="G340" s="8"/>
      <c r="H340" s="8"/>
      <c r="I340" s="8"/>
      <c r="J340" s="8"/>
      <c r="K340" s="8"/>
      <c r="L340" s="8"/>
      <c r="M340" s="8"/>
      <c r="N340" s="8"/>
      <c r="O340" s="776"/>
      <c r="P340" s="8"/>
      <c r="Q340" s="776"/>
      <c r="R340" s="8"/>
      <c r="S340" s="776"/>
      <c r="T340" s="8"/>
      <c r="U340" s="776"/>
      <c r="V340" s="8"/>
      <c r="W340" s="776"/>
      <c r="X340" s="8"/>
      <c r="Y340" s="776"/>
      <c r="Z340" s="8"/>
    </row>
    <row r="341" spans="3:26" ht="14.25">
      <c r="C341" s="8"/>
      <c r="D341" s="8"/>
      <c r="E341" s="8"/>
      <c r="F341" s="8"/>
      <c r="G341" s="8"/>
      <c r="H341" s="8"/>
      <c r="I341" s="8"/>
      <c r="J341" s="8"/>
      <c r="K341" s="8"/>
      <c r="L341" s="8"/>
      <c r="M341" s="8"/>
      <c r="N341" s="8"/>
      <c r="O341" s="776"/>
      <c r="P341" s="8"/>
      <c r="Q341" s="776"/>
      <c r="R341" s="8"/>
      <c r="S341" s="776"/>
      <c r="T341" s="8"/>
      <c r="U341" s="776"/>
      <c r="V341" s="8"/>
      <c r="W341" s="776"/>
      <c r="X341" s="8"/>
      <c r="Y341" s="776"/>
      <c r="Z341" s="8"/>
    </row>
    <row r="342" spans="3:26" ht="14.25">
      <c r="C342" s="8"/>
      <c r="D342" s="8"/>
      <c r="E342" s="8"/>
      <c r="F342" s="8"/>
      <c r="G342" s="8"/>
      <c r="H342" s="8"/>
      <c r="I342" s="8"/>
      <c r="J342" s="8"/>
      <c r="K342" s="8"/>
      <c r="L342" s="8"/>
      <c r="M342" s="8"/>
      <c r="N342" s="8"/>
      <c r="O342" s="776"/>
      <c r="P342" s="8"/>
      <c r="Q342" s="776"/>
      <c r="R342" s="8"/>
      <c r="S342" s="776"/>
      <c r="T342" s="8"/>
      <c r="U342" s="776"/>
      <c r="V342" s="8"/>
      <c r="W342" s="776"/>
      <c r="X342" s="8"/>
      <c r="Y342" s="776"/>
      <c r="Z342" s="8"/>
    </row>
    <row r="343" spans="3:26" ht="14.25">
      <c r="C343" s="8"/>
      <c r="D343" s="8"/>
      <c r="E343" s="8"/>
      <c r="F343" s="8"/>
      <c r="G343" s="8"/>
      <c r="H343" s="8"/>
      <c r="I343" s="8"/>
      <c r="J343" s="8"/>
      <c r="K343" s="8"/>
      <c r="L343" s="8"/>
      <c r="M343" s="8"/>
      <c r="N343" s="8"/>
      <c r="O343" s="776"/>
      <c r="P343" s="8"/>
      <c r="Q343" s="776"/>
      <c r="R343" s="8"/>
      <c r="S343" s="776"/>
      <c r="T343" s="8"/>
      <c r="U343" s="776"/>
      <c r="V343" s="8"/>
      <c r="W343" s="776"/>
      <c r="X343" s="8"/>
      <c r="Y343" s="776"/>
      <c r="Z343" s="8"/>
    </row>
    <row r="344" spans="3:26" ht="14.25">
      <c r="C344" s="8"/>
      <c r="D344" s="8"/>
      <c r="E344" s="8"/>
      <c r="F344" s="8"/>
      <c r="G344" s="8"/>
      <c r="H344" s="8"/>
      <c r="I344" s="8"/>
      <c r="J344" s="8"/>
      <c r="K344" s="8"/>
      <c r="L344" s="8"/>
      <c r="M344" s="8"/>
      <c r="N344" s="8"/>
      <c r="O344" s="776"/>
      <c r="P344" s="8"/>
      <c r="Q344" s="776"/>
      <c r="R344" s="8"/>
      <c r="S344" s="776"/>
      <c r="T344" s="8"/>
      <c r="U344" s="776"/>
      <c r="V344" s="8"/>
      <c r="W344" s="776"/>
      <c r="X344" s="8"/>
      <c r="Y344" s="776"/>
      <c r="Z344" s="8"/>
    </row>
    <row r="345" spans="3:26" ht="14.25">
      <c r="C345" s="8"/>
      <c r="D345" s="8"/>
      <c r="E345" s="8"/>
      <c r="F345" s="8"/>
      <c r="G345" s="8"/>
      <c r="H345" s="8"/>
      <c r="I345" s="8"/>
      <c r="J345" s="8"/>
      <c r="K345" s="8"/>
      <c r="L345" s="8"/>
      <c r="M345" s="8"/>
      <c r="N345" s="8"/>
      <c r="O345" s="776"/>
      <c r="P345" s="8"/>
      <c r="Q345" s="776"/>
      <c r="R345" s="8"/>
      <c r="S345" s="776"/>
      <c r="T345" s="8"/>
      <c r="U345" s="776"/>
      <c r="V345" s="8"/>
      <c r="W345" s="776"/>
      <c r="X345" s="8"/>
      <c r="Y345" s="776"/>
      <c r="Z345" s="8"/>
    </row>
    <row r="346" spans="3:26" ht="14.25">
      <c r="C346" s="8"/>
      <c r="D346" s="8"/>
      <c r="E346" s="8"/>
      <c r="F346" s="8"/>
      <c r="G346" s="8"/>
      <c r="H346" s="8"/>
      <c r="I346" s="8"/>
      <c r="J346" s="8"/>
      <c r="K346" s="8"/>
      <c r="L346" s="8"/>
      <c r="M346" s="8"/>
      <c r="N346" s="8"/>
      <c r="O346" s="776"/>
      <c r="P346" s="8"/>
      <c r="Q346" s="776"/>
      <c r="R346" s="8"/>
      <c r="S346" s="776"/>
      <c r="T346" s="8"/>
      <c r="U346" s="776"/>
      <c r="V346" s="8"/>
      <c r="W346" s="776"/>
      <c r="X346" s="8"/>
      <c r="Y346" s="776"/>
      <c r="Z346" s="8"/>
    </row>
    <row r="347" spans="3:26" ht="14.25">
      <c r="C347" s="8"/>
      <c r="D347" s="8"/>
      <c r="E347" s="8"/>
      <c r="F347" s="8"/>
      <c r="G347" s="8"/>
      <c r="H347" s="8"/>
      <c r="I347" s="8"/>
      <c r="J347" s="8"/>
      <c r="K347" s="8"/>
      <c r="L347" s="8"/>
      <c r="M347" s="8"/>
      <c r="N347" s="8"/>
      <c r="O347" s="776"/>
      <c r="P347" s="8"/>
      <c r="Q347" s="776"/>
      <c r="R347" s="8"/>
      <c r="S347" s="776"/>
      <c r="T347" s="8"/>
      <c r="U347" s="776"/>
      <c r="V347" s="8"/>
      <c r="W347" s="776"/>
      <c r="X347" s="8"/>
      <c r="Y347" s="776"/>
      <c r="Z347" s="8"/>
    </row>
    <row r="348" spans="3:26" ht="14.25">
      <c r="C348" s="8"/>
      <c r="D348" s="8"/>
      <c r="E348" s="8"/>
      <c r="F348" s="8"/>
      <c r="G348" s="8"/>
      <c r="H348" s="8"/>
      <c r="I348" s="8"/>
      <c r="J348" s="8"/>
      <c r="K348" s="8"/>
      <c r="L348" s="8"/>
      <c r="M348" s="8"/>
      <c r="N348" s="8"/>
      <c r="O348" s="776"/>
      <c r="P348" s="8"/>
      <c r="Q348" s="776"/>
      <c r="R348" s="8"/>
      <c r="S348" s="776"/>
      <c r="T348" s="8"/>
      <c r="U348" s="776"/>
      <c r="V348" s="8"/>
      <c r="W348" s="776"/>
      <c r="X348" s="8"/>
      <c r="Y348" s="776"/>
      <c r="Z348" s="8"/>
    </row>
    <row r="349" spans="3:26" ht="14.25">
      <c r="C349" s="8"/>
      <c r="D349" s="8"/>
      <c r="E349" s="8"/>
      <c r="F349" s="8"/>
      <c r="G349" s="8"/>
      <c r="H349" s="8"/>
      <c r="I349" s="8"/>
      <c r="J349" s="8"/>
      <c r="K349" s="8"/>
      <c r="L349" s="8"/>
      <c r="M349" s="8"/>
      <c r="N349" s="8"/>
      <c r="O349" s="776"/>
      <c r="P349" s="8"/>
      <c r="Q349" s="776"/>
      <c r="R349" s="8"/>
      <c r="S349" s="776"/>
      <c r="T349" s="8"/>
      <c r="U349" s="776"/>
      <c r="V349" s="8"/>
      <c r="W349" s="776"/>
      <c r="X349" s="8"/>
      <c r="Y349" s="776"/>
      <c r="Z349" s="8"/>
    </row>
    <row r="350" spans="3:26" ht="14.25">
      <c r="C350" s="8"/>
      <c r="D350" s="8"/>
      <c r="E350" s="8"/>
      <c r="F350" s="8"/>
      <c r="G350" s="8"/>
      <c r="H350" s="8"/>
      <c r="I350" s="8"/>
      <c r="J350" s="8"/>
      <c r="K350" s="8"/>
      <c r="L350" s="8"/>
      <c r="M350" s="8"/>
      <c r="N350" s="8"/>
      <c r="O350" s="776"/>
      <c r="P350" s="8"/>
      <c r="Q350" s="776"/>
      <c r="R350" s="8"/>
      <c r="S350" s="776"/>
      <c r="T350" s="8"/>
      <c r="U350" s="776"/>
      <c r="V350" s="8"/>
      <c r="W350" s="776"/>
      <c r="X350" s="8"/>
      <c r="Y350" s="776"/>
      <c r="Z350" s="8"/>
    </row>
    <row r="351" spans="3:26" ht="14.25">
      <c r="C351" s="8"/>
      <c r="D351" s="8"/>
      <c r="E351" s="8"/>
      <c r="F351" s="8"/>
      <c r="G351" s="8"/>
      <c r="H351" s="8"/>
      <c r="I351" s="8"/>
      <c r="J351" s="8"/>
      <c r="K351" s="8"/>
      <c r="L351" s="8"/>
      <c r="M351" s="8"/>
      <c r="N351" s="8"/>
      <c r="O351" s="776"/>
      <c r="P351" s="8"/>
      <c r="Q351" s="776"/>
      <c r="R351" s="8"/>
      <c r="S351" s="776"/>
      <c r="T351" s="8"/>
      <c r="U351" s="776"/>
      <c r="V351" s="8"/>
      <c r="W351" s="776"/>
      <c r="X351" s="8"/>
      <c r="Y351" s="776"/>
      <c r="Z351" s="8"/>
    </row>
    <row r="352" spans="3:26" ht="14.25">
      <c r="C352" s="8"/>
      <c r="D352" s="8"/>
      <c r="E352" s="8"/>
      <c r="F352" s="8"/>
      <c r="G352" s="8"/>
      <c r="H352" s="8"/>
      <c r="I352" s="8"/>
      <c r="J352" s="8"/>
      <c r="K352" s="8"/>
      <c r="L352" s="8"/>
      <c r="M352" s="8"/>
      <c r="N352" s="8"/>
      <c r="O352" s="776"/>
      <c r="P352" s="8"/>
      <c r="Q352" s="776"/>
      <c r="R352" s="8"/>
      <c r="S352" s="776"/>
      <c r="T352" s="8"/>
      <c r="U352" s="776"/>
      <c r="V352" s="8"/>
      <c r="W352" s="776"/>
      <c r="X352" s="8"/>
      <c r="Y352" s="776"/>
      <c r="Z352" s="8"/>
    </row>
    <row r="353" spans="3:26" ht="14.25">
      <c r="C353" s="8"/>
      <c r="D353" s="8"/>
      <c r="E353" s="8"/>
      <c r="F353" s="8"/>
      <c r="G353" s="8"/>
      <c r="H353" s="8"/>
      <c r="I353" s="8"/>
      <c r="J353" s="8"/>
      <c r="K353" s="8"/>
      <c r="L353" s="8"/>
      <c r="M353" s="8"/>
      <c r="N353" s="8"/>
      <c r="O353" s="776"/>
      <c r="P353" s="8"/>
      <c r="Q353" s="776"/>
      <c r="R353" s="8"/>
      <c r="S353" s="776"/>
      <c r="T353" s="8"/>
      <c r="U353" s="776"/>
      <c r="V353" s="8"/>
      <c r="W353" s="776"/>
      <c r="X353" s="8"/>
      <c r="Y353" s="776"/>
      <c r="Z353" s="8"/>
    </row>
    <row r="354" spans="3:26" ht="14.25">
      <c r="C354" s="8"/>
      <c r="D354" s="8"/>
      <c r="E354" s="8"/>
      <c r="F354" s="8"/>
      <c r="G354" s="8"/>
      <c r="H354" s="8"/>
      <c r="I354" s="8"/>
      <c r="J354" s="8"/>
      <c r="K354" s="8"/>
      <c r="L354" s="8"/>
      <c r="M354" s="8"/>
      <c r="N354" s="8"/>
      <c r="O354" s="776"/>
      <c r="P354" s="8"/>
      <c r="Q354" s="776"/>
      <c r="R354" s="8"/>
      <c r="S354" s="776"/>
      <c r="T354" s="8"/>
      <c r="U354" s="776"/>
      <c r="V354" s="8"/>
      <c r="W354" s="776"/>
      <c r="X354" s="8"/>
      <c r="Y354" s="776"/>
      <c r="Z354" s="8"/>
    </row>
    <row r="355" spans="3:26" ht="14.25">
      <c r="C355" s="8"/>
      <c r="D355" s="8"/>
      <c r="E355" s="8"/>
      <c r="F355" s="8"/>
      <c r="G355" s="8"/>
      <c r="H355" s="8"/>
      <c r="I355" s="8"/>
      <c r="J355" s="8"/>
      <c r="K355" s="8"/>
      <c r="L355" s="8"/>
      <c r="M355" s="8"/>
      <c r="N355" s="8"/>
      <c r="O355" s="776"/>
      <c r="P355" s="8"/>
      <c r="Q355" s="776"/>
      <c r="R355" s="8"/>
      <c r="S355" s="776"/>
      <c r="T355" s="8"/>
      <c r="U355" s="776"/>
      <c r="V355" s="8"/>
      <c r="W355" s="776"/>
      <c r="X355" s="8"/>
      <c r="Y355" s="776"/>
      <c r="Z355" s="8"/>
    </row>
    <row r="356" spans="3:26" ht="14.25">
      <c r="C356" s="8"/>
      <c r="D356" s="8"/>
      <c r="E356" s="8"/>
      <c r="F356" s="8"/>
      <c r="G356" s="8"/>
      <c r="H356" s="8"/>
      <c r="I356" s="8"/>
      <c r="J356" s="8"/>
      <c r="K356" s="8"/>
      <c r="L356" s="8"/>
      <c r="M356" s="8"/>
      <c r="N356" s="8"/>
      <c r="O356" s="776"/>
      <c r="P356" s="8"/>
      <c r="Q356" s="776"/>
      <c r="R356" s="8"/>
      <c r="S356" s="776"/>
      <c r="T356" s="8"/>
      <c r="U356" s="776"/>
      <c r="V356" s="8"/>
      <c r="W356" s="776"/>
      <c r="X356" s="8"/>
      <c r="Y356" s="776"/>
      <c r="Z356" s="8"/>
    </row>
    <row r="357" spans="3:26" ht="14.25">
      <c r="C357" s="8"/>
      <c r="D357" s="8"/>
      <c r="E357" s="8"/>
      <c r="F357" s="8"/>
      <c r="G357" s="8"/>
      <c r="H357" s="8"/>
      <c r="I357" s="8"/>
      <c r="J357" s="8"/>
      <c r="K357" s="8"/>
      <c r="L357" s="8"/>
      <c r="M357" s="8"/>
      <c r="N357" s="8"/>
      <c r="O357" s="776"/>
      <c r="P357" s="8"/>
      <c r="Q357" s="776"/>
      <c r="R357" s="8"/>
      <c r="S357" s="776"/>
      <c r="T357" s="8"/>
      <c r="U357" s="776"/>
      <c r="V357" s="8"/>
      <c r="W357" s="776"/>
      <c r="X357" s="8"/>
      <c r="Y357" s="776"/>
      <c r="Z357" s="8"/>
    </row>
    <row r="358" spans="3:26" ht="14.25">
      <c r="C358" s="8"/>
      <c r="D358" s="8"/>
      <c r="E358" s="8"/>
      <c r="F358" s="8"/>
      <c r="G358" s="8"/>
      <c r="H358" s="8"/>
      <c r="I358" s="8"/>
      <c r="J358" s="8"/>
      <c r="K358" s="8"/>
      <c r="L358" s="8"/>
      <c r="M358" s="8"/>
      <c r="N358" s="8"/>
      <c r="O358" s="776"/>
      <c r="P358" s="8"/>
      <c r="Q358" s="776"/>
      <c r="R358" s="8"/>
      <c r="S358" s="776"/>
      <c r="T358" s="8"/>
      <c r="U358" s="776"/>
      <c r="V358" s="8"/>
      <c r="W358" s="776"/>
      <c r="X358" s="8"/>
      <c r="Y358" s="776"/>
      <c r="Z358" s="8"/>
    </row>
    <row r="359" spans="3:26" ht="14.25">
      <c r="C359" s="8"/>
      <c r="D359" s="8"/>
      <c r="E359" s="8"/>
      <c r="F359" s="8"/>
      <c r="G359" s="8"/>
      <c r="H359" s="8"/>
      <c r="I359" s="8"/>
      <c r="J359" s="8"/>
      <c r="K359" s="8"/>
      <c r="L359" s="8"/>
      <c r="M359" s="8"/>
      <c r="N359" s="8"/>
      <c r="O359" s="776"/>
      <c r="P359" s="8"/>
      <c r="Q359" s="776"/>
      <c r="R359" s="8"/>
      <c r="S359" s="776"/>
      <c r="T359" s="8"/>
      <c r="U359" s="776"/>
      <c r="V359" s="8"/>
      <c r="W359" s="776"/>
      <c r="X359" s="8"/>
      <c r="Y359" s="776"/>
      <c r="Z359" s="8"/>
    </row>
    <row r="360" spans="3:26" ht="14.25">
      <c r="C360" s="8"/>
      <c r="D360" s="8"/>
      <c r="E360" s="8"/>
      <c r="F360" s="8"/>
      <c r="G360" s="8"/>
      <c r="H360" s="8"/>
      <c r="I360" s="8"/>
      <c r="J360" s="8"/>
      <c r="K360" s="8"/>
      <c r="L360" s="8"/>
      <c r="M360" s="8"/>
      <c r="N360" s="8"/>
      <c r="O360" s="776"/>
      <c r="P360" s="8"/>
      <c r="Q360" s="776"/>
      <c r="R360" s="8"/>
      <c r="S360" s="776"/>
      <c r="T360" s="8"/>
      <c r="U360" s="776"/>
      <c r="V360" s="8"/>
      <c r="W360" s="776"/>
      <c r="X360" s="8"/>
      <c r="Y360" s="776"/>
      <c r="Z360" s="8"/>
    </row>
    <row r="361" spans="3:26" ht="14.25">
      <c r="C361" s="8"/>
      <c r="D361" s="8"/>
      <c r="E361" s="8"/>
      <c r="F361" s="8"/>
      <c r="G361" s="8"/>
      <c r="H361" s="8"/>
      <c r="I361" s="8"/>
      <c r="J361" s="8"/>
      <c r="K361" s="8"/>
      <c r="L361" s="8"/>
      <c r="M361" s="8"/>
      <c r="N361" s="8"/>
      <c r="O361" s="776"/>
      <c r="P361" s="8"/>
      <c r="Q361" s="776"/>
      <c r="R361" s="8"/>
      <c r="S361" s="776"/>
      <c r="T361" s="8"/>
      <c r="U361" s="776"/>
      <c r="V361" s="8"/>
      <c r="W361" s="776"/>
      <c r="X361" s="8"/>
      <c r="Y361" s="776"/>
      <c r="Z361" s="8"/>
    </row>
    <row r="362" spans="3:26" ht="14.25">
      <c r="C362" s="8"/>
      <c r="D362" s="8"/>
      <c r="E362" s="8"/>
      <c r="F362" s="8"/>
      <c r="G362" s="8"/>
      <c r="H362" s="8"/>
      <c r="I362" s="8"/>
      <c r="J362" s="8"/>
      <c r="K362" s="8"/>
      <c r="L362" s="8"/>
      <c r="M362" s="8"/>
      <c r="N362" s="8"/>
      <c r="O362" s="776"/>
      <c r="P362" s="8"/>
      <c r="Q362" s="776"/>
      <c r="R362" s="8"/>
      <c r="S362" s="776"/>
      <c r="T362" s="8"/>
      <c r="U362" s="776"/>
      <c r="V362" s="8"/>
      <c r="W362" s="776"/>
      <c r="X362" s="8"/>
      <c r="Y362" s="776"/>
      <c r="Z362" s="8"/>
    </row>
    <row r="363" spans="3:26" ht="14.25">
      <c r="C363" s="8"/>
      <c r="D363" s="8"/>
      <c r="E363" s="8"/>
      <c r="F363" s="8"/>
      <c r="G363" s="8"/>
      <c r="H363" s="8"/>
      <c r="I363" s="8"/>
      <c r="J363" s="8"/>
      <c r="K363" s="8"/>
      <c r="L363" s="8"/>
      <c r="M363" s="8"/>
      <c r="N363" s="8"/>
      <c r="O363" s="776"/>
      <c r="P363" s="8"/>
      <c r="Q363" s="776"/>
      <c r="R363" s="8"/>
      <c r="S363" s="776"/>
      <c r="T363" s="8"/>
      <c r="U363" s="776"/>
      <c r="V363" s="8"/>
      <c r="W363" s="776"/>
      <c r="X363" s="8"/>
      <c r="Y363" s="776"/>
      <c r="Z363" s="8"/>
    </row>
    <row r="364" spans="3:26" ht="14.25">
      <c r="C364" s="8"/>
      <c r="D364" s="8"/>
      <c r="E364" s="8"/>
      <c r="F364" s="8"/>
      <c r="G364" s="8"/>
      <c r="H364" s="8"/>
      <c r="I364" s="8"/>
      <c r="J364" s="8"/>
      <c r="K364" s="8"/>
      <c r="L364" s="8"/>
      <c r="M364" s="8"/>
      <c r="N364" s="8"/>
      <c r="O364" s="776"/>
      <c r="P364" s="8"/>
      <c r="Q364" s="776"/>
      <c r="R364" s="8"/>
      <c r="S364" s="776"/>
      <c r="T364" s="8"/>
      <c r="U364" s="776"/>
      <c r="V364" s="8"/>
      <c r="W364" s="776"/>
      <c r="X364" s="8"/>
      <c r="Y364" s="776"/>
      <c r="Z364" s="8"/>
    </row>
    <row r="365" spans="3:26" ht="14.25">
      <c r="C365" s="8"/>
      <c r="D365" s="8"/>
      <c r="E365" s="8"/>
      <c r="F365" s="8"/>
      <c r="G365" s="8"/>
      <c r="H365" s="8"/>
      <c r="I365" s="8"/>
      <c r="J365" s="8"/>
      <c r="K365" s="8"/>
      <c r="L365" s="8"/>
      <c r="M365" s="8"/>
      <c r="N365" s="8"/>
      <c r="O365" s="776"/>
      <c r="P365" s="8"/>
      <c r="Q365" s="776"/>
      <c r="R365" s="8"/>
      <c r="S365" s="776"/>
      <c r="T365" s="8"/>
      <c r="U365" s="776"/>
      <c r="V365" s="8"/>
      <c r="W365" s="776"/>
      <c r="X365" s="8"/>
      <c r="Y365" s="776"/>
      <c r="Z365" s="8"/>
    </row>
    <row r="366" spans="3:26" ht="14.25">
      <c r="C366" s="8"/>
      <c r="D366" s="8"/>
      <c r="E366" s="8"/>
      <c r="F366" s="8"/>
      <c r="G366" s="8"/>
      <c r="H366" s="8"/>
      <c r="I366" s="8"/>
      <c r="J366" s="8"/>
      <c r="K366" s="8"/>
      <c r="L366" s="8"/>
      <c r="M366" s="8"/>
      <c r="N366" s="8"/>
      <c r="O366" s="776"/>
      <c r="P366" s="8"/>
      <c r="Q366" s="776"/>
      <c r="R366" s="8"/>
      <c r="S366" s="776"/>
      <c r="T366" s="8"/>
      <c r="U366" s="776"/>
      <c r="V366" s="8"/>
      <c r="W366" s="776"/>
      <c r="X366" s="8"/>
      <c r="Y366" s="776"/>
      <c r="Z366" s="8"/>
    </row>
    <row r="367" spans="3:26" ht="14.25">
      <c r="C367" s="8"/>
      <c r="D367" s="8"/>
      <c r="E367" s="8"/>
      <c r="F367" s="8"/>
      <c r="G367" s="8"/>
      <c r="H367" s="8"/>
      <c r="I367" s="8"/>
      <c r="J367" s="8"/>
      <c r="K367" s="8"/>
      <c r="L367" s="8"/>
      <c r="M367" s="8"/>
      <c r="N367" s="8"/>
      <c r="O367" s="776"/>
      <c r="P367" s="8"/>
      <c r="Q367" s="776"/>
      <c r="R367" s="8"/>
      <c r="S367" s="776"/>
      <c r="T367" s="8"/>
      <c r="U367" s="776"/>
      <c r="V367" s="8"/>
      <c r="W367" s="776"/>
      <c r="X367" s="8"/>
      <c r="Y367" s="776"/>
      <c r="Z367" s="8"/>
    </row>
    <row r="368" spans="3:26" ht="14.25">
      <c r="C368" s="8"/>
      <c r="D368" s="8"/>
      <c r="E368" s="8"/>
      <c r="F368" s="8"/>
      <c r="G368" s="8"/>
      <c r="H368" s="8"/>
      <c r="I368" s="8"/>
      <c r="J368" s="8"/>
      <c r="K368" s="8"/>
      <c r="L368" s="8"/>
      <c r="M368" s="8"/>
      <c r="N368" s="8"/>
      <c r="O368" s="776"/>
      <c r="P368" s="8"/>
      <c r="Q368" s="776"/>
      <c r="R368" s="8"/>
      <c r="S368" s="776"/>
      <c r="T368" s="8"/>
      <c r="U368" s="776"/>
      <c r="V368" s="8"/>
      <c r="W368" s="776"/>
      <c r="X368" s="8"/>
      <c r="Y368" s="776"/>
      <c r="Z368" s="8"/>
    </row>
    <row r="369" spans="3:26" ht="14.25">
      <c r="C369" s="8"/>
      <c r="D369" s="8"/>
      <c r="E369" s="8"/>
      <c r="F369" s="8"/>
      <c r="G369" s="8"/>
      <c r="H369" s="8"/>
      <c r="I369" s="8"/>
      <c r="J369" s="8"/>
      <c r="K369" s="8"/>
      <c r="L369" s="8"/>
      <c r="M369" s="8"/>
      <c r="N369" s="8"/>
      <c r="O369" s="776"/>
      <c r="P369" s="8"/>
      <c r="Q369" s="776"/>
      <c r="R369" s="8"/>
      <c r="S369" s="776"/>
      <c r="T369" s="8"/>
      <c r="U369" s="776"/>
      <c r="V369" s="8"/>
      <c r="W369" s="776"/>
      <c r="X369" s="8"/>
      <c r="Y369" s="776"/>
      <c r="Z369" s="8"/>
    </row>
    <row r="370" spans="3:26" ht="14.25">
      <c r="C370" s="8"/>
      <c r="D370" s="8"/>
      <c r="E370" s="8"/>
      <c r="F370" s="8"/>
      <c r="G370" s="8"/>
      <c r="H370" s="8"/>
      <c r="I370" s="8"/>
      <c r="J370" s="8"/>
      <c r="K370" s="8"/>
      <c r="L370" s="8"/>
      <c r="M370" s="8"/>
      <c r="N370" s="8"/>
      <c r="O370" s="776"/>
      <c r="P370" s="8"/>
      <c r="Q370" s="776"/>
      <c r="R370" s="8"/>
      <c r="S370" s="776"/>
      <c r="T370" s="8"/>
      <c r="U370" s="776"/>
      <c r="V370" s="8"/>
      <c r="W370" s="776"/>
      <c r="X370" s="8"/>
      <c r="Y370" s="776"/>
      <c r="Z370" s="8"/>
    </row>
    <row r="371" spans="3:26" ht="14.25">
      <c r="C371" s="8"/>
      <c r="D371" s="8"/>
      <c r="E371" s="8"/>
      <c r="F371" s="8"/>
      <c r="G371" s="8"/>
      <c r="H371" s="8"/>
      <c r="I371" s="8"/>
      <c r="J371" s="8"/>
      <c r="K371" s="8"/>
      <c r="L371" s="8"/>
      <c r="M371" s="8"/>
      <c r="N371" s="8"/>
      <c r="O371" s="776"/>
      <c r="P371" s="8"/>
      <c r="Q371" s="776"/>
      <c r="R371" s="8"/>
      <c r="S371" s="776"/>
      <c r="T371" s="8"/>
      <c r="U371" s="776"/>
      <c r="V371" s="8"/>
      <c r="W371" s="776"/>
      <c r="X371" s="8"/>
      <c r="Y371" s="776"/>
      <c r="Z371" s="8"/>
    </row>
    <row r="372" spans="3:26" ht="14.25">
      <c r="C372" s="8"/>
      <c r="D372" s="8"/>
      <c r="E372" s="8"/>
      <c r="F372" s="8"/>
      <c r="G372" s="8"/>
      <c r="H372" s="8"/>
      <c r="I372" s="8"/>
      <c r="J372" s="8"/>
      <c r="K372" s="8"/>
      <c r="L372" s="8"/>
      <c r="M372" s="8"/>
      <c r="N372" s="8"/>
      <c r="O372" s="776"/>
      <c r="P372" s="8"/>
      <c r="Q372" s="776"/>
      <c r="R372" s="8"/>
      <c r="S372" s="776"/>
      <c r="T372" s="8"/>
      <c r="U372" s="776"/>
      <c r="V372" s="8"/>
      <c r="W372" s="776"/>
      <c r="X372" s="8"/>
      <c r="Y372" s="776"/>
      <c r="Z372" s="8"/>
    </row>
    <row r="373" spans="3:26" ht="14.25">
      <c r="C373" s="8"/>
      <c r="D373" s="8"/>
      <c r="E373" s="8"/>
      <c r="F373" s="8"/>
      <c r="G373" s="8"/>
      <c r="H373" s="8"/>
      <c r="I373" s="8"/>
      <c r="J373" s="8"/>
      <c r="K373" s="8"/>
      <c r="L373" s="8"/>
      <c r="M373" s="8"/>
      <c r="N373" s="8"/>
      <c r="O373" s="776"/>
      <c r="P373" s="8"/>
      <c r="Q373" s="776"/>
      <c r="R373" s="8"/>
      <c r="S373" s="776"/>
      <c r="T373" s="8"/>
      <c r="U373" s="776"/>
      <c r="V373" s="8"/>
      <c r="W373" s="776"/>
      <c r="X373" s="8"/>
      <c r="Y373" s="776"/>
      <c r="Z373" s="8"/>
    </row>
    <row r="374" spans="3:26" ht="14.25">
      <c r="C374" s="8"/>
      <c r="D374" s="8"/>
      <c r="E374" s="8"/>
      <c r="F374" s="8"/>
      <c r="G374" s="8"/>
      <c r="H374" s="8"/>
      <c r="I374" s="8"/>
      <c r="J374" s="8"/>
      <c r="K374" s="8"/>
      <c r="L374" s="8"/>
      <c r="M374" s="8"/>
      <c r="N374" s="8"/>
      <c r="O374" s="776"/>
      <c r="P374" s="8"/>
      <c r="Q374" s="776"/>
      <c r="R374" s="8"/>
      <c r="S374" s="776"/>
      <c r="T374" s="8"/>
      <c r="U374" s="776"/>
      <c r="V374" s="8"/>
      <c r="W374" s="776"/>
      <c r="X374" s="8"/>
      <c r="Y374" s="776"/>
      <c r="Z374" s="8"/>
    </row>
    <row r="375" spans="3:26" ht="14.25">
      <c r="C375" s="8"/>
      <c r="D375" s="8"/>
      <c r="E375" s="8"/>
      <c r="F375" s="8"/>
      <c r="G375" s="8"/>
      <c r="H375" s="8"/>
      <c r="I375" s="8"/>
      <c r="J375" s="8"/>
      <c r="K375" s="8"/>
      <c r="L375" s="8"/>
      <c r="M375" s="8"/>
      <c r="N375" s="8"/>
      <c r="O375" s="776"/>
      <c r="P375" s="8"/>
      <c r="Q375" s="776"/>
      <c r="R375" s="8"/>
      <c r="S375" s="776"/>
      <c r="T375" s="8"/>
      <c r="U375" s="776"/>
      <c r="V375" s="8"/>
      <c r="W375" s="776"/>
      <c r="X375" s="8"/>
      <c r="Y375" s="776"/>
      <c r="Z375" s="8"/>
    </row>
    <row r="376" spans="3:26" ht="14.25">
      <c r="C376" s="8"/>
      <c r="D376" s="8"/>
      <c r="E376" s="8"/>
      <c r="F376" s="8"/>
      <c r="G376" s="8"/>
      <c r="H376" s="8"/>
      <c r="I376" s="8"/>
      <c r="J376" s="8"/>
      <c r="K376" s="8"/>
      <c r="L376" s="8"/>
      <c r="M376" s="8"/>
      <c r="N376" s="8"/>
      <c r="O376" s="776"/>
      <c r="P376" s="8"/>
      <c r="Q376" s="776"/>
      <c r="R376" s="8"/>
      <c r="S376" s="776"/>
      <c r="T376" s="8"/>
      <c r="U376" s="776"/>
      <c r="V376" s="8"/>
      <c r="W376" s="776"/>
      <c r="X376" s="8"/>
      <c r="Y376" s="776"/>
      <c r="Z376" s="8"/>
    </row>
    <row r="377" spans="3:26" ht="14.25">
      <c r="C377" s="8"/>
      <c r="D377" s="8"/>
      <c r="E377" s="8"/>
      <c r="F377" s="8"/>
      <c r="G377" s="8"/>
      <c r="H377" s="8"/>
      <c r="I377" s="8"/>
      <c r="J377" s="8"/>
      <c r="K377" s="8"/>
      <c r="L377" s="8"/>
      <c r="M377" s="8"/>
      <c r="N377" s="8"/>
      <c r="O377" s="776"/>
      <c r="P377" s="8"/>
      <c r="Q377" s="776"/>
      <c r="R377" s="8"/>
      <c r="S377" s="776"/>
      <c r="T377" s="8"/>
      <c r="U377" s="776"/>
      <c r="V377" s="8"/>
      <c r="W377" s="776"/>
      <c r="X377" s="8"/>
      <c r="Y377" s="776"/>
      <c r="Z377" s="8"/>
    </row>
    <row r="378" spans="3:26" ht="14.25">
      <c r="C378" s="8"/>
      <c r="D378" s="8"/>
      <c r="E378" s="8"/>
      <c r="F378" s="8"/>
      <c r="G378" s="8"/>
      <c r="H378" s="8"/>
      <c r="I378" s="8"/>
      <c r="J378" s="8"/>
      <c r="K378" s="8"/>
      <c r="L378" s="8"/>
      <c r="M378" s="8"/>
      <c r="N378" s="8"/>
      <c r="O378" s="776"/>
      <c r="P378" s="8"/>
      <c r="Q378" s="776"/>
      <c r="R378" s="8"/>
      <c r="S378" s="776"/>
      <c r="T378" s="8"/>
      <c r="U378" s="776"/>
      <c r="V378" s="8"/>
      <c r="W378" s="776"/>
      <c r="X378" s="8"/>
      <c r="Y378" s="776"/>
      <c r="Z378" s="8"/>
    </row>
    <row r="379" spans="3:26" ht="14.25">
      <c r="C379" s="8"/>
      <c r="D379" s="8"/>
      <c r="E379" s="8"/>
      <c r="F379" s="8"/>
      <c r="G379" s="8"/>
      <c r="H379" s="8"/>
      <c r="I379" s="8"/>
      <c r="J379" s="8"/>
      <c r="K379" s="8"/>
      <c r="L379" s="8"/>
      <c r="M379" s="8"/>
      <c r="N379" s="8"/>
      <c r="O379" s="776"/>
      <c r="P379" s="8"/>
      <c r="Q379" s="776"/>
      <c r="R379" s="8"/>
      <c r="S379" s="776"/>
      <c r="T379" s="8"/>
      <c r="U379" s="776"/>
      <c r="V379" s="8"/>
      <c r="W379" s="776"/>
      <c r="X379" s="8"/>
      <c r="Y379" s="776"/>
      <c r="Z379" s="8"/>
    </row>
    <row r="380" spans="3:26" ht="14.25">
      <c r="C380" s="8"/>
      <c r="D380" s="8"/>
      <c r="E380" s="8"/>
      <c r="F380" s="8"/>
      <c r="G380" s="8"/>
      <c r="H380" s="8"/>
      <c r="I380" s="8"/>
      <c r="J380" s="8"/>
      <c r="K380" s="8"/>
      <c r="L380" s="8"/>
      <c r="M380" s="8"/>
      <c r="N380" s="8"/>
      <c r="O380" s="776"/>
      <c r="P380" s="8"/>
      <c r="Q380" s="776"/>
      <c r="R380" s="8"/>
      <c r="S380" s="776"/>
      <c r="T380" s="8"/>
      <c r="U380" s="776"/>
      <c r="V380" s="8"/>
      <c r="W380" s="776"/>
      <c r="X380" s="8"/>
      <c r="Y380" s="776"/>
      <c r="Z380" s="8"/>
    </row>
    <row r="381" spans="3:26" ht="14.25">
      <c r="C381" s="8"/>
      <c r="D381" s="8"/>
      <c r="E381" s="8"/>
      <c r="F381" s="8"/>
      <c r="G381" s="8"/>
      <c r="H381" s="8"/>
      <c r="I381" s="8"/>
      <c r="J381" s="8"/>
      <c r="K381" s="8"/>
      <c r="L381" s="8"/>
      <c r="M381" s="8"/>
      <c r="N381" s="8"/>
      <c r="O381" s="776"/>
      <c r="P381" s="8"/>
      <c r="Q381" s="776"/>
      <c r="R381" s="8"/>
      <c r="S381" s="776"/>
      <c r="T381" s="8"/>
      <c r="U381" s="776"/>
      <c r="V381" s="8"/>
      <c r="W381" s="776"/>
      <c r="X381" s="8"/>
      <c r="Y381" s="776"/>
      <c r="Z381" s="8"/>
    </row>
    <row r="382" spans="3:26" ht="14.25">
      <c r="C382" s="8"/>
      <c r="D382" s="8"/>
      <c r="E382" s="8"/>
      <c r="F382" s="8"/>
      <c r="G382" s="8"/>
      <c r="H382" s="8"/>
      <c r="I382" s="8"/>
      <c r="J382" s="8"/>
      <c r="K382" s="8"/>
      <c r="L382" s="8"/>
      <c r="M382" s="8"/>
      <c r="N382" s="8"/>
      <c r="O382" s="776"/>
      <c r="P382" s="8"/>
      <c r="Q382" s="776"/>
      <c r="R382" s="8"/>
      <c r="S382" s="776"/>
      <c r="T382" s="8"/>
      <c r="U382" s="776"/>
      <c r="V382" s="8"/>
      <c r="W382" s="776"/>
      <c r="X382" s="8"/>
      <c r="Y382" s="776"/>
      <c r="Z382" s="8"/>
    </row>
    <row r="383" spans="3:26" ht="14.25">
      <c r="C383" s="8"/>
      <c r="D383" s="8"/>
      <c r="E383" s="8"/>
      <c r="F383" s="8"/>
      <c r="G383" s="8"/>
      <c r="H383" s="8"/>
      <c r="I383" s="8"/>
      <c r="J383" s="8"/>
      <c r="K383" s="8"/>
      <c r="L383" s="8"/>
      <c r="M383" s="8"/>
      <c r="N383" s="8"/>
      <c r="O383" s="776"/>
      <c r="P383" s="8"/>
      <c r="Q383" s="776"/>
      <c r="R383" s="8"/>
      <c r="S383" s="776"/>
      <c r="T383" s="8"/>
      <c r="U383" s="776"/>
      <c r="V383" s="8"/>
      <c r="W383" s="776"/>
      <c r="X383" s="8"/>
      <c r="Y383" s="776"/>
      <c r="Z383" s="8"/>
    </row>
    <row r="384" spans="3:26" ht="14.25">
      <c r="C384" s="8"/>
      <c r="D384" s="8"/>
      <c r="E384" s="8"/>
      <c r="F384" s="8"/>
      <c r="G384" s="8"/>
      <c r="H384" s="8"/>
      <c r="I384" s="8"/>
      <c r="J384" s="8"/>
      <c r="K384" s="8"/>
      <c r="L384" s="8"/>
      <c r="M384" s="8"/>
      <c r="N384" s="8"/>
      <c r="O384" s="776"/>
      <c r="P384" s="8"/>
      <c r="Q384" s="776"/>
      <c r="R384" s="8"/>
      <c r="S384" s="776"/>
      <c r="T384" s="8"/>
      <c r="U384" s="776"/>
      <c r="V384" s="8"/>
      <c r="W384" s="776"/>
      <c r="X384" s="8"/>
      <c r="Y384" s="776"/>
      <c r="Z384" s="8"/>
    </row>
    <row r="385" spans="3:26" ht="14.25">
      <c r="C385" s="8"/>
      <c r="D385" s="8"/>
      <c r="E385" s="8"/>
      <c r="F385" s="8"/>
      <c r="G385" s="8"/>
      <c r="H385" s="8"/>
      <c r="I385" s="8"/>
      <c r="J385" s="8"/>
      <c r="K385" s="8"/>
      <c r="L385" s="8"/>
      <c r="M385" s="8"/>
      <c r="N385" s="8"/>
      <c r="O385" s="776"/>
      <c r="P385" s="8"/>
      <c r="Q385" s="776"/>
      <c r="R385" s="8"/>
      <c r="S385" s="776"/>
      <c r="T385" s="8"/>
      <c r="U385" s="776"/>
      <c r="V385" s="8"/>
      <c r="W385" s="776"/>
      <c r="X385" s="8"/>
      <c r="Y385" s="776"/>
      <c r="Z385" s="8"/>
    </row>
    <row r="386" spans="3:26" ht="14.25">
      <c r="C386" s="8"/>
      <c r="D386" s="8"/>
      <c r="E386" s="8"/>
      <c r="F386" s="8"/>
      <c r="G386" s="8"/>
      <c r="H386" s="8"/>
      <c r="I386" s="8"/>
      <c r="J386" s="8"/>
      <c r="K386" s="8"/>
      <c r="L386" s="8"/>
      <c r="M386" s="8"/>
      <c r="N386" s="8"/>
      <c r="O386" s="776"/>
      <c r="P386" s="8"/>
      <c r="Q386" s="776"/>
      <c r="R386" s="8"/>
      <c r="S386" s="776"/>
      <c r="T386" s="8"/>
      <c r="U386" s="776"/>
      <c r="V386" s="8"/>
      <c r="W386" s="776"/>
      <c r="X386" s="8"/>
      <c r="Y386" s="776"/>
      <c r="Z386" s="8"/>
    </row>
    <row r="387" spans="3:26" ht="14.25">
      <c r="C387" s="8"/>
      <c r="D387" s="8"/>
      <c r="E387" s="8"/>
      <c r="F387" s="8"/>
      <c r="G387" s="8"/>
      <c r="H387" s="8"/>
      <c r="I387" s="8"/>
      <c r="J387" s="8"/>
      <c r="K387" s="8"/>
      <c r="L387" s="8"/>
      <c r="M387" s="8"/>
      <c r="N387" s="8"/>
      <c r="O387" s="776"/>
      <c r="P387" s="8"/>
      <c r="Q387" s="776"/>
      <c r="R387" s="8"/>
      <c r="S387" s="776"/>
      <c r="T387" s="8"/>
      <c r="U387" s="776"/>
      <c r="V387" s="8"/>
      <c r="W387" s="776"/>
      <c r="X387" s="8"/>
      <c r="Y387" s="776"/>
      <c r="Z387" s="8"/>
    </row>
    <row r="388" spans="3:26" ht="14.25">
      <c r="C388" s="8"/>
      <c r="D388" s="8"/>
      <c r="E388" s="8"/>
      <c r="F388" s="8"/>
      <c r="G388" s="8"/>
      <c r="H388" s="8"/>
      <c r="I388" s="8"/>
      <c r="J388" s="8"/>
      <c r="K388" s="8"/>
      <c r="L388" s="8"/>
      <c r="M388" s="8"/>
      <c r="N388" s="8"/>
      <c r="O388" s="776"/>
      <c r="P388" s="8"/>
      <c r="Q388" s="776"/>
      <c r="R388" s="8"/>
      <c r="S388" s="776"/>
      <c r="T388" s="8"/>
      <c r="U388" s="776"/>
      <c r="V388" s="8"/>
      <c r="W388" s="776"/>
      <c r="X388" s="8"/>
      <c r="Y388" s="776"/>
      <c r="Z388" s="8"/>
    </row>
    <row r="389" spans="3:26" ht="14.25">
      <c r="C389" s="8"/>
      <c r="D389" s="8"/>
      <c r="E389" s="8"/>
      <c r="F389" s="8"/>
      <c r="G389" s="8"/>
      <c r="H389" s="8"/>
      <c r="I389" s="8"/>
      <c r="J389" s="8"/>
      <c r="K389" s="8"/>
      <c r="L389" s="8"/>
      <c r="M389" s="8"/>
      <c r="N389" s="8"/>
      <c r="O389" s="776"/>
      <c r="P389" s="8"/>
      <c r="Q389" s="776"/>
      <c r="R389" s="8"/>
      <c r="S389" s="776"/>
      <c r="T389" s="8"/>
      <c r="U389" s="776"/>
      <c r="V389" s="8"/>
      <c r="W389" s="776"/>
      <c r="X389" s="8"/>
      <c r="Y389" s="776"/>
      <c r="Z389" s="8"/>
    </row>
    <row r="390" spans="3:26" ht="14.25">
      <c r="C390" s="8"/>
      <c r="D390" s="8"/>
      <c r="E390" s="8"/>
      <c r="F390" s="8"/>
      <c r="G390" s="8"/>
      <c r="H390" s="8"/>
      <c r="I390" s="8"/>
      <c r="J390" s="8"/>
      <c r="K390" s="8"/>
      <c r="L390" s="8"/>
      <c r="M390" s="8"/>
      <c r="N390" s="8"/>
      <c r="O390" s="776"/>
      <c r="P390" s="8"/>
      <c r="Q390" s="776"/>
      <c r="R390" s="8"/>
      <c r="S390" s="776"/>
      <c r="T390" s="8"/>
      <c r="U390" s="776"/>
      <c r="V390" s="8"/>
      <c r="W390" s="776"/>
      <c r="X390" s="8"/>
      <c r="Y390" s="776"/>
      <c r="Z390" s="8"/>
    </row>
    <row r="391" spans="3:26" ht="14.25">
      <c r="C391" s="8"/>
      <c r="D391" s="8"/>
      <c r="E391" s="8"/>
      <c r="F391" s="8"/>
      <c r="G391" s="8"/>
      <c r="H391" s="8"/>
      <c r="I391" s="8"/>
      <c r="J391" s="8"/>
      <c r="K391" s="8"/>
      <c r="L391" s="8"/>
      <c r="M391" s="8"/>
      <c r="N391" s="8"/>
      <c r="O391" s="776"/>
      <c r="P391" s="8"/>
      <c r="Q391" s="776"/>
      <c r="R391" s="8"/>
      <c r="S391" s="776"/>
      <c r="T391" s="8"/>
      <c r="U391" s="776"/>
      <c r="V391" s="8"/>
      <c r="W391" s="776"/>
      <c r="X391" s="8"/>
      <c r="Y391" s="776"/>
      <c r="Z391" s="8"/>
    </row>
    <row r="392" spans="3:26" ht="14.25">
      <c r="C392" s="8"/>
      <c r="D392" s="8"/>
      <c r="E392" s="8"/>
      <c r="F392" s="8"/>
      <c r="G392" s="8"/>
      <c r="H392" s="8"/>
      <c r="I392" s="8"/>
      <c r="J392" s="8"/>
      <c r="K392" s="8"/>
      <c r="L392" s="8"/>
      <c r="M392" s="8"/>
      <c r="N392" s="8"/>
      <c r="O392" s="776"/>
      <c r="P392" s="8"/>
      <c r="Q392" s="776"/>
      <c r="R392" s="8"/>
      <c r="S392" s="776"/>
      <c r="T392" s="8"/>
      <c r="U392" s="776"/>
      <c r="V392" s="8"/>
      <c r="W392" s="776"/>
      <c r="X392" s="8"/>
      <c r="Y392" s="776"/>
      <c r="Z392" s="8"/>
    </row>
    <row r="393" spans="3:26" ht="14.25">
      <c r="C393" s="8"/>
      <c r="D393" s="8"/>
      <c r="E393" s="8"/>
      <c r="F393" s="8"/>
      <c r="G393" s="8"/>
      <c r="H393" s="8"/>
      <c r="I393" s="8"/>
      <c r="J393" s="8"/>
      <c r="K393" s="8"/>
      <c r="L393" s="8"/>
      <c r="M393" s="8"/>
      <c r="N393" s="8"/>
      <c r="O393" s="776"/>
      <c r="P393" s="8"/>
      <c r="Q393" s="776"/>
      <c r="R393" s="8"/>
      <c r="S393" s="776"/>
      <c r="T393" s="8"/>
      <c r="U393" s="776"/>
      <c r="V393" s="8"/>
      <c r="W393" s="776"/>
      <c r="X393" s="8"/>
      <c r="Y393" s="776"/>
      <c r="Z393" s="8"/>
    </row>
    <row r="394" spans="3:26" ht="14.25">
      <c r="C394" s="8"/>
      <c r="D394" s="8"/>
      <c r="E394" s="8"/>
      <c r="F394" s="8"/>
      <c r="G394" s="8"/>
      <c r="H394" s="8"/>
      <c r="I394" s="8"/>
      <c r="J394" s="8"/>
      <c r="K394" s="8"/>
      <c r="L394" s="8"/>
      <c r="M394" s="8"/>
      <c r="N394" s="8"/>
      <c r="O394" s="776"/>
      <c r="P394" s="8"/>
      <c r="Q394" s="776"/>
      <c r="R394" s="8"/>
      <c r="S394" s="776"/>
      <c r="T394" s="8"/>
      <c r="U394" s="776"/>
      <c r="V394" s="8"/>
      <c r="W394" s="776"/>
      <c r="X394" s="8"/>
      <c r="Y394" s="776"/>
      <c r="Z394" s="8"/>
    </row>
    <row r="395" spans="3:26" ht="14.25">
      <c r="C395" s="8"/>
      <c r="D395" s="8"/>
      <c r="E395" s="8"/>
      <c r="F395" s="8"/>
      <c r="G395" s="8"/>
      <c r="H395" s="8"/>
      <c r="I395" s="8"/>
      <c r="J395" s="8"/>
      <c r="K395" s="8"/>
      <c r="L395" s="8"/>
      <c r="M395" s="8"/>
      <c r="N395" s="8"/>
      <c r="O395" s="776"/>
      <c r="P395" s="8"/>
      <c r="Q395" s="776"/>
      <c r="R395" s="8"/>
      <c r="S395" s="776"/>
      <c r="T395" s="8"/>
      <c r="U395" s="776"/>
      <c r="V395" s="8"/>
      <c r="W395" s="776"/>
      <c r="X395" s="8"/>
      <c r="Y395" s="776"/>
      <c r="Z395" s="8"/>
    </row>
    <row r="396" spans="3:26" ht="14.25">
      <c r="C396" s="8"/>
      <c r="D396" s="8"/>
      <c r="E396" s="8"/>
      <c r="F396" s="8"/>
      <c r="G396" s="8"/>
      <c r="H396" s="8"/>
      <c r="I396" s="8"/>
      <c r="J396" s="8"/>
      <c r="K396" s="8"/>
      <c r="L396" s="8"/>
      <c r="M396" s="8"/>
      <c r="N396" s="8"/>
      <c r="O396" s="776"/>
      <c r="P396" s="8"/>
      <c r="Q396" s="776"/>
      <c r="R396" s="8"/>
      <c r="S396" s="776"/>
      <c r="T396" s="8"/>
      <c r="U396" s="776"/>
      <c r="V396" s="8"/>
      <c r="W396" s="776"/>
      <c r="X396" s="8"/>
      <c r="Y396" s="776"/>
      <c r="Z396" s="8"/>
    </row>
    <row r="397" spans="3:26" ht="14.25">
      <c r="C397" s="8"/>
      <c r="D397" s="8"/>
      <c r="E397" s="8"/>
      <c r="F397" s="8"/>
      <c r="G397" s="8"/>
      <c r="H397" s="8"/>
      <c r="I397" s="8"/>
      <c r="J397" s="8"/>
      <c r="K397" s="8"/>
      <c r="L397" s="8"/>
      <c r="M397" s="8"/>
      <c r="N397" s="8"/>
      <c r="O397" s="776"/>
      <c r="P397" s="8"/>
      <c r="Q397" s="776"/>
      <c r="R397" s="8"/>
      <c r="S397" s="776"/>
      <c r="T397" s="8"/>
      <c r="U397" s="776"/>
      <c r="V397" s="8"/>
      <c r="W397" s="776"/>
      <c r="X397" s="8"/>
      <c r="Y397" s="776"/>
      <c r="Z397" s="8"/>
    </row>
    <row r="398" spans="3:26" ht="14.25">
      <c r="C398" s="8"/>
      <c r="D398" s="8"/>
      <c r="E398" s="8"/>
      <c r="F398" s="8"/>
      <c r="G398" s="8"/>
      <c r="H398" s="8"/>
      <c r="I398" s="8"/>
      <c r="J398" s="8"/>
      <c r="K398" s="8"/>
      <c r="L398" s="8"/>
      <c r="M398" s="8"/>
      <c r="N398" s="8"/>
      <c r="O398" s="776"/>
      <c r="P398" s="8"/>
      <c r="Q398" s="776"/>
      <c r="R398" s="8"/>
      <c r="S398" s="776"/>
      <c r="T398" s="8"/>
      <c r="U398" s="776"/>
      <c r="V398" s="8"/>
      <c r="W398" s="776"/>
      <c r="X398" s="8"/>
      <c r="Y398" s="776"/>
      <c r="Z398" s="8"/>
    </row>
    <row r="399" spans="3:26" ht="14.25">
      <c r="C399" s="8"/>
      <c r="D399" s="8"/>
      <c r="E399" s="8"/>
      <c r="F399" s="8"/>
      <c r="G399" s="8"/>
      <c r="H399" s="8"/>
      <c r="I399" s="8"/>
      <c r="J399" s="8"/>
      <c r="K399" s="8"/>
      <c r="L399" s="8"/>
      <c r="M399" s="8"/>
      <c r="N399" s="8"/>
      <c r="O399" s="776"/>
      <c r="P399" s="8"/>
      <c r="Q399" s="776"/>
      <c r="R399" s="8"/>
      <c r="S399" s="776"/>
      <c r="T399" s="8"/>
      <c r="U399" s="776"/>
      <c r="V399" s="8"/>
      <c r="W399" s="776"/>
      <c r="X399" s="8"/>
      <c r="Y399" s="776"/>
      <c r="Z399" s="8"/>
    </row>
    <row r="400" spans="3:26" ht="14.25">
      <c r="C400" s="8"/>
      <c r="D400" s="8"/>
      <c r="E400" s="8"/>
      <c r="F400" s="8"/>
      <c r="G400" s="8"/>
      <c r="H400" s="8"/>
      <c r="I400" s="8"/>
      <c r="J400" s="8"/>
      <c r="K400" s="8"/>
      <c r="L400" s="8"/>
      <c r="M400" s="8"/>
      <c r="N400" s="8"/>
      <c r="O400" s="776"/>
      <c r="P400" s="8"/>
      <c r="Q400" s="776"/>
      <c r="R400" s="8"/>
      <c r="S400" s="776"/>
      <c r="T400" s="8"/>
      <c r="U400" s="776"/>
      <c r="V400" s="8"/>
      <c r="W400" s="776"/>
      <c r="X400" s="8"/>
      <c r="Y400" s="776"/>
      <c r="Z400" s="8"/>
    </row>
    <row r="401" spans="3:26" ht="14.25">
      <c r="C401" s="8"/>
      <c r="D401" s="8"/>
      <c r="E401" s="8"/>
      <c r="F401" s="8"/>
      <c r="G401" s="8"/>
      <c r="H401" s="8"/>
      <c r="I401" s="8"/>
      <c r="J401" s="8"/>
      <c r="K401" s="8"/>
      <c r="L401" s="8"/>
      <c r="M401" s="8"/>
      <c r="N401" s="8"/>
      <c r="O401" s="776"/>
      <c r="P401" s="8"/>
      <c r="Q401" s="776"/>
      <c r="R401" s="8"/>
      <c r="S401" s="776"/>
      <c r="T401" s="8"/>
      <c r="U401" s="776"/>
      <c r="V401" s="8"/>
      <c r="W401" s="776"/>
      <c r="X401" s="8"/>
      <c r="Y401" s="776"/>
      <c r="Z401" s="8"/>
    </row>
    <row r="402" spans="3:26" ht="14.25">
      <c r="C402" s="8"/>
      <c r="D402" s="8"/>
      <c r="E402" s="8"/>
      <c r="F402" s="8"/>
      <c r="G402" s="8"/>
      <c r="H402" s="8"/>
      <c r="I402" s="8"/>
      <c r="J402" s="8"/>
      <c r="K402" s="8"/>
      <c r="L402" s="8"/>
      <c r="M402" s="8"/>
      <c r="N402" s="8"/>
      <c r="O402" s="776"/>
      <c r="P402" s="8"/>
      <c r="Q402" s="776"/>
      <c r="R402" s="8"/>
      <c r="S402" s="776"/>
      <c r="T402" s="8"/>
      <c r="U402" s="776"/>
      <c r="V402" s="8"/>
      <c r="W402" s="776"/>
      <c r="X402" s="8"/>
      <c r="Y402" s="776"/>
      <c r="Z402" s="8"/>
    </row>
    <row r="403" spans="3:26" ht="14.25">
      <c r="C403" s="8"/>
      <c r="D403" s="8"/>
      <c r="E403" s="8"/>
      <c r="F403" s="8"/>
      <c r="G403" s="8"/>
      <c r="H403" s="8"/>
      <c r="I403" s="8"/>
      <c r="J403" s="8"/>
      <c r="K403" s="8"/>
      <c r="L403" s="8"/>
      <c r="M403" s="8"/>
      <c r="N403" s="8"/>
      <c r="O403" s="776"/>
      <c r="P403" s="8"/>
      <c r="Q403" s="776"/>
      <c r="R403" s="8"/>
      <c r="S403" s="776"/>
      <c r="T403" s="8"/>
      <c r="U403" s="776"/>
      <c r="V403" s="8"/>
      <c r="W403" s="776"/>
      <c r="X403" s="8"/>
      <c r="Y403" s="776"/>
      <c r="Z403" s="8"/>
    </row>
    <row r="404" spans="3:26" ht="14.25">
      <c r="C404" s="8"/>
      <c r="D404" s="8"/>
      <c r="E404" s="8"/>
      <c r="F404" s="8"/>
      <c r="G404" s="8"/>
      <c r="H404" s="8"/>
      <c r="I404" s="8"/>
      <c r="J404" s="8"/>
      <c r="K404" s="8"/>
      <c r="L404" s="8"/>
      <c r="M404" s="8"/>
      <c r="N404" s="8"/>
      <c r="O404" s="776"/>
      <c r="P404" s="8"/>
      <c r="Q404" s="776"/>
      <c r="R404" s="8"/>
      <c r="S404" s="776"/>
      <c r="T404" s="8"/>
      <c r="U404" s="776"/>
      <c r="V404" s="8"/>
      <c r="W404" s="776"/>
      <c r="X404" s="8"/>
      <c r="Y404" s="776"/>
      <c r="Z404" s="8"/>
    </row>
    <row r="405" spans="3:26" ht="14.25">
      <c r="C405" s="8"/>
      <c r="D405" s="8"/>
      <c r="E405" s="8"/>
      <c r="F405" s="8"/>
      <c r="G405" s="8"/>
      <c r="H405" s="8"/>
      <c r="I405" s="8"/>
      <c r="J405" s="8"/>
      <c r="K405" s="8"/>
      <c r="L405" s="8"/>
      <c r="M405" s="8"/>
      <c r="N405" s="8"/>
      <c r="O405" s="776"/>
      <c r="P405" s="8"/>
      <c r="Q405" s="776"/>
      <c r="R405" s="8"/>
      <c r="S405" s="776"/>
      <c r="T405" s="8"/>
      <c r="U405" s="776"/>
      <c r="V405" s="8"/>
      <c r="W405" s="776"/>
      <c r="X405" s="8"/>
      <c r="Y405" s="776"/>
      <c r="Z405" s="8"/>
    </row>
    <row r="406" spans="3:26" ht="14.25">
      <c r="C406" s="8"/>
      <c r="D406" s="8"/>
      <c r="E406" s="8"/>
      <c r="F406" s="8"/>
      <c r="G406" s="8"/>
      <c r="H406" s="8"/>
      <c r="I406" s="8"/>
      <c r="J406" s="8"/>
      <c r="K406" s="8"/>
      <c r="L406" s="8"/>
      <c r="M406" s="8"/>
      <c r="N406" s="8"/>
      <c r="O406" s="776"/>
      <c r="P406" s="8"/>
      <c r="Q406" s="776"/>
      <c r="R406" s="8"/>
      <c r="S406" s="776"/>
      <c r="T406" s="8"/>
      <c r="U406" s="776"/>
      <c r="V406" s="8"/>
      <c r="W406" s="776"/>
      <c r="X406" s="8"/>
      <c r="Y406" s="776"/>
      <c r="Z406" s="8"/>
    </row>
    <row r="407" spans="3:26" ht="14.25">
      <c r="C407" s="8"/>
      <c r="D407" s="8"/>
      <c r="E407" s="8"/>
      <c r="F407" s="8"/>
      <c r="G407" s="8"/>
      <c r="H407" s="8"/>
      <c r="I407" s="8"/>
      <c r="J407" s="8"/>
      <c r="K407" s="8"/>
      <c r="L407" s="8"/>
      <c r="M407" s="8"/>
      <c r="N407" s="8"/>
      <c r="O407" s="776"/>
      <c r="P407" s="8"/>
      <c r="Q407" s="776"/>
      <c r="R407" s="8"/>
      <c r="S407" s="776"/>
      <c r="T407" s="8"/>
      <c r="U407" s="776"/>
      <c r="V407" s="8"/>
      <c r="W407" s="776"/>
      <c r="X407" s="8"/>
      <c r="Y407" s="776"/>
      <c r="Z407" s="8"/>
    </row>
    <row r="408" spans="3:26" ht="14.25">
      <c r="C408" s="8"/>
      <c r="D408" s="8"/>
      <c r="E408" s="8"/>
      <c r="F408" s="8"/>
      <c r="G408" s="8"/>
      <c r="H408" s="8"/>
      <c r="I408" s="8"/>
      <c r="J408" s="8"/>
      <c r="K408" s="8"/>
      <c r="L408" s="8"/>
      <c r="M408" s="8"/>
      <c r="N408" s="8"/>
      <c r="O408" s="776"/>
      <c r="P408" s="8"/>
      <c r="Q408" s="776"/>
      <c r="R408" s="8"/>
      <c r="S408" s="776"/>
      <c r="T408" s="8"/>
      <c r="U408" s="776"/>
      <c r="V408" s="8"/>
      <c r="W408" s="776"/>
      <c r="X408" s="8"/>
      <c r="Y408" s="776"/>
      <c r="Z408" s="8"/>
    </row>
    <row r="409" spans="3:26" ht="14.25">
      <c r="C409" s="8"/>
      <c r="D409" s="8"/>
      <c r="E409" s="8"/>
      <c r="F409" s="8"/>
      <c r="G409" s="8"/>
      <c r="H409" s="8"/>
      <c r="I409" s="8"/>
      <c r="J409" s="8"/>
      <c r="K409" s="8"/>
      <c r="L409" s="8"/>
      <c r="M409" s="8"/>
      <c r="N409" s="8"/>
      <c r="O409" s="776"/>
      <c r="P409" s="8"/>
      <c r="Q409" s="776"/>
      <c r="R409" s="8"/>
      <c r="S409" s="776"/>
      <c r="T409" s="8"/>
      <c r="U409" s="776"/>
      <c r="V409" s="8"/>
      <c r="W409" s="776"/>
      <c r="X409" s="8"/>
      <c r="Y409" s="776"/>
      <c r="Z409" s="8"/>
    </row>
    <row r="410" spans="3:26" ht="14.25">
      <c r="C410" s="8"/>
      <c r="D410" s="8"/>
      <c r="E410" s="8"/>
      <c r="F410" s="8"/>
      <c r="G410" s="8"/>
      <c r="H410" s="8"/>
      <c r="I410" s="8"/>
      <c r="J410" s="8"/>
      <c r="K410" s="8"/>
      <c r="L410" s="8"/>
      <c r="M410" s="8"/>
      <c r="N410" s="8"/>
      <c r="O410" s="776"/>
      <c r="P410" s="8"/>
      <c r="Q410" s="776"/>
      <c r="R410" s="8"/>
      <c r="S410" s="776"/>
      <c r="T410" s="8"/>
      <c r="U410" s="776"/>
      <c r="V410" s="8"/>
      <c r="W410" s="776"/>
      <c r="X410" s="8"/>
      <c r="Y410" s="776"/>
      <c r="Z410" s="8"/>
    </row>
    <row r="411" spans="3:26" ht="14.25">
      <c r="C411" s="8"/>
      <c r="D411" s="8"/>
      <c r="E411" s="8"/>
      <c r="F411" s="8"/>
      <c r="G411" s="8"/>
      <c r="H411" s="8"/>
      <c r="I411" s="8"/>
      <c r="J411" s="8"/>
      <c r="K411" s="8"/>
      <c r="L411" s="8"/>
      <c r="M411" s="8"/>
      <c r="N411" s="8"/>
      <c r="O411" s="776"/>
      <c r="P411" s="8"/>
      <c r="Q411" s="776"/>
      <c r="R411" s="8"/>
      <c r="S411" s="776"/>
      <c r="T411" s="8"/>
      <c r="U411" s="776"/>
      <c r="V411" s="8"/>
      <c r="W411" s="776"/>
      <c r="X411" s="8"/>
      <c r="Y411" s="776"/>
      <c r="Z411" s="8"/>
    </row>
    <row r="412" spans="3:26" ht="14.25">
      <c r="C412" s="8"/>
      <c r="D412" s="8"/>
      <c r="E412" s="8"/>
      <c r="F412" s="8"/>
      <c r="G412" s="8"/>
      <c r="H412" s="8"/>
      <c r="I412" s="8"/>
      <c r="J412" s="8"/>
      <c r="K412" s="8"/>
      <c r="L412" s="8"/>
      <c r="M412" s="8"/>
      <c r="N412" s="8"/>
      <c r="O412" s="776"/>
      <c r="P412" s="8"/>
      <c r="Q412" s="776"/>
      <c r="R412" s="8"/>
      <c r="S412" s="776"/>
      <c r="T412" s="8"/>
      <c r="U412" s="776"/>
      <c r="V412" s="8"/>
      <c r="W412" s="776"/>
      <c r="X412" s="8"/>
      <c r="Y412" s="776"/>
      <c r="Z412" s="8"/>
    </row>
    <row r="413" spans="3:26" ht="14.25">
      <c r="C413" s="8"/>
      <c r="D413" s="8"/>
      <c r="E413" s="8"/>
      <c r="F413" s="8"/>
      <c r="G413" s="8"/>
      <c r="H413" s="8"/>
      <c r="I413" s="8"/>
      <c r="J413" s="8"/>
      <c r="K413" s="8"/>
      <c r="L413" s="8"/>
      <c r="M413" s="8"/>
      <c r="N413" s="8"/>
      <c r="O413" s="776"/>
      <c r="P413" s="8"/>
      <c r="Q413" s="776"/>
      <c r="R413" s="8"/>
      <c r="S413" s="776"/>
      <c r="T413" s="8"/>
      <c r="U413" s="776"/>
      <c r="V413" s="8"/>
      <c r="W413" s="776"/>
      <c r="X413" s="8"/>
      <c r="Y413" s="776"/>
      <c r="Z413" s="8"/>
    </row>
    <row r="414" spans="3:26" ht="14.25">
      <c r="C414" s="8"/>
      <c r="D414" s="8"/>
      <c r="E414" s="8"/>
      <c r="F414" s="8"/>
      <c r="G414" s="8"/>
      <c r="H414" s="8"/>
      <c r="I414" s="8"/>
      <c r="J414" s="8"/>
      <c r="K414" s="8"/>
      <c r="L414" s="8"/>
      <c r="M414" s="8"/>
      <c r="N414" s="8"/>
      <c r="O414" s="776"/>
      <c r="P414" s="8"/>
      <c r="Q414" s="776"/>
      <c r="R414" s="8"/>
      <c r="S414" s="776"/>
      <c r="T414" s="8"/>
      <c r="U414" s="776"/>
      <c r="V414" s="8"/>
      <c r="W414" s="776"/>
      <c r="X414" s="8"/>
      <c r="Y414" s="776"/>
      <c r="Z414" s="8"/>
    </row>
    <row r="415" spans="3:26" ht="14.25">
      <c r="C415" s="8"/>
      <c r="D415" s="8"/>
      <c r="E415" s="8"/>
      <c r="F415" s="8"/>
      <c r="G415" s="8"/>
      <c r="H415" s="8"/>
      <c r="I415" s="8"/>
      <c r="J415" s="8"/>
      <c r="K415" s="8"/>
      <c r="L415" s="8"/>
      <c r="M415" s="8"/>
      <c r="N415" s="8"/>
      <c r="O415" s="776"/>
      <c r="P415" s="8"/>
      <c r="Q415" s="776"/>
      <c r="R415" s="8"/>
      <c r="S415" s="776"/>
      <c r="T415" s="8"/>
      <c r="U415" s="776"/>
      <c r="V415" s="8"/>
      <c r="W415" s="776"/>
      <c r="X415" s="8"/>
      <c r="Y415" s="776"/>
      <c r="Z415" s="8"/>
    </row>
    <row r="416" spans="3:26" ht="14.25">
      <c r="C416" s="8"/>
      <c r="D416" s="8"/>
      <c r="E416" s="8"/>
      <c r="F416" s="8"/>
      <c r="G416" s="8"/>
      <c r="H416" s="8"/>
      <c r="I416" s="8"/>
      <c r="J416" s="8"/>
      <c r="K416" s="8"/>
      <c r="L416" s="8"/>
      <c r="M416" s="8"/>
      <c r="N416" s="8"/>
      <c r="O416" s="776"/>
      <c r="P416" s="8"/>
      <c r="Q416" s="776"/>
      <c r="R416" s="8"/>
      <c r="S416" s="776"/>
      <c r="T416" s="8"/>
      <c r="U416" s="776"/>
      <c r="V416" s="8"/>
      <c r="W416" s="776"/>
      <c r="X416" s="8"/>
      <c r="Y416" s="776"/>
      <c r="Z416" s="8"/>
    </row>
    <row r="417" spans="3:26" ht="14.25">
      <c r="C417" s="8"/>
      <c r="D417" s="8"/>
      <c r="E417" s="8"/>
      <c r="F417" s="8"/>
      <c r="G417" s="8"/>
      <c r="H417" s="8"/>
      <c r="I417" s="8"/>
      <c r="J417" s="8"/>
      <c r="K417" s="8"/>
      <c r="L417" s="8"/>
      <c r="M417" s="8"/>
      <c r="N417" s="8"/>
      <c r="O417" s="776"/>
      <c r="P417" s="8"/>
      <c r="Q417" s="776"/>
      <c r="R417" s="8"/>
      <c r="S417" s="776"/>
      <c r="T417" s="8"/>
      <c r="U417" s="776"/>
      <c r="V417" s="8"/>
      <c r="W417" s="776"/>
      <c r="X417" s="8"/>
      <c r="Y417" s="776"/>
      <c r="Z417" s="8"/>
    </row>
    <row r="418" spans="3:26" ht="14.25">
      <c r="C418" s="8"/>
      <c r="D418" s="8"/>
      <c r="E418" s="8"/>
      <c r="F418" s="8"/>
      <c r="G418" s="8"/>
      <c r="H418" s="8"/>
      <c r="I418" s="8"/>
      <c r="J418" s="8"/>
      <c r="K418" s="8"/>
      <c r="L418" s="8"/>
      <c r="M418" s="8"/>
      <c r="N418" s="8"/>
      <c r="O418" s="776"/>
      <c r="P418" s="8"/>
      <c r="Q418" s="776"/>
      <c r="R418" s="8"/>
      <c r="S418" s="776"/>
      <c r="T418" s="8"/>
      <c r="U418" s="776"/>
      <c r="V418" s="8"/>
      <c r="W418" s="776"/>
      <c r="X418" s="8"/>
      <c r="Y418" s="776"/>
      <c r="Z418" s="8"/>
    </row>
    <row r="419" spans="3:26" ht="14.25">
      <c r="C419" s="8"/>
      <c r="D419" s="8"/>
      <c r="E419" s="8"/>
      <c r="F419" s="8"/>
      <c r="G419" s="8"/>
      <c r="H419" s="8"/>
      <c r="I419" s="8"/>
      <c r="J419" s="8"/>
      <c r="K419" s="8"/>
      <c r="L419" s="8"/>
      <c r="M419" s="8"/>
      <c r="N419" s="8"/>
      <c r="O419" s="776"/>
      <c r="P419" s="8"/>
      <c r="Q419" s="776"/>
      <c r="R419" s="8"/>
      <c r="S419" s="776"/>
      <c r="T419" s="8"/>
      <c r="U419" s="776"/>
      <c r="V419" s="8"/>
      <c r="W419" s="776"/>
      <c r="X419" s="8"/>
      <c r="Y419" s="776"/>
      <c r="Z419" s="8"/>
    </row>
    <row r="420" spans="3:26" ht="14.25">
      <c r="C420" s="8"/>
      <c r="D420" s="8"/>
      <c r="E420" s="8"/>
      <c r="F420" s="8"/>
      <c r="G420" s="8"/>
      <c r="H420" s="8"/>
      <c r="I420" s="8"/>
      <c r="J420" s="8"/>
      <c r="K420" s="8"/>
      <c r="L420" s="8"/>
      <c r="M420" s="8"/>
      <c r="N420" s="8"/>
      <c r="O420" s="776"/>
      <c r="P420" s="8"/>
      <c r="Q420" s="776"/>
      <c r="R420" s="8"/>
      <c r="S420" s="776"/>
      <c r="T420" s="8"/>
      <c r="U420" s="776"/>
      <c r="V420" s="8"/>
      <c r="W420" s="776"/>
      <c r="X420" s="8"/>
      <c r="Y420" s="776"/>
      <c r="Z420" s="8"/>
    </row>
    <row r="421" spans="3:26" ht="14.25">
      <c r="C421" s="8"/>
      <c r="D421" s="8"/>
      <c r="E421" s="8"/>
      <c r="F421" s="8"/>
      <c r="G421" s="8"/>
      <c r="H421" s="8"/>
      <c r="I421" s="8"/>
      <c r="J421" s="8"/>
      <c r="K421" s="8"/>
      <c r="L421" s="8"/>
      <c r="M421" s="8"/>
      <c r="N421" s="8"/>
      <c r="O421" s="776"/>
      <c r="P421" s="8"/>
      <c r="Q421" s="776"/>
      <c r="R421" s="8"/>
      <c r="S421" s="776"/>
      <c r="T421" s="8"/>
      <c r="U421" s="776"/>
      <c r="V421" s="8"/>
      <c r="W421" s="776"/>
      <c r="X421" s="8"/>
      <c r="Y421" s="776"/>
      <c r="Z421" s="8"/>
    </row>
    <row r="422" spans="3:26" ht="14.25">
      <c r="C422" s="8"/>
      <c r="D422" s="8"/>
      <c r="E422" s="8"/>
      <c r="F422" s="8"/>
      <c r="G422" s="8"/>
      <c r="H422" s="8"/>
      <c r="I422" s="8"/>
      <c r="J422" s="8"/>
      <c r="K422" s="8"/>
      <c r="L422" s="8"/>
      <c r="M422" s="8"/>
      <c r="N422" s="8"/>
      <c r="O422" s="776"/>
      <c r="P422" s="8"/>
      <c r="Q422" s="776"/>
      <c r="R422" s="8"/>
      <c r="S422" s="776"/>
      <c r="T422" s="8"/>
      <c r="U422" s="776"/>
      <c r="V422" s="8"/>
      <c r="W422" s="776"/>
      <c r="X422" s="8"/>
      <c r="Y422" s="776"/>
      <c r="Z422" s="8"/>
    </row>
    <row r="423" spans="3:26" ht="14.25">
      <c r="C423" s="8"/>
      <c r="D423" s="8"/>
      <c r="E423" s="8"/>
      <c r="F423" s="8"/>
      <c r="G423" s="8"/>
      <c r="H423" s="8"/>
      <c r="I423" s="8"/>
      <c r="J423" s="8"/>
      <c r="K423" s="8"/>
      <c r="L423" s="8"/>
      <c r="M423" s="8"/>
      <c r="N423" s="8"/>
      <c r="O423" s="776"/>
      <c r="P423" s="8"/>
      <c r="Q423" s="776"/>
      <c r="R423" s="8"/>
      <c r="S423" s="776"/>
      <c r="T423" s="8"/>
      <c r="U423" s="776"/>
      <c r="V423" s="8"/>
      <c r="W423" s="776"/>
      <c r="X423" s="8"/>
      <c r="Y423" s="776"/>
      <c r="Z423" s="8"/>
    </row>
    <row r="424" spans="3:26" ht="14.25">
      <c r="C424" s="8"/>
      <c r="D424" s="8"/>
      <c r="E424" s="8"/>
      <c r="F424" s="8"/>
      <c r="G424" s="8"/>
      <c r="H424" s="8"/>
      <c r="I424" s="8"/>
      <c r="J424" s="8"/>
      <c r="K424" s="8"/>
      <c r="L424" s="8"/>
      <c r="M424" s="8"/>
      <c r="N424" s="8"/>
      <c r="O424" s="776"/>
      <c r="P424" s="8"/>
      <c r="Q424" s="776"/>
      <c r="R424" s="8"/>
      <c r="S424" s="776"/>
      <c r="T424" s="8"/>
      <c r="U424" s="776"/>
      <c r="V424" s="8"/>
      <c r="W424" s="776"/>
      <c r="X424" s="8"/>
      <c r="Y424" s="776"/>
      <c r="Z424" s="8"/>
    </row>
    <row r="425" spans="3:26" ht="14.25">
      <c r="C425" s="8"/>
      <c r="D425" s="8"/>
      <c r="E425" s="8"/>
      <c r="F425" s="8"/>
      <c r="G425" s="8"/>
      <c r="H425" s="8"/>
      <c r="I425" s="8"/>
      <c r="J425" s="8"/>
      <c r="K425" s="8"/>
      <c r="L425" s="8"/>
      <c r="M425" s="8"/>
      <c r="N425" s="8"/>
      <c r="O425" s="776"/>
      <c r="P425" s="8"/>
      <c r="Q425" s="776"/>
      <c r="R425" s="8"/>
      <c r="S425" s="776"/>
      <c r="T425" s="8"/>
      <c r="U425" s="776"/>
      <c r="V425" s="8"/>
      <c r="W425" s="776"/>
      <c r="X425" s="8"/>
      <c r="Y425" s="776"/>
      <c r="Z425" s="8"/>
    </row>
    <row r="426" spans="3:26" ht="14.25">
      <c r="C426" s="8"/>
      <c r="D426" s="8"/>
      <c r="E426" s="8"/>
      <c r="F426" s="8"/>
      <c r="G426" s="8"/>
      <c r="H426" s="8"/>
      <c r="I426" s="8"/>
      <c r="J426" s="8"/>
      <c r="K426" s="8"/>
      <c r="L426" s="8"/>
      <c r="M426" s="8"/>
      <c r="N426" s="8"/>
      <c r="O426" s="776"/>
      <c r="P426" s="8"/>
      <c r="Q426" s="776"/>
      <c r="R426" s="8"/>
      <c r="S426" s="776"/>
      <c r="T426" s="8"/>
      <c r="U426" s="776"/>
      <c r="V426" s="8"/>
      <c r="W426" s="776"/>
      <c r="X426" s="8"/>
      <c r="Y426" s="776"/>
      <c r="Z426" s="8"/>
    </row>
    <row r="427" spans="3:26" ht="14.25">
      <c r="C427" s="8"/>
      <c r="D427" s="8"/>
      <c r="E427" s="8"/>
      <c r="F427" s="8"/>
      <c r="G427" s="8"/>
      <c r="H427" s="8"/>
      <c r="I427" s="8"/>
      <c r="J427" s="8"/>
      <c r="K427" s="8"/>
      <c r="L427" s="8"/>
      <c r="M427" s="8"/>
      <c r="N427" s="8"/>
      <c r="O427" s="776"/>
      <c r="P427" s="8"/>
      <c r="Q427" s="776"/>
      <c r="R427" s="8"/>
      <c r="S427" s="776"/>
      <c r="T427" s="8"/>
      <c r="U427" s="776"/>
      <c r="V427" s="8"/>
      <c r="W427" s="776"/>
      <c r="X427" s="8"/>
      <c r="Y427" s="776"/>
      <c r="Z427" s="8"/>
    </row>
    <row r="428" spans="3:26" ht="14.25">
      <c r="C428" s="8"/>
      <c r="D428" s="8"/>
      <c r="E428" s="8"/>
      <c r="F428" s="8"/>
      <c r="G428" s="8"/>
      <c r="H428" s="8"/>
      <c r="I428" s="8"/>
      <c r="J428" s="8"/>
      <c r="K428" s="8"/>
      <c r="L428" s="8"/>
      <c r="M428" s="8"/>
      <c r="N428" s="8"/>
      <c r="O428" s="776"/>
      <c r="P428" s="8"/>
      <c r="Q428" s="776"/>
      <c r="R428" s="8"/>
      <c r="S428" s="776"/>
      <c r="T428" s="8"/>
      <c r="U428" s="776"/>
      <c r="V428" s="8"/>
      <c r="W428" s="776"/>
      <c r="X428" s="8"/>
      <c r="Y428" s="776"/>
      <c r="Z428" s="8"/>
    </row>
    <row r="429" spans="3:26" ht="14.25">
      <c r="C429" s="8"/>
      <c r="D429" s="8"/>
      <c r="E429" s="8"/>
      <c r="F429" s="8"/>
      <c r="G429" s="8"/>
      <c r="H429" s="8"/>
      <c r="I429" s="8"/>
      <c r="J429" s="8"/>
      <c r="K429" s="8"/>
      <c r="L429" s="8"/>
      <c r="M429" s="8"/>
      <c r="N429" s="8"/>
      <c r="O429" s="776"/>
      <c r="P429" s="8"/>
      <c r="Q429" s="776"/>
      <c r="R429" s="8"/>
      <c r="S429" s="776"/>
      <c r="T429" s="8"/>
      <c r="U429" s="776"/>
      <c r="V429" s="8"/>
      <c r="W429" s="776"/>
      <c r="X429" s="8"/>
      <c r="Y429" s="776"/>
      <c r="Z429" s="8"/>
    </row>
    <row r="430" spans="3:26" ht="14.25">
      <c r="C430" s="8"/>
      <c r="D430" s="8"/>
      <c r="E430" s="8"/>
      <c r="F430" s="8"/>
      <c r="G430" s="8"/>
      <c r="H430" s="8"/>
      <c r="I430" s="8"/>
      <c r="J430" s="8"/>
      <c r="K430" s="8"/>
      <c r="L430" s="8"/>
      <c r="M430" s="8"/>
      <c r="N430" s="8"/>
      <c r="O430" s="776"/>
      <c r="P430" s="8"/>
      <c r="Q430" s="776"/>
      <c r="R430" s="8"/>
      <c r="S430" s="776"/>
      <c r="T430" s="8"/>
      <c r="U430" s="776"/>
      <c r="V430" s="8"/>
      <c r="W430" s="776"/>
      <c r="X430" s="8"/>
      <c r="Y430" s="776"/>
      <c r="Z430" s="8"/>
    </row>
    <row r="431" spans="3:26" ht="14.25">
      <c r="C431" s="8"/>
      <c r="D431" s="8"/>
      <c r="E431" s="8"/>
      <c r="F431" s="8"/>
      <c r="G431" s="8"/>
      <c r="H431" s="8"/>
      <c r="I431" s="8"/>
      <c r="J431" s="8"/>
      <c r="K431" s="8"/>
      <c r="L431" s="8"/>
      <c r="M431" s="8"/>
      <c r="N431" s="8"/>
      <c r="O431" s="776"/>
      <c r="P431" s="8"/>
      <c r="Q431" s="776"/>
      <c r="R431" s="8"/>
      <c r="S431" s="776"/>
      <c r="T431" s="8"/>
      <c r="U431" s="776"/>
      <c r="V431" s="8"/>
      <c r="W431" s="776"/>
      <c r="X431" s="8"/>
      <c r="Y431" s="776"/>
      <c r="Z431" s="8"/>
    </row>
    <row r="432" spans="3:26" ht="14.25">
      <c r="C432" s="8"/>
      <c r="D432" s="8"/>
      <c r="E432" s="8"/>
      <c r="F432" s="8"/>
      <c r="G432" s="8"/>
      <c r="H432" s="8"/>
      <c r="I432" s="8"/>
      <c r="J432" s="8"/>
      <c r="K432" s="8"/>
      <c r="L432" s="8"/>
      <c r="M432" s="8"/>
      <c r="N432" s="8"/>
      <c r="O432" s="776"/>
      <c r="P432" s="8"/>
      <c r="Q432" s="776"/>
      <c r="R432" s="8"/>
      <c r="S432" s="776"/>
      <c r="T432" s="8"/>
      <c r="U432" s="776"/>
      <c r="V432" s="8"/>
      <c r="W432" s="776"/>
      <c r="X432" s="8"/>
      <c r="Y432" s="776"/>
      <c r="Z432" s="8"/>
    </row>
    <row r="433" spans="3:26" ht="14.25">
      <c r="C433" s="8"/>
      <c r="D433" s="8"/>
      <c r="E433" s="8"/>
      <c r="F433" s="8"/>
      <c r="G433" s="8"/>
      <c r="H433" s="8"/>
      <c r="I433" s="8"/>
      <c r="J433" s="8"/>
      <c r="K433" s="8"/>
      <c r="L433" s="8"/>
      <c r="M433" s="8"/>
      <c r="N433" s="8"/>
      <c r="O433" s="776"/>
      <c r="P433" s="8"/>
      <c r="Q433" s="776"/>
      <c r="R433" s="8"/>
      <c r="S433" s="776"/>
      <c r="T433" s="8"/>
      <c r="U433" s="776"/>
      <c r="V433" s="8"/>
      <c r="W433" s="776"/>
      <c r="X433" s="8"/>
      <c r="Y433" s="776"/>
      <c r="Z433" s="8"/>
    </row>
    <row r="434" spans="3:26" ht="14.25">
      <c r="C434" s="8"/>
      <c r="D434" s="8"/>
      <c r="E434" s="8"/>
      <c r="F434" s="8"/>
      <c r="G434" s="8"/>
      <c r="H434" s="8"/>
      <c r="I434" s="8"/>
      <c r="J434" s="8"/>
      <c r="K434" s="8"/>
      <c r="L434" s="8"/>
      <c r="M434" s="8"/>
      <c r="N434" s="8"/>
      <c r="O434" s="776"/>
      <c r="P434" s="8"/>
      <c r="Q434" s="776"/>
      <c r="R434" s="8"/>
      <c r="S434" s="776"/>
      <c r="T434" s="8"/>
      <c r="U434" s="776"/>
      <c r="V434" s="8"/>
      <c r="W434" s="776"/>
      <c r="X434" s="8"/>
      <c r="Y434" s="776"/>
      <c r="Z434" s="8"/>
    </row>
    <row r="435" spans="3:26" ht="14.25">
      <c r="C435" s="8"/>
      <c r="D435" s="8"/>
      <c r="E435" s="8"/>
      <c r="F435" s="8"/>
      <c r="G435" s="8"/>
      <c r="H435" s="8"/>
      <c r="I435" s="8"/>
      <c r="J435" s="8"/>
      <c r="K435" s="8"/>
      <c r="L435" s="8"/>
      <c r="M435" s="8"/>
      <c r="N435" s="8"/>
      <c r="O435" s="776"/>
      <c r="P435" s="8"/>
      <c r="Q435" s="776"/>
      <c r="R435" s="8"/>
      <c r="S435" s="776"/>
      <c r="T435" s="8"/>
      <c r="U435" s="776"/>
      <c r="V435" s="8"/>
      <c r="W435" s="776"/>
      <c r="X435" s="8"/>
      <c r="Y435" s="776"/>
      <c r="Z435" s="8"/>
    </row>
    <row r="436" spans="3:26" ht="14.25">
      <c r="C436" s="8"/>
      <c r="D436" s="8"/>
      <c r="E436" s="8"/>
      <c r="F436" s="8"/>
      <c r="G436" s="8"/>
      <c r="H436" s="8"/>
      <c r="I436" s="8"/>
      <c r="J436" s="8"/>
      <c r="K436" s="8"/>
      <c r="L436" s="8"/>
      <c r="M436" s="8"/>
      <c r="N436" s="8"/>
      <c r="O436" s="776"/>
      <c r="P436" s="8"/>
      <c r="Q436" s="776"/>
      <c r="R436" s="8"/>
      <c r="S436" s="776"/>
      <c r="T436" s="8"/>
      <c r="U436" s="776"/>
      <c r="V436" s="8"/>
      <c r="W436" s="776"/>
      <c r="X436" s="8"/>
      <c r="Y436" s="776"/>
      <c r="Z436" s="8"/>
    </row>
    <row r="437" spans="3:26" ht="14.25">
      <c r="C437" s="8"/>
      <c r="D437" s="8"/>
      <c r="E437" s="8"/>
      <c r="F437" s="8"/>
      <c r="G437" s="8"/>
      <c r="H437" s="8"/>
      <c r="I437" s="8"/>
      <c r="J437" s="8"/>
      <c r="K437" s="8"/>
      <c r="L437" s="8"/>
      <c r="M437" s="8"/>
      <c r="N437" s="8"/>
      <c r="O437" s="776"/>
      <c r="P437" s="8"/>
      <c r="Q437" s="776"/>
      <c r="R437" s="8"/>
      <c r="S437" s="776"/>
      <c r="T437" s="8"/>
      <c r="U437" s="776"/>
      <c r="V437" s="8"/>
      <c r="W437" s="776"/>
      <c r="X437" s="8"/>
      <c r="Y437" s="776"/>
      <c r="Z437" s="8"/>
    </row>
    <row r="438" spans="3:26" ht="14.25">
      <c r="C438" s="8"/>
      <c r="D438" s="8"/>
      <c r="E438" s="8"/>
      <c r="F438" s="8"/>
      <c r="G438" s="8"/>
      <c r="H438" s="8"/>
      <c r="I438" s="8"/>
      <c r="J438" s="8"/>
      <c r="K438" s="8"/>
      <c r="L438" s="8"/>
      <c r="M438" s="8"/>
      <c r="N438" s="8"/>
      <c r="O438" s="776"/>
      <c r="P438" s="8"/>
      <c r="Q438" s="776"/>
      <c r="R438" s="8"/>
      <c r="S438" s="776"/>
      <c r="T438" s="8"/>
      <c r="U438" s="776"/>
      <c r="V438" s="8"/>
      <c r="W438" s="776"/>
      <c r="X438" s="8"/>
      <c r="Y438" s="776"/>
      <c r="Z438" s="8"/>
    </row>
    <row r="439" spans="3:26" ht="14.25">
      <c r="C439" s="8"/>
      <c r="D439" s="8"/>
      <c r="E439" s="8"/>
      <c r="F439" s="8"/>
      <c r="G439" s="8"/>
      <c r="H439" s="8"/>
      <c r="I439" s="8"/>
      <c r="J439" s="8"/>
      <c r="K439" s="8"/>
      <c r="L439" s="8"/>
      <c r="M439" s="8"/>
      <c r="N439" s="8"/>
      <c r="O439" s="776"/>
      <c r="P439" s="8"/>
      <c r="Q439" s="776"/>
      <c r="R439" s="8"/>
      <c r="S439" s="776"/>
      <c r="T439" s="8"/>
      <c r="U439" s="776"/>
      <c r="V439" s="8"/>
      <c r="W439" s="776"/>
      <c r="X439" s="8"/>
      <c r="Y439" s="776"/>
      <c r="Z439" s="8"/>
    </row>
    <row r="440" spans="3:26" ht="14.25">
      <c r="C440" s="8"/>
      <c r="D440" s="8"/>
      <c r="E440" s="8"/>
      <c r="F440" s="8"/>
      <c r="G440" s="8"/>
      <c r="H440" s="8"/>
      <c r="I440" s="8"/>
      <c r="J440" s="8"/>
      <c r="K440" s="8"/>
      <c r="L440" s="8"/>
      <c r="M440" s="8"/>
      <c r="N440" s="8"/>
      <c r="O440" s="776"/>
      <c r="P440" s="8"/>
      <c r="Q440" s="776"/>
      <c r="R440" s="8"/>
      <c r="S440" s="776"/>
      <c r="T440" s="8"/>
      <c r="U440" s="776"/>
      <c r="V440" s="8"/>
      <c r="W440" s="776"/>
      <c r="X440" s="8"/>
      <c r="Y440" s="776"/>
      <c r="Z440" s="8"/>
    </row>
    <row r="441" spans="3:26" ht="14.25">
      <c r="C441" s="8"/>
      <c r="D441" s="8"/>
      <c r="E441" s="8"/>
      <c r="F441" s="8"/>
      <c r="G441" s="8"/>
      <c r="H441" s="8"/>
      <c r="I441" s="8"/>
      <c r="J441" s="8"/>
      <c r="K441" s="8"/>
      <c r="L441" s="8"/>
      <c r="M441" s="8"/>
      <c r="N441" s="8"/>
      <c r="O441" s="776"/>
      <c r="P441" s="8"/>
      <c r="Q441" s="776"/>
      <c r="R441" s="8"/>
      <c r="S441" s="776"/>
      <c r="T441" s="8"/>
      <c r="U441" s="776"/>
      <c r="V441" s="8"/>
      <c r="W441" s="776"/>
      <c r="X441" s="8"/>
      <c r="Y441" s="776"/>
      <c r="Z441" s="8"/>
    </row>
    <row r="442" spans="3:26" ht="14.25">
      <c r="C442" s="8"/>
      <c r="D442" s="8"/>
      <c r="E442" s="8"/>
      <c r="F442" s="8"/>
      <c r="G442" s="8"/>
      <c r="H442" s="8"/>
      <c r="I442" s="8"/>
      <c r="J442" s="8"/>
      <c r="K442" s="8"/>
      <c r="L442" s="8"/>
      <c r="M442" s="8"/>
      <c r="N442" s="8"/>
      <c r="O442" s="776"/>
      <c r="P442" s="8"/>
      <c r="Q442" s="776"/>
      <c r="R442" s="8"/>
      <c r="S442" s="776"/>
      <c r="T442" s="8"/>
      <c r="U442" s="776"/>
      <c r="V442" s="8"/>
      <c r="W442" s="776"/>
      <c r="X442" s="8"/>
      <c r="Y442" s="776"/>
      <c r="Z442" s="8"/>
    </row>
    <row r="443" spans="3:26" ht="14.25">
      <c r="C443" s="8"/>
      <c r="D443" s="8"/>
      <c r="E443" s="8"/>
      <c r="F443" s="8"/>
      <c r="G443" s="8"/>
      <c r="H443" s="8"/>
      <c r="I443" s="8"/>
      <c r="J443" s="8"/>
      <c r="K443" s="8"/>
      <c r="L443" s="8"/>
      <c r="M443" s="8"/>
      <c r="N443" s="8"/>
      <c r="O443" s="776"/>
      <c r="P443" s="8"/>
      <c r="Q443" s="776"/>
      <c r="R443" s="8"/>
      <c r="S443" s="776"/>
      <c r="T443" s="8"/>
      <c r="U443" s="776"/>
      <c r="V443" s="8"/>
      <c r="W443" s="776"/>
      <c r="X443" s="8"/>
      <c r="Y443" s="776"/>
      <c r="Z443" s="8"/>
    </row>
    <row r="444" spans="3:26" ht="14.25">
      <c r="C444" s="8"/>
      <c r="D444" s="8"/>
      <c r="E444" s="8"/>
      <c r="F444" s="8"/>
      <c r="G444" s="8"/>
      <c r="H444" s="8"/>
      <c r="I444" s="8"/>
      <c r="J444" s="8"/>
      <c r="K444" s="8"/>
      <c r="L444" s="8"/>
      <c r="M444" s="8"/>
      <c r="N444" s="8"/>
      <c r="O444" s="776"/>
      <c r="P444" s="8"/>
      <c r="Q444" s="776"/>
      <c r="R444" s="8"/>
      <c r="S444" s="776"/>
      <c r="T444" s="8"/>
      <c r="U444" s="776"/>
      <c r="V444" s="8"/>
      <c r="W444" s="776"/>
      <c r="X444" s="8"/>
      <c r="Y444" s="776"/>
      <c r="Z444" s="8"/>
    </row>
    <row r="445" spans="3:26" ht="14.25">
      <c r="C445" s="8"/>
      <c r="D445" s="8"/>
      <c r="E445" s="8"/>
      <c r="F445" s="8"/>
      <c r="G445" s="8"/>
      <c r="H445" s="8"/>
      <c r="I445" s="8"/>
      <c r="J445" s="8"/>
      <c r="K445" s="8"/>
      <c r="L445" s="8"/>
      <c r="M445" s="8"/>
      <c r="N445" s="8"/>
      <c r="O445" s="776"/>
      <c r="P445" s="8"/>
      <c r="Q445" s="776"/>
      <c r="R445" s="8"/>
      <c r="S445" s="776"/>
      <c r="T445" s="8"/>
      <c r="U445" s="776"/>
      <c r="V445" s="8"/>
      <c r="W445" s="776"/>
      <c r="X445" s="8"/>
      <c r="Y445" s="776"/>
      <c r="Z445" s="8"/>
    </row>
    <row r="446" spans="3:26" ht="14.25">
      <c r="C446" s="8"/>
      <c r="D446" s="8"/>
      <c r="E446" s="8"/>
      <c r="F446" s="8"/>
      <c r="G446" s="8"/>
      <c r="H446" s="8"/>
      <c r="I446" s="8"/>
      <c r="J446" s="8"/>
      <c r="K446" s="8"/>
      <c r="L446" s="8"/>
      <c r="M446" s="8"/>
      <c r="N446" s="8"/>
      <c r="O446" s="776"/>
      <c r="P446" s="8"/>
      <c r="Q446" s="776"/>
      <c r="R446" s="8"/>
      <c r="S446" s="776"/>
      <c r="T446" s="8"/>
      <c r="U446" s="776"/>
      <c r="V446" s="8"/>
      <c r="W446" s="776"/>
      <c r="X446" s="8"/>
      <c r="Y446" s="776"/>
      <c r="Z446" s="8"/>
    </row>
    <row r="447" spans="3:26" ht="14.25">
      <c r="C447" s="8"/>
      <c r="D447" s="8"/>
      <c r="E447" s="8"/>
      <c r="F447" s="8"/>
      <c r="G447" s="8"/>
      <c r="H447" s="8"/>
      <c r="I447" s="8"/>
      <c r="J447" s="8"/>
      <c r="K447" s="8"/>
      <c r="L447" s="8"/>
      <c r="M447" s="8"/>
      <c r="N447" s="8"/>
      <c r="O447" s="776"/>
      <c r="P447" s="8"/>
      <c r="Q447" s="776"/>
      <c r="R447" s="8"/>
      <c r="S447" s="776"/>
      <c r="T447" s="8"/>
      <c r="U447" s="776"/>
      <c r="V447" s="8"/>
      <c r="W447" s="776"/>
      <c r="X447" s="8"/>
      <c r="Y447" s="776"/>
      <c r="Z447" s="8"/>
    </row>
    <row r="448" spans="3:26" ht="14.25">
      <c r="C448" s="8"/>
      <c r="D448" s="8"/>
      <c r="E448" s="8"/>
      <c r="F448" s="8"/>
      <c r="G448" s="8"/>
      <c r="H448" s="8"/>
      <c r="I448" s="8"/>
      <c r="J448" s="8"/>
      <c r="K448" s="8"/>
      <c r="L448" s="8"/>
      <c r="M448" s="8"/>
      <c r="N448" s="8"/>
      <c r="O448" s="776"/>
      <c r="P448" s="8"/>
      <c r="Q448" s="776"/>
      <c r="R448" s="8"/>
      <c r="S448" s="776"/>
      <c r="T448" s="8"/>
      <c r="U448" s="776"/>
      <c r="V448" s="8"/>
      <c r="W448" s="776"/>
      <c r="X448" s="8"/>
      <c r="Y448" s="776"/>
      <c r="Z448" s="8"/>
    </row>
    <row r="449" spans="3:26" ht="14.25">
      <c r="C449" s="8"/>
      <c r="D449" s="8"/>
      <c r="E449" s="8"/>
      <c r="F449" s="8"/>
      <c r="G449" s="8"/>
      <c r="H449" s="8"/>
      <c r="I449" s="8"/>
      <c r="J449" s="8"/>
      <c r="K449" s="8"/>
      <c r="L449" s="8"/>
      <c r="M449" s="8"/>
      <c r="N449" s="8"/>
      <c r="O449" s="776"/>
      <c r="P449" s="8"/>
      <c r="Q449" s="776"/>
      <c r="R449" s="8"/>
      <c r="S449" s="776"/>
      <c r="T449" s="8"/>
      <c r="U449" s="776"/>
      <c r="V449" s="8"/>
      <c r="W449" s="776"/>
      <c r="X449" s="8"/>
      <c r="Y449" s="776"/>
      <c r="Z449" s="8"/>
    </row>
    <row r="450" spans="3:26" ht="14.25">
      <c r="C450" s="8"/>
      <c r="D450" s="8"/>
      <c r="E450" s="8"/>
      <c r="F450" s="8"/>
      <c r="G450" s="8"/>
      <c r="H450" s="8"/>
      <c r="I450" s="8"/>
      <c r="J450" s="8"/>
      <c r="K450" s="8"/>
      <c r="L450" s="8"/>
      <c r="M450" s="8"/>
      <c r="N450" s="8"/>
      <c r="O450" s="776"/>
      <c r="P450" s="8"/>
      <c r="Q450" s="776"/>
      <c r="R450" s="8"/>
      <c r="S450" s="776"/>
      <c r="T450" s="8"/>
      <c r="U450" s="776"/>
      <c r="V450" s="8"/>
      <c r="W450" s="776"/>
      <c r="X450" s="8"/>
      <c r="Y450" s="776"/>
      <c r="Z450" s="8"/>
    </row>
    <row r="451" spans="3:26" ht="14.25">
      <c r="C451" s="8"/>
      <c r="D451" s="8"/>
      <c r="E451" s="8"/>
      <c r="F451" s="8"/>
      <c r="G451" s="8"/>
      <c r="H451" s="8"/>
      <c r="I451" s="8"/>
      <c r="J451" s="8"/>
      <c r="K451" s="8"/>
      <c r="L451" s="8"/>
      <c r="M451" s="8"/>
      <c r="N451" s="8"/>
      <c r="O451" s="776"/>
      <c r="P451" s="8"/>
      <c r="Q451" s="776"/>
      <c r="R451" s="8"/>
      <c r="S451" s="776"/>
      <c r="T451" s="8"/>
      <c r="U451" s="776"/>
      <c r="V451" s="8"/>
      <c r="W451" s="776"/>
      <c r="X451" s="8"/>
      <c r="Y451" s="776"/>
      <c r="Z451" s="8"/>
    </row>
    <row r="452" spans="3:26" ht="14.25">
      <c r="C452" s="8"/>
      <c r="D452" s="8"/>
      <c r="E452" s="8"/>
      <c r="F452" s="8"/>
      <c r="G452" s="8"/>
      <c r="H452" s="8"/>
      <c r="I452" s="8"/>
      <c r="J452" s="8"/>
      <c r="K452" s="8"/>
      <c r="L452" s="8"/>
      <c r="M452" s="8"/>
      <c r="N452" s="8"/>
      <c r="O452" s="776"/>
      <c r="P452" s="8"/>
      <c r="Q452" s="776"/>
      <c r="R452" s="8"/>
      <c r="S452" s="776"/>
      <c r="T452" s="8"/>
      <c r="U452" s="776"/>
      <c r="V452" s="8"/>
      <c r="W452" s="776"/>
      <c r="X452" s="8"/>
      <c r="Y452" s="776"/>
      <c r="Z452" s="8"/>
    </row>
    <row r="453" spans="3:26" ht="14.25">
      <c r="C453" s="8"/>
      <c r="D453" s="8"/>
      <c r="E453" s="8"/>
      <c r="F453" s="8"/>
      <c r="G453" s="8"/>
      <c r="H453" s="8"/>
      <c r="I453" s="8"/>
      <c r="J453" s="8"/>
      <c r="K453" s="8"/>
      <c r="L453" s="8"/>
      <c r="M453" s="8"/>
      <c r="N453" s="8"/>
      <c r="O453" s="776"/>
      <c r="P453" s="8"/>
      <c r="Q453" s="776"/>
      <c r="R453" s="8"/>
      <c r="S453" s="776"/>
      <c r="T453" s="8"/>
      <c r="U453" s="776"/>
      <c r="V453" s="8"/>
      <c r="W453" s="776"/>
      <c r="X453" s="8"/>
      <c r="Y453" s="776"/>
      <c r="Z453" s="8"/>
    </row>
    <row r="454" spans="3:26" ht="14.25">
      <c r="C454" s="8"/>
      <c r="D454" s="8"/>
      <c r="E454" s="8"/>
      <c r="F454" s="8"/>
      <c r="G454" s="8"/>
      <c r="H454" s="8"/>
      <c r="I454" s="8"/>
      <c r="J454" s="8"/>
      <c r="K454" s="8"/>
      <c r="L454" s="8"/>
      <c r="M454" s="8"/>
      <c r="N454" s="8"/>
      <c r="O454" s="776"/>
      <c r="P454" s="8"/>
      <c r="Q454" s="776"/>
      <c r="R454" s="8"/>
      <c r="S454" s="776"/>
      <c r="T454" s="8"/>
      <c r="U454" s="776"/>
      <c r="V454" s="8"/>
      <c r="W454" s="776"/>
      <c r="X454" s="8"/>
      <c r="Y454" s="776"/>
      <c r="Z454" s="8"/>
    </row>
    <row r="455" spans="3:26" ht="14.25">
      <c r="C455" s="8"/>
      <c r="D455" s="8"/>
      <c r="E455" s="8"/>
      <c r="F455" s="8"/>
      <c r="G455" s="8"/>
      <c r="H455" s="8"/>
      <c r="I455" s="8"/>
      <c r="J455" s="8"/>
      <c r="K455" s="8"/>
      <c r="L455" s="8"/>
      <c r="M455" s="8"/>
      <c r="N455" s="8"/>
      <c r="O455" s="776"/>
      <c r="P455" s="8"/>
      <c r="Q455" s="776"/>
      <c r="R455" s="8"/>
      <c r="S455" s="776"/>
      <c r="T455" s="8"/>
      <c r="U455" s="776"/>
      <c r="V455" s="8"/>
      <c r="W455" s="776"/>
      <c r="X455" s="8"/>
      <c r="Y455" s="776"/>
      <c r="Z455" s="8"/>
    </row>
    <row r="456" spans="3:26" ht="14.25">
      <c r="C456" s="8"/>
      <c r="D456" s="8"/>
      <c r="E456" s="8"/>
      <c r="F456" s="8"/>
      <c r="G456" s="8"/>
      <c r="H456" s="8"/>
      <c r="I456" s="8"/>
      <c r="J456" s="8"/>
      <c r="K456" s="8"/>
      <c r="L456" s="8"/>
      <c r="M456" s="8"/>
      <c r="N456" s="8"/>
      <c r="O456" s="776"/>
      <c r="P456" s="8"/>
      <c r="Q456" s="776"/>
      <c r="R456" s="8"/>
      <c r="S456" s="776"/>
      <c r="T456" s="8"/>
      <c r="U456" s="776"/>
      <c r="V456" s="8"/>
      <c r="W456" s="776"/>
      <c r="X456" s="8"/>
      <c r="Y456" s="776"/>
      <c r="Z456" s="8"/>
    </row>
    <row r="457" spans="3:26" ht="14.25">
      <c r="C457" s="8"/>
      <c r="D457" s="8"/>
      <c r="E457" s="8"/>
      <c r="F457" s="8"/>
      <c r="G457" s="8"/>
      <c r="H457" s="8"/>
      <c r="I457" s="8"/>
      <c r="J457" s="8"/>
      <c r="K457" s="8"/>
      <c r="L457" s="8"/>
      <c r="M457" s="8"/>
      <c r="N457" s="8"/>
      <c r="O457" s="776"/>
      <c r="P457" s="8"/>
      <c r="Q457" s="776"/>
      <c r="R457" s="8"/>
      <c r="S457" s="776"/>
      <c r="T457" s="8"/>
      <c r="U457" s="776"/>
      <c r="V457" s="8"/>
      <c r="W457" s="776"/>
      <c r="X457" s="8"/>
      <c r="Y457" s="776"/>
      <c r="Z457" s="8"/>
    </row>
    <row r="458" spans="3:26" ht="14.25">
      <c r="C458" s="8"/>
      <c r="D458" s="8"/>
      <c r="E458" s="8"/>
      <c r="F458" s="8"/>
      <c r="G458" s="8"/>
      <c r="H458" s="8"/>
      <c r="I458" s="8"/>
      <c r="J458" s="8"/>
      <c r="K458" s="8"/>
      <c r="L458" s="8"/>
      <c r="M458" s="8"/>
      <c r="N458" s="8"/>
      <c r="O458" s="776"/>
      <c r="P458" s="8"/>
      <c r="Q458" s="776"/>
      <c r="R458" s="8"/>
      <c r="S458" s="776"/>
      <c r="T458" s="8"/>
      <c r="U458" s="776"/>
      <c r="V458" s="8"/>
      <c r="W458" s="776"/>
      <c r="X458" s="8"/>
      <c r="Y458" s="776"/>
      <c r="Z458" s="8"/>
    </row>
    <row r="459" spans="3:26" ht="14.25">
      <c r="C459" s="8"/>
      <c r="D459" s="8"/>
      <c r="E459" s="8"/>
      <c r="F459" s="8"/>
      <c r="G459" s="8"/>
      <c r="H459" s="8"/>
      <c r="I459" s="8"/>
      <c r="J459" s="8"/>
      <c r="K459" s="8"/>
      <c r="L459" s="8"/>
      <c r="M459" s="8"/>
      <c r="N459" s="8"/>
      <c r="O459" s="776"/>
      <c r="P459" s="8"/>
      <c r="Q459" s="776"/>
      <c r="R459" s="8"/>
      <c r="S459" s="776"/>
      <c r="T459" s="8"/>
      <c r="U459" s="776"/>
      <c r="V459" s="8"/>
      <c r="W459" s="776"/>
      <c r="X459" s="8"/>
      <c r="Y459" s="776"/>
      <c r="Z459" s="8"/>
    </row>
    <row r="460" spans="3:26" ht="14.25">
      <c r="C460" s="8"/>
      <c r="D460" s="8"/>
      <c r="E460" s="8"/>
      <c r="F460" s="8"/>
      <c r="G460" s="8"/>
      <c r="H460" s="8"/>
      <c r="I460" s="8"/>
      <c r="J460" s="8"/>
      <c r="K460" s="8"/>
      <c r="L460" s="8"/>
      <c r="M460" s="8"/>
      <c r="N460" s="8"/>
      <c r="O460" s="776"/>
      <c r="P460" s="8"/>
      <c r="Q460" s="776"/>
      <c r="R460" s="8"/>
      <c r="S460" s="776"/>
      <c r="T460" s="8"/>
      <c r="U460" s="776"/>
      <c r="V460" s="8"/>
      <c r="W460" s="776"/>
      <c r="X460" s="8"/>
      <c r="Y460" s="776"/>
      <c r="Z460" s="8"/>
    </row>
    <row r="461" spans="3:26" ht="14.25">
      <c r="C461" s="8"/>
      <c r="D461" s="8"/>
      <c r="E461" s="8"/>
      <c r="F461" s="8"/>
      <c r="G461" s="8"/>
      <c r="H461" s="8"/>
      <c r="I461" s="8"/>
      <c r="J461" s="8"/>
      <c r="K461" s="8"/>
      <c r="L461" s="8"/>
      <c r="M461" s="8"/>
      <c r="N461" s="8"/>
      <c r="O461" s="776"/>
      <c r="P461" s="8"/>
      <c r="Q461" s="776"/>
      <c r="R461" s="8"/>
      <c r="S461" s="776"/>
      <c r="T461" s="8"/>
      <c r="U461" s="776"/>
      <c r="V461" s="8"/>
      <c r="W461" s="776"/>
      <c r="X461" s="8"/>
      <c r="Y461" s="776"/>
      <c r="Z461" s="8"/>
    </row>
    <row r="462" spans="3:26" ht="14.25">
      <c r="C462" s="8"/>
      <c r="D462" s="8"/>
      <c r="E462" s="8"/>
      <c r="F462" s="8"/>
      <c r="G462" s="8"/>
      <c r="H462" s="8"/>
      <c r="I462" s="8"/>
      <c r="J462" s="8"/>
      <c r="K462" s="8"/>
      <c r="L462" s="8"/>
      <c r="M462" s="8"/>
      <c r="N462" s="8"/>
      <c r="O462" s="776"/>
      <c r="P462" s="8"/>
      <c r="Q462" s="776"/>
      <c r="R462" s="8"/>
      <c r="S462" s="776"/>
      <c r="T462" s="8"/>
      <c r="U462" s="776"/>
      <c r="V462" s="8"/>
      <c r="W462" s="776"/>
      <c r="X462" s="8"/>
      <c r="Y462" s="776"/>
      <c r="Z462" s="8"/>
    </row>
    <row r="463" spans="3:26" ht="14.25">
      <c r="C463" s="8"/>
      <c r="D463" s="8"/>
      <c r="E463" s="8"/>
      <c r="F463" s="8"/>
      <c r="G463" s="8"/>
      <c r="H463" s="8"/>
      <c r="I463" s="8"/>
      <c r="J463" s="8"/>
      <c r="K463" s="8"/>
      <c r="L463" s="8"/>
      <c r="M463" s="8"/>
      <c r="N463" s="8"/>
      <c r="O463" s="776"/>
      <c r="P463" s="8"/>
      <c r="Q463" s="776"/>
      <c r="R463" s="8"/>
      <c r="S463" s="776"/>
      <c r="T463" s="8"/>
      <c r="U463" s="776"/>
      <c r="V463" s="8"/>
      <c r="W463" s="776"/>
      <c r="X463" s="8"/>
      <c r="Y463" s="776"/>
      <c r="Z463" s="8"/>
    </row>
    <row r="464" spans="3:26" ht="14.25">
      <c r="C464" s="8"/>
      <c r="D464" s="8"/>
      <c r="E464" s="8"/>
      <c r="F464" s="8"/>
      <c r="G464" s="8"/>
      <c r="H464" s="8"/>
      <c r="I464" s="8"/>
      <c r="J464" s="8"/>
      <c r="K464" s="8"/>
      <c r="L464" s="8"/>
      <c r="M464" s="8"/>
      <c r="N464" s="8"/>
      <c r="O464" s="776"/>
      <c r="P464" s="8"/>
      <c r="Q464" s="776"/>
      <c r="R464" s="8"/>
      <c r="S464" s="776"/>
      <c r="T464" s="8"/>
      <c r="U464" s="776"/>
      <c r="V464" s="8"/>
      <c r="W464" s="776"/>
      <c r="X464" s="8"/>
      <c r="Y464" s="776"/>
      <c r="Z464" s="8"/>
    </row>
    <row r="465" spans="3:26" ht="14.25">
      <c r="C465" s="8"/>
      <c r="D465" s="8"/>
      <c r="E465" s="8"/>
      <c r="F465" s="8"/>
      <c r="G465" s="8"/>
      <c r="H465" s="8"/>
      <c r="I465" s="8"/>
      <c r="J465" s="8"/>
      <c r="K465" s="8"/>
      <c r="L465" s="8"/>
      <c r="M465" s="8"/>
      <c r="N465" s="8"/>
      <c r="O465" s="776"/>
      <c r="P465" s="8"/>
      <c r="Q465" s="776"/>
      <c r="R465" s="8"/>
      <c r="S465" s="776"/>
      <c r="T465" s="8"/>
      <c r="U465" s="776"/>
      <c r="V465" s="8"/>
      <c r="W465" s="776"/>
      <c r="X465" s="8"/>
      <c r="Y465" s="776"/>
      <c r="Z465" s="8"/>
    </row>
    <row r="466" spans="3:26" ht="14.25">
      <c r="C466" s="8"/>
      <c r="D466" s="8"/>
      <c r="E466" s="8"/>
      <c r="F466" s="8"/>
      <c r="G466" s="8"/>
      <c r="H466" s="8"/>
      <c r="I466" s="8"/>
      <c r="J466" s="8"/>
      <c r="K466" s="8"/>
      <c r="L466" s="8"/>
      <c r="M466" s="8"/>
      <c r="N466" s="8"/>
      <c r="O466" s="776"/>
      <c r="P466" s="8"/>
      <c r="Q466" s="776"/>
      <c r="R466" s="8"/>
      <c r="S466" s="776"/>
      <c r="T466" s="8"/>
      <c r="U466" s="776"/>
      <c r="V466" s="8"/>
      <c r="W466" s="776"/>
      <c r="X466" s="8"/>
      <c r="Y466" s="776"/>
      <c r="Z466" s="8"/>
    </row>
    <row r="467" spans="3:26" ht="14.25">
      <c r="C467" s="8"/>
      <c r="D467" s="8"/>
      <c r="E467" s="8"/>
      <c r="F467" s="8"/>
      <c r="G467" s="8"/>
      <c r="H467" s="8"/>
      <c r="I467" s="8"/>
      <c r="J467" s="8"/>
      <c r="K467" s="8"/>
      <c r="L467" s="8"/>
      <c r="M467" s="8"/>
      <c r="N467" s="8"/>
      <c r="O467" s="776"/>
      <c r="P467" s="8"/>
      <c r="Q467" s="776"/>
      <c r="R467" s="8"/>
      <c r="S467" s="776"/>
      <c r="T467" s="8"/>
      <c r="U467" s="776"/>
      <c r="V467" s="8"/>
      <c r="W467" s="776"/>
      <c r="X467" s="8"/>
      <c r="Y467" s="776"/>
      <c r="Z467" s="8"/>
    </row>
    <row r="468" spans="3:26" ht="14.25">
      <c r="C468" s="8"/>
      <c r="D468" s="8"/>
      <c r="E468" s="8"/>
      <c r="F468" s="8"/>
      <c r="G468" s="8"/>
      <c r="H468" s="8"/>
      <c r="I468" s="8"/>
      <c r="J468" s="8"/>
      <c r="K468" s="8"/>
      <c r="L468" s="8"/>
      <c r="M468" s="8"/>
      <c r="N468" s="8"/>
      <c r="O468" s="776"/>
      <c r="P468" s="8"/>
      <c r="Q468" s="776"/>
      <c r="R468" s="8"/>
      <c r="S468" s="776"/>
      <c r="T468" s="8"/>
      <c r="U468" s="776"/>
      <c r="V468" s="8"/>
      <c r="W468" s="776"/>
      <c r="X468" s="8"/>
      <c r="Y468" s="776"/>
      <c r="Z468" s="8"/>
    </row>
    <row r="469" spans="3:26" ht="14.25">
      <c r="C469" s="8"/>
      <c r="D469" s="8"/>
      <c r="E469" s="8"/>
      <c r="F469" s="8"/>
      <c r="G469" s="8"/>
      <c r="H469" s="8"/>
      <c r="I469" s="8"/>
      <c r="J469" s="8"/>
      <c r="K469" s="8"/>
      <c r="L469" s="8"/>
      <c r="M469" s="8"/>
      <c r="N469" s="8"/>
      <c r="O469" s="776"/>
      <c r="P469" s="8"/>
      <c r="Q469" s="776"/>
      <c r="R469" s="8"/>
      <c r="S469" s="776"/>
      <c r="T469" s="8"/>
      <c r="U469" s="776"/>
      <c r="V469" s="8"/>
      <c r="W469" s="776"/>
      <c r="X469" s="8"/>
      <c r="Y469" s="776"/>
      <c r="Z469" s="8"/>
    </row>
    <row r="470" spans="3:26" ht="14.25">
      <c r="C470" s="8"/>
      <c r="D470" s="8"/>
      <c r="E470" s="8"/>
      <c r="F470" s="8"/>
      <c r="G470" s="8"/>
      <c r="H470" s="8"/>
      <c r="I470" s="8"/>
      <c r="J470" s="8"/>
      <c r="K470" s="8"/>
      <c r="L470" s="8"/>
      <c r="M470" s="8"/>
      <c r="N470" s="8"/>
      <c r="O470" s="776"/>
      <c r="P470" s="8"/>
      <c r="Q470" s="776"/>
      <c r="R470" s="8"/>
      <c r="S470" s="776"/>
      <c r="T470" s="8"/>
      <c r="U470" s="776"/>
      <c r="V470" s="8"/>
      <c r="W470" s="776"/>
      <c r="X470" s="8"/>
      <c r="Y470" s="776"/>
      <c r="Z470" s="8"/>
    </row>
    <row r="471" spans="3:26" ht="14.25">
      <c r="C471" s="8"/>
      <c r="D471" s="8"/>
      <c r="E471" s="8"/>
      <c r="F471" s="8"/>
      <c r="G471" s="8"/>
      <c r="H471" s="8"/>
      <c r="I471" s="8"/>
      <c r="J471" s="8"/>
      <c r="K471" s="8"/>
      <c r="L471" s="8"/>
      <c r="M471" s="8"/>
      <c r="N471" s="8"/>
      <c r="O471" s="776"/>
      <c r="P471" s="8"/>
      <c r="Q471" s="776"/>
      <c r="R471" s="8"/>
      <c r="S471" s="776"/>
      <c r="T471" s="8"/>
      <c r="U471" s="776"/>
      <c r="V471" s="8"/>
      <c r="W471" s="776"/>
      <c r="X471" s="8"/>
      <c r="Y471" s="776"/>
      <c r="Z471" s="8"/>
    </row>
    <row r="472" spans="3:26" ht="14.25">
      <c r="C472" s="8"/>
      <c r="D472" s="8"/>
      <c r="E472" s="8"/>
      <c r="F472" s="8"/>
      <c r="G472" s="8"/>
      <c r="H472" s="8"/>
      <c r="I472" s="8"/>
      <c r="J472" s="8"/>
      <c r="K472" s="8"/>
      <c r="L472" s="8"/>
      <c r="M472" s="8"/>
      <c r="N472" s="8"/>
      <c r="O472" s="776"/>
      <c r="P472" s="8"/>
      <c r="Q472" s="776"/>
      <c r="R472" s="8"/>
      <c r="S472" s="776"/>
      <c r="T472" s="8"/>
      <c r="U472" s="776"/>
      <c r="V472" s="8"/>
      <c r="W472" s="776"/>
      <c r="X472" s="8"/>
      <c r="Y472" s="776"/>
      <c r="Z472" s="8"/>
    </row>
    <row r="473" spans="3:26" ht="14.25">
      <c r="C473" s="8"/>
      <c r="D473" s="8"/>
      <c r="E473" s="8"/>
      <c r="F473" s="8"/>
      <c r="G473" s="8"/>
      <c r="H473" s="8"/>
      <c r="I473" s="8"/>
      <c r="J473" s="8"/>
      <c r="K473" s="8"/>
      <c r="L473" s="8"/>
      <c r="M473" s="8"/>
      <c r="N473" s="8"/>
      <c r="O473" s="776"/>
      <c r="P473" s="8"/>
      <c r="Q473" s="776"/>
      <c r="R473" s="8"/>
      <c r="S473" s="776"/>
      <c r="T473" s="8"/>
      <c r="U473" s="776"/>
      <c r="V473" s="8"/>
      <c r="W473" s="776"/>
      <c r="X473" s="8"/>
      <c r="Y473" s="776"/>
      <c r="Z473" s="8"/>
    </row>
    <row r="474" spans="3:26" ht="14.25">
      <c r="C474" s="8"/>
      <c r="D474" s="8"/>
      <c r="E474" s="8"/>
      <c r="F474" s="8"/>
      <c r="G474" s="8"/>
      <c r="H474" s="8"/>
      <c r="I474" s="8"/>
      <c r="J474" s="8"/>
      <c r="K474" s="8"/>
      <c r="L474" s="8"/>
      <c r="M474" s="8"/>
      <c r="N474" s="8"/>
      <c r="O474" s="776"/>
      <c r="P474" s="8"/>
      <c r="Q474" s="776"/>
      <c r="R474" s="8"/>
      <c r="S474" s="776"/>
      <c r="T474" s="8"/>
      <c r="U474" s="776"/>
      <c r="V474" s="8"/>
      <c r="W474" s="776"/>
      <c r="X474" s="8"/>
      <c r="Y474" s="776"/>
      <c r="Z474" s="8"/>
    </row>
    <row r="475" spans="3:26" ht="14.25">
      <c r="C475" s="8"/>
      <c r="D475" s="8"/>
      <c r="E475" s="8"/>
      <c r="F475" s="8"/>
      <c r="G475" s="8"/>
      <c r="H475" s="8"/>
      <c r="I475" s="8"/>
      <c r="J475" s="8"/>
      <c r="K475" s="8"/>
      <c r="L475" s="8"/>
      <c r="M475" s="8"/>
      <c r="N475" s="8"/>
      <c r="O475" s="776"/>
      <c r="P475" s="8"/>
      <c r="Q475" s="776"/>
      <c r="R475" s="8"/>
      <c r="S475" s="776"/>
      <c r="T475" s="8"/>
      <c r="U475" s="776"/>
      <c r="V475" s="8"/>
      <c r="W475" s="776"/>
      <c r="X475" s="8"/>
      <c r="Y475" s="776"/>
      <c r="Z475" s="8"/>
    </row>
    <row r="476" spans="3:26" ht="14.25">
      <c r="C476" s="8"/>
      <c r="D476" s="8"/>
      <c r="E476" s="8"/>
      <c r="F476" s="8"/>
      <c r="G476" s="8"/>
      <c r="H476" s="8"/>
      <c r="I476" s="8"/>
      <c r="J476" s="8"/>
      <c r="K476" s="8"/>
      <c r="L476" s="8"/>
      <c r="M476" s="8"/>
      <c r="N476" s="8"/>
      <c r="O476" s="776"/>
      <c r="P476" s="8"/>
      <c r="Q476" s="776"/>
      <c r="R476" s="8"/>
      <c r="S476" s="776"/>
      <c r="T476" s="8"/>
      <c r="U476" s="776"/>
      <c r="V476" s="8"/>
      <c r="W476" s="776"/>
      <c r="X476" s="8"/>
      <c r="Y476" s="776"/>
      <c r="Z476" s="8"/>
    </row>
    <row r="477" spans="3:26" ht="14.25">
      <c r="C477" s="8"/>
      <c r="D477" s="8"/>
      <c r="E477" s="8"/>
      <c r="F477" s="8"/>
      <c r="G477" s="8"/>
      <c r="H477" s="8"/>
      <c r="I477" s="8"/>
      <c r="J477" s="8"/>
      <c r="K477" s="8"/>
      <c r="L477" s="8"/>
      <c r="M477" s="8"/>
      <c r="N477" s="8"/>
      <c r="O477" s="776"/>
      <c r="P477" s="8"/>
      <c r="Q477" s="776"/>
      <c r="R477" s="8"/>
      <c r="S477" s="776"/>
      <c r="T477" s="8"/>
      <c r="U477" s="776"/>
      <c r="V477" s="8"/>
      <c r="W477" s="776"/>
      <c r="X477" s="8"/>
      <c r="Y477" s="776"/>
      <c r="Z477" s="8"/>
    </row>
    <row r="478" spans="3:26" ht="14.25">
      <c r="C478" s="8"/>
      <c r="D478" s="8"/>
      <c r="E478" s="8"/>
      <c r="F478" s="8"/>
      <c r="G478" s="8"/>
      <c r="H478" s="8"/>
      <c r="I478" s="8"/>
      <c r="J478" s="8"/>
      <c r="K478" s="8"/>
      <c r="L478" s="8"/>
      <c r="M478" s="8"/>
      <c r="N478" s="8"/>
      <c r="O478" s="776"/>
      <c r="P478" s="8"/>
      <c r="Q478" s="776"/>
      <c r="R478" s="8"/>
      <c r="S478" s="776"/>
      <c r="T478" s="8"/>
      <c r="U478" s="776"/>
      <c r="V478" s="8"/>
      <c r="W478" s="776"/>
      <c r="X478" s="8"/>
      <c r="Y478" s="776"/>
      <c r="Z478" s="8"/>
    </row>
    <row r="479" spans="3:26" ht="14.25">
      <c r="C479" s="8"/>
      <c r="D479" s="8"/>
      <c r="E479" s="8"/>
      <c r="F479" s="8"/>
      <c r="G479" s="8"/>
      <c r="H479" s="8"/>
      <c r="I479" s="8"/>
      <c r="J479" s="8"/>
      <c r="K479" s="8"/>
      <c r="L479" s="8"/>
      <c r="M479" s="8"/>
      <c r="N479" s="8"/>
      <c r="O479" s="776"/>
      <c r="P479" s="8"/>
      <c r="Q479" s="776"/>
      <c r="R479" s="8"/>
      <c r="S479" s="776"/>
      <c r="T479" s="8"/>
      <c r="U479" s="776"/>
      <c r="V479" s="8"/>
      <c r="W479" s="776"/>
      <c r="X479" s="8"/>
      <c r="Y479" s="776"/>
      <c r="Z479" s="8"/>
    </row>
    <row r="480" spans="3:26" ht="14.25">
      <c r="C480" s="8"/>
      <c r="D480" s="8"/>
      <c r="E480" s="8"/>
      <c r="F480" s="8"/>
      <c r="G480" s="8"/>
      <c r="H480" s="8"/>
      <c r="I480" s="8"/>
      <c r="J480" s="8"/>
      <c r="K480" s="8"/>
      <c r="L480" s="8"/>
      <c r="M480" s="8"/>
      <c r="N480" s="8"/>
      <c r="O480" s="776"/>
      <c r="P480" s="8"/>
      <c r="Q480" s="776"/>
      <c r="R480" s="8"/>
      <c r="S480" s="776"/>
      <c r="T480" s="8"/>
      <c r="U480" s="776"/>
      <c r="V480" s="8"/>
      <c r="W480" s="776"/>
      <c r="X480" s="8"/>
      <c r="Y480" s="776"/>
      <c r="Z480" s="8"/>
    </row>
    <row r="481" spans="3:26" ht="14.25">
      <c r="C481" s="8"/>
      <c r="D481" s="8"/>
      <c r="E481" s="8"/>
      <c r="F481" s="8"/>
      <c r="G481" s="8"/>
      <c r="H481" s="8"/>
      <c r="I481" s="8"/>
      <c r="J481" s="8"/>
      <c r="K481" s="8"/>
      <c r="L481" s="8"/>
      <c r="M481" s="8"/>
      <c r="N481" s="8"/>
      <c r="O481" s="776"/>
      <c r="P481" s="8"/>
      <c r="Q481" s="776"/>
      <c r="R481" s="8"/>
      <c r="S481" s="776"/>
      <c r="T481" s="8"/>
      <c r="U481" s="776"/>
      <c r="V481" s="8"/>
      <c r="W481" s="776"/>
      <c r="X481" s="8"/>
      <c r="Y481" s="776"/>
      <c r="Z481" s="8"/>
    </row>
    <row r="482" spans="3:26" ht="14.25">
      <c r="C482" s="8"/>
      <c r="D482" s="8"/>
      <c r="E482" s="8"/>
      <c r="F482" s="8"/>
      <c r="G482" s="8"/>
      <c r="H482" s="8"/>
      <c r="I482" s="8"/>
      <c r="J482" s="8"/>
      <c r="K482" s="8"/>
      <c r="L482" s="8"/>
      <c r="M482" s="8"/>
      <c r="N482" s="8"/>
      <c r="O482" s="776"/>
      <c r="P482" s="8"/>
      <c r="Q482" s="776"/>
      <c r="R482" s="8"/>
      <c r="S482" s="776"/>
      <c r="T482" s="8"/>
      <c r="U482" s="776"/>
      <c r="V482" s="8"/>
      <c r="W482" s="776"/>
      <c r="X482" s="8"/>
      <c r="Y482" s="776"/>
      <c r="Z482" s="8"/>
    </row>
    <row r="483" spans="3:26" ht="14.25">
      <c r="C483" s="8"/>
      <c r="D483" s="8"/>
      <c r="E483" s="8"/>
      <c r="F483" s="8"/>
      <c r="G483" s="8"/>
      <c r="H483" s="8"/>
      <c r="I483" s="8"/>
      <c r="J483" s="8"/>
      <c r="K483" s="8"/>
      <c r="L483" s="8"/>
      <c r="M483" s="8"/>
      <c r="N483" s="8"/>
      <c r="O483" s="776"/>
      <c r="P483" s="8"/>
      <c r="Q483" s="776"/>
      <c r="R483" s="8"/>
      <c r="S483" s="776"/>
      <c r="T483" s="8"/>
      <c r="U483" s="776"/>
      <c r="V483" s="8"/>
      <c r="W483" s="776"/>
      <c r="X483" s="8"/>
      <c r="Y483" s="776"/>
      <c r="Z483" s="8"/>
    </row>
    <row r="484" spans="3:26" ht="14.25">
      <c r="C484" s="8"/>
      <c r="D484" s="8"/>
      <c r="E484" s="8"/>
      <c r="F484" s="8"/>
      <c r="G484" s="8"/>
      <c r="H484" s="8"/>
      <c r="I484" s="8"/>
      <c r="J484" s="8"/>
      <c r="K484" s="8"/>
      <c r="L484" s="8"/>
      <c r="M484" s="8"/>
      <c r="N484" s="8"/>
      <c r="O484" s="776"/>
      <c r="P484" s="8"/>
      <c r="Q484" s="776"/>
      <c r="R484" s="8"/>
      <c r="S484" s="776"/>
      <c r="T484" s="8"/>
      <c r="U484" s="776"/>
      <c r="V484" s="8"/>
      <c r="W484" s="776"/>
      <c r="X484" s="8"/>
      <c r="Y484" s="776"/>
      <c r="Z484" s="8"/>
    </row>
    <row r="485" spans="3:26" ht="14.25">
      <c r="C485" s="8"/>
      <c r="D485" s="8"/>
      <c r="E485" s="8"/>
      <c r="F485" s="8"/>
      <c r="G485" s="8"/>
      <c r="H485" s="8"/>
      <c r="I485" s="8"/>
      <c r="J485" s="8"/>
      <c r="K485" s="8"/>
      <c r="L485" s="8"/>
      <c r="M485" s="8"/>
      <c r="N485" s="8"/>
      <c r="O485" s="776"/>
      <c r="P485" s="8"/>
      <c r="Q485" s="776"/>
      <c r="R485" s="8"/>
      <c r="S485" s="776"/>
      <c r="T485" s="8"/>
      <c r="U485" s="776"/>
      <c r="V485" s="8"/>
      <c r="W485" s="776"/>
      <c r="X485" s="8"/>
      <c r="Y485" s="776"/>
      <c r="Z485" s="8"/>
    </row>
    <row r="486" spans="3:26" ht="14.25">
      <c r="C486" s="8"/>
      <c r="D486" s="8"/>
      <c r="E486" s="8"/>
      <c r="F486" s="8"/>
      <c r="G486" s="8"/>
      <c r="H486" s="8"/>
      <c r="I486" s="8"/>
      <c r="J486" s="8"/>
      <c r="K486" s="8"/>
      <c r="L486" s="8"/>
      <c r="M486" s="8"/>
      <c r="N486" s="8"/>
      <c r="O486" s="776"/>
      <c r="P486" s="8"/>
      <c r="Q486" s="776"/>
      <c r="R486" s="8"/>
      <c r="S486" s="776"/>
      <c r="T486" s="8"/>
      <c r="U486" s="776"/>
      <c r="V486" s="8"/>
      <c r="W486" s="776"/>
      <c r="X486" s="8"/>
      <c r="Y486" s="776"/>
      <c r="Z486" s="8"/>
    </row>
    <row r="487" spans="3:26" ht="14.25">
      <c r="C487" s="8"/>
      <c r="D487" s="8"/>
      <c r="E487" s="8"/>
      <c r="F487" s="8"/>
      <c r="G487" s="8"/>
      <c r="H487" s="8"/>
      <c r="I487" s="8"/>
      <c r="J487" s="8"/>
      <c r="K487" s="8"/>
      <c r="L487" s="8"/>
      <c r="M487" s="8"/>
      <c r="N487" s="8"/>
      <c r="O487" s="776"/>
      <c r="P487" s="8"/>
      <c r="Q487" s="776"/>
      <c r="R487" s="8"/>
      <c r="S487" s="776"/>
      <c r="T487" s="8"/>
      <c r="U487" s="776"/>
      <c r="V487" s="8"/>
      <c r="W487" s="776"/>
      <c r="X487" s="8"/>
      <c r="Y487" s="776"/>
      <c r="Z487" s="8"/>
    </row>
    <row r="488" spans="3:26" ht="14.25">
      <c r="C488" s="8"/>
      <c r="D488" s="8"/>
      <c r="E488" s="8"/>
      <c r="F488" s="8"/>
      <c r="G488" s="8"/>
      <c r="H488" s="8"/>
      <c r="I488" s="8"/>
      <c r="J488" s="8"/>
      <c r="K488" s="8"/>
      <c r="L488" s="8"/>
      <c r="M488" s="8"/>
      <c r="N488" s="8"/>
      <c r="O488" s="776"/>
      <c r="P488" s="8"/>
      <c r="Q488" s="776"/>
      <c r="R488" s="8"/>
      <c r="S488" s="776"/>
      <c r="T488" s="8"/>
      <c r="U488" s="776"/>
      <c r="V488" s="8"/>
      <c r="W488" s="776"/>
      <c r="X488" s="8"/>
      <c r="Y488" s="776"/>
      <c r="Z488" s="8"/>
    </row>
    <row r="489" spans="3:26" ht="14.25">
      <c r="C489" s="8"/>
      <c r="D489" s="8"/>
      <c r="E489" s="8"/>
      <c r="F489" s="8"/>
      <c r="G489" s="8"/>
      <c r="H489" s="8"/>
      <c r="I489" s="8"/>
      <c r="J489" s="8"/>
      <c r="K489" s="8"/>
      <c r="L489" s="8"/>
      <c r="M489" s="8"/>
      <c r="N489" s="8"/>
      <c r="O489" s="776"/>
      <c r="P489" s="8"/>
      <c r="Q489" s="776"/>
      <c r="R489" s="8"/>
      <c r="S489" s="776"/>
      <c r="T489" s="8"/>
      <c r="U489" s="776"/>
      <c r="V489" s="8"/>
      <c r="W489" s="776"/>
      <c r="X489" s="8"/>
      <c r="Y489" s="776"/>
      <c r="Z489" s="8"/>
    </row>
    <row r="490" spans="3:26" ht="14.25">
      <c r="C490" s="8"/>
      <c r="D490" s="8"/>
      <c r="E490" s="8"/>
      <c r="F490" s="8"/>
      <c r="G490" s="8"/>
      <c r="H490" s="8"/>
      <c r="I490" s="8"/>
      <c r="J490" s="8"/>
      <c r="K490" s="8"/>
      <c r="L490" s="8"/>
      <c r="M490" s="8"/>
      <c r="N490" s="8"/>
      <c r="O490" s="776"/>
      <c r="P490" s="8"/>
      <c r="Q490" s="776"/>
      <c r="R490" s="8"/>
      <c r="S490" s="776"/>
      <c r="T490" s="8"/>
      <c r="U490" s="776"/>
      <c r="V490" s="8"/>
      <c r="W490" s="776"/>
      <c r="X490" s="8"/>
      <c r="Y490" s="776"/>
      <c r="Z490" s="8"/>
    </row>
    <row r="491" spans="3:26" ht="14.25">
      <c r="C491" s="8"/>
      <c r="D491" s="8"/>
      <c r="E491" s="8"/>
      <c r="F491" s="8"/>
      <c r="G491" s="8"/>
      <c r="H491" s="8"/>
      <c r="I491" s="8"/>
      <c r="J491" s="8"/>
      <c r="K491" s="8"/>
      <c r="L491" s="8"/>
      <c r="M491" s="8"/>
      <c r="N491" s="8"/>
      <c r="O491" s="776"/>
      <c r="P491" s="8"/>
      <c r="Q491" s="776"/>
      <c r="R491" s="8"/>
      <c r="S491" s="776"/>
      <c r="T491" s="8"/>
      <c r="U491" s="776"/>
      <c r="V491" s="8"/>
      <c r="W491" s="776"/>
      <c r="X491" s="8"/>
      <c r="Y491" s="776"/>
      <c r="Z491" s="8"/>
    </row>
    <row r="492" spans="3:26" ht="14.25">
      <c r="C492" s="8"/>
      <c r="D492" s="8"/>
      <c r="E492" s="8"/>
      <c r="F492" s="8"/>
      <c r="G492" s="8"/>
      <c r="H492" s="8"/>
      <c r="I492" s="8"/>
      <c r="J492" s="8"/>
      <c r="K492" s="8"/>
      <c r="L492" s="8"/>
      <c r="M492" s="8"/>
      <c r="N492" s="8"/>
      <c r="O492" s="776"/>
      <c r="P492" s="8"/>
      <c r="Q492" s="776"/>
      <c r="R492" s="8"/>
      <c r="S492" s="776"/>
      <c r="T492" s="8"/>
      <c r="U492" s="776"/>
      <c r="V492" s="8"/>
      <c r="W492" s="776"/>
      <c r="X492" s="8"/>
      <c r="Y492" s="776"/>
      <c r="Z492" s="8"/>
    </row>
    <row r="493" spans="3:26" ht="14.25">
      <c r="C493" s="8"/>
      <c r="D493" s="8"/>
      <c r="E493" s="8"/>
      <c r="F493" s="8"/>
      <c r="G493" s="8"/>
      <c r="H493" s="8"/>
      <c r="I493" s="8"/>
      <c r="J493" s="8"/>
      <c r="K493" s="8"/>
      <c r="L493" s="8"/>
      <c r="M493" s="8"/>
      <c r="N493" s="8"/>
      <c r="O493" s="776"/>
      <c r="P493" s="8"/>
      <c r="Q493" s="776"/>
      <c r="R493" s="8"/>
      <c r="S493" s="776"/>
      <c r="T493" s="8"/>
      <c r="U493" s="776"/>
      <c r="V493" s="8"/>
      <c r="W493" s="776"/>
      <c r="X493" s="8"/>
      <c r="Y493" s="776"/>
      <c r="Z493" s="8"/>
    </row>
    <row r="494" spans="3:26" ht="14.25">
      <c r="C494" s="8"/>
      <c r="D494" s="8"/>
      <c r="E494" s="8"/>
      <c r="F494" s="8"/>
      <c r="G494" s="8"/>
      <c r="H494" s="8"/>
      <c r="I494" s="8"/>
      <c r="J494" s="8"/>
      <c r="K494" s="8"/>
      <c r="L494" s="8"/>
      <c r="M494" s="8"/>
      <c r="N494" s="8"/>
      <c r="O494" s="776"/>
      <c r="P494" s="8"/>
      <c r="Q494" s="776"/>
      <c r="R494" s="8"/>
      <c r="S494" s="776"/>
      <c r="T494" s="8"/>
      <c r="U494" s="776"/>
      <c r="V494" s="8"/>
      <c r="W494" s="776"/>
      <c r="X494" s="8"/>
      <c r="Y494" s="776"/>
      <c r="Z494" s="8"/>
    </row>
    <row r="495" spans="3:26" ht="14.25">
      <c r="C495" s="8"/>
      <c r="D495" s="8"/>
      <c r="E495" s="8"/>
      <c r="F495" s="8"/>
      <c r="G495" s="8"/>
      <c r="H495" s="8"/>
      <c r="I495" s="8"/>
      <c r="J495" s="8"/>
      <c r="K495" s="8"/>
      <c r="L495" s="8"/>
      <c r="M495" s="8"/>
      <c r="N495" s="8"/>
      <c r="O495" s="776"/>
      <c r="P495" s="8"/>
      <c r="Q495" s="776"/>
      <c r="R495" s="8"/>
      <c r="S495" s="776"/>
      <c r="T495" s="8"/>
      <c r="U495" s="776"/>
      <c r="V495" s="8"/>
      <c r="W495" s="776"/>
      <c r="X495" s="8"/>
      <c r="Y495" s="776"/>
      <c r="Z495" s="8"/>
    </row>
    <row r="496" spans="3:26" ht="14.25">
      <c r="C496" s="8"/>
      <c r="D496" s="8"/>
      <c r="E496" s="8"/>
      <c r="F496" s="8"/>
      <c r="G496" s="8"/>
      <c r="H496" s="8"/>
      <c r="I496" s="8"/>
      <c r="J496" s="8"/>
      <c r="K496" s="8"/>
      <c r="L496" s="8"/>
      <c r="M496" s="8"/>
      <c r="N496" s="8"/>
      <c r="O496" s="776"/>
      <c r="P496" s="8"/>
      <c r="Q496" s="776"/>
      <c r="R496" s="8"/>
      <c r="S496" s="776"/>
      <c r="T496" s="8"/>
      <c r="U496" s="776"/>
      <c r="V496" s="8"/>
      <c r="W496" s="776"/>
      <c r="X496" s="8"/>
      <c r="Y496" s="776"/>
      <c r="Z496" s="8"/>
    </row>
    <row r="497" spans="3:26" ht="14.25">
      <c r="C497" s="8"/>
      <c r="D497" s="8"/>
      <c r="E497" s="8"/>
      <c r="F497" s="8"/>
      <c r="G497" s="8"/>
      <c r="H497" s="8"/>
      <c r="I497" s="8"/>
      <c r="J497" s="8"/>
      <c r="K497" s="8"/>
      <c r="L497" s="8"/>
      <c r="M497" s="8"/>
      <c r="N497" s="8"/>
      <c r="O497" s="776"/>
      <c r="P497" s="8"/>
      <c r="Q497" s="776"/>
      <c r="R497" s="8"/>
      <c r="S497" s="776"/>
      <c r="T497" s="8"/>
      <c r="U497" s="776"/>
      <c r="V497" s="8"/>
      <c r="W497" s="776"/>
      <c r="X497" s="8"/>
      <c r="Y497" s="776"/>
      <c r="Z497" s="8"/>
    </row>
    <row r="498" spans="3:26" ht="14.25">
      <c r="C498" s="8"/>
      <c r="D498" s="8"/>
      <c r="E498" s="8"/>
      <c r="F498" s="8"/>
      <c r="G498" s="8"/>
      <c r="H498" s="8"/>
      <c r="I498" s="8"/>
      <c r="J498" s="8"/>
      <c r="K498" s="8"/>
      <c r="L498" s="8"/>
      <c r="M498" s="8"/>
      <c r="N498" s="8"/>
      <c r="O498" s="776"/>
      <c r="P498" s="8"/>
      <c r="Q498" s="776"/>
      <c r="R498" s="8"/>
      <c r="S498" s="776"/>
      <c r="T498" s="8"/>
      <c r="U498" s="776"/>
      <c r="V498" s="8"/>
      <c r="W498" s="776"/>
      <c r="X498" s="8"/>
      <c r="Y498" s="776"/>
      <c r="Z498" s="8"/>
    </row>
    <row r="499" spans="3:26" ht="14.25">
      <c r="C499" s="8"/>
      <c r="D499" s="8"/>
      <c r="E499" s="8"/>
      <c r="F499" s="8"/>
      <c r="G499" s="8"/>
      <c r="H499" s="8"/>
      <c r="I499" s="8"/>
      <c r="J499" s="8"/>
      <c r="K499" s="8"/>
      <c r="L499" s="8"/>
      <c r="M499" s="8"/>
      <c r="N499" s="8"/>
      <c r="O499" s="776"/>
      <c r="P499" s="8"/>
      <c r="Q499" s="776"/>
      <c r="R499" s="8"/>
      <c r="S499" s="776"/>
      <c r="T499" s="8"/>
      <c r="U499" s="776"/>
      <c r="V499" s="8"/>
      <c r="W499" s="776"/>
      <c r="X499" s="8"/>
      <c r="Y499" s="776"/>
      <c r="Z499" s="8"/>
    </row>
    <row r="500" spans="3:26" ht="14.25">
      <c r="C500" s="8"/>
      <c r="D500" s="8"/>
      <c r="E500" s="8"/>
      <c r="F500" s="8"/>
      <c r="G500" s="8"/>
      <c r="H500" s="8"/>
      <c r="I500" s="8"/>
      <c r="J500" s="8"/>
      <c r="K500" s="8"/>
      <c r="L500" s="8"/>
      <c r="M500" s="8"/>
      <c r="N500" s="8"/>
      <c r="O500" s="776"/>
      <c r="P500" s="8"/>
      <c r="Q500" s="776"/>
      <c r="R500" s="8"/>
      <c r="S500" s="776"/>
      <c r="T500" s="8"/>
      <c r="U500" s="776"/>
      <c r="V500" s="8"/>
      <c r="W500" s="776"/>
      <c r="X500" s="8"/>
      <c r="Y500" s="776"/>
      <c r="Z500" s="8"/>
    </row>
    <row r="501" spans="3:26" ht="14.25">
      <c r="C501" s="8"/>
      <c r="D501" s="8"/>
      <c r="E501" s="8"/>
      <c r="F501" s="8"/>
      <c r="G501" s="8"/>
      <c r="H501" s="8"/>
      <c r="I501" s="8"/>
      <c r="J501" s="8"/>
      <c r="K501" s="8"/>
      <c r="L501" s="8"/>
      <c r="M501" s="8"/>
      <c r="N501" s="8"/>
      <c r="O501" s="776"/>
      <c r="P501" s="8"/>
      <c r="Q501" s="776"/>
      <c r="R501" s="8"/>
      <c r="S501" s="776"/>
      <c r="T501" s="8"/>
      <c r="U501" s="776"/>
      <c r="V501" s="8"/>
      <c r="W501" s="776"/>
      <c r="X501" s="8"/>
      <c r="Y501" s="776"/>
      <c r="Z501" s="8"/>
    </row>
    <row r="502" spans="3:26" ht="14.25">
      <c r="C502" s="8"/>
      <c r="D502" s="8"/>
      <c r="E502" s="8"/>
      <c r="F502" s="8"/>
      <c r="G502" s="8"/>
      <c r="H502" s="8"/>
      <c r="I502" s="8"/>
      <c r="J502" s="8"/>
      <c r="K502" s="8"/>
      <c r="L502" s="8"/>
      <c r="M502" s="8"/>
      <c r="N502" s="8"/>
      <c r="O502" s="776"/>
      <c r="P502" s="8"/>
      <c r="Q502" s="776"/>
      <c r="R502" s="8"/>
      <c r="S502" s="776"/>
      <c r="T502" s="8"/>
      <c r="U502" s="776"/>
      <c r="V502" s="8"/>
      <c r="W502" s="776"/>
      <c r="X502" s="8"/>
      <c r="Y502" s="776"/>
      <c r="Z502" s="8"/>
    </row>
    <row r="503" spans="3:26" ht="14.25">
      <c r="C503" s="8"/>
      <c r="D503" s="8"/>
      <c r="E503" s="8"/>
      <c r="F503" s="8"/>
      <c r="G503" s="8"/>
      <c r="H503" s="8"/>
      <c r="I503" s="8"/>
      <c r="J503" s="8"/>
      <c r="K503" s="8"/>
      <c r="L503" s="8"/>
      <c r="M503" s="8"/>
      <c r="N503" s="8"/>
      <c r="O503" s="776"/>
      <c r="P503" s="8"/>
      <c r="Q503" s="776"/>
      <c r="R503" s="8"/>
      <c r="S503" s="776"/>
      <c r="T503" s="8"/>
      <c r="U503" s="776"/>
      <c r="V503" s="8"/>
      <c r="W503" s="776"/>
      <c r="X503" s="8"/>
      <c r="Y503" s="776"/>
      <c r="Z503" s="8"/>
    </row>
    <row r="504" spans="3:26" ht="14.25">
      <c r="C504" s="8"/>
      <c r="D504" s="8"/>
      <c r="E504" s="8"/>
      <c r="F504" s="8"/>
      <c r="G504" s="8"/>
      <c r="H504" s="8"/>
      <c r="I504" s="8"/>
      <c r="J504" s="8"/>
      <c r="K504" s="8"/>
      <c r="L504" s="8"/>
      <c r="M504" s="8"/>
      <c r="N504" s="8"/>
      <c r="O504" s="776"/>
      <c r="P504" s="8"/>
      <c r="Q504" s="776"/>
      <c r="R504" s="8"/>
      <c r="S504" s="776"/>
      <c r="T504" s="8"/>
      <c r="U504" s="776"/>
      <c r="V504" s="8"/>
      <c r="W504" s="776"/>
      <c r="X504" s="8"/>
      <c r="Y504" s="776"/>
      <c r="Z504" s="8"/>
    </row>
    <row r="505" spans="3:26" ht="14.25">
      <c r="C505" s="8"/>
      <c r="D505" s="8"/>
      <c r="E505" s="8"/>
      <c r="F505" s="8"/>
      <c r="G505" s="8"/>
      <c r="H505" s="8"/>
      <c r="I505" s="8"/>
      <c r="J505" s="8"/>
      <c r="K505" s="8"/>
      <c r="L505" s="8"/>
      <c r="M505" s="8"/>
      <c r="N505" s="8"/>
      <c r="O505" s="776"/>
      <c r="P505" s="8"/>
      <c r="Q505" s="776"/>
      <c r="R505" s="8"/>
      <c r="S505" s="776"/>
      <c r="T505" s="8"/>
      <c r="U505" s="776"/>
      <c r="V505" s="8"/>
      <c r="W505" s="776"/>
      <c r="X505" s="8"/>
      <c r="Y505" s="776"/>
      <c r="Z505" s="8"/>
    </row>
    <row r="506" spans="3:26" ht="14.25">
      <c r="C506" s="8"/>
      <c r="D506" s="8"/>
      <c r="E506" s="8"/>
      <c r="F506" s="8"/>
      <c r="G506" s="8"/>
      <c r="H506" s="8"/>
      <c r="I506" s="8"/>
      <c r="J506" s="8"/>
      <c r="K506" s="8"/>
      <c r="L506" s="8"/>
      <c r="M506" s="8"/>
      <c r="N506" s="8"/>
      <c r="O506" s="776"/>
      <c r="P506" s="8"/>
      <c r="Q506" s="776"/>
      <c r="R506" s="8"/>
      <c r="S506" s="776"/>
      <c r="T506" s="8"/>
      <c r="U506" s="776"/>
      <c r="V506" s="8"/>
      <c r="W506" s="776"/>
      <c r="X506" s="8"/>
      <c r="Y506" s="776"/>
      <c r="Z506" s="8"/>
    </row>
    <row r="507" spans="3:26" ht="14.25">
      <c r="C507" s="8"/>
      <c r="D507" s="8"/>
      <c r="E507" s="8"/>
      <c r="F507" s="8"/>
      <c r="G507" s="8"/>
      <c r="H507" s="8"/>
      <c r="I507" s="8"/>
      <c r="J507" s="8"/>
      <c r="K507" s="8"/>
      <c r="L507" s="8"/>
      <c r="M507" s="8"/>
      <c r="N507" s="8"/>
      <c r="O507" s="776"/>
      <c r="P507" s="8"/>
      <c r="Q507" s="776"/>
      <c r="R507" s="8"/>
      <c r="S507" s="776"/>
      <c r="T507" s="8"/>
      <c r="U507" s="776"/>
      <c r="V507" s="8"/>
      <c r="W507" s="776"/>
      <c r="X507" s="8"/>
      <c r="Y507" s="776"/>
      <c r="Z507" s="8"/>
    </row>
    <row r="508" spans="3:26" ht="14.25">
      <c r="C508" s="8"/>
      <c r="D508" s="8"/>
      <c r="E508" s="8"/>
      <c r="F508" s="8"/>
      <c r="G508" s="8"/>
      <c r="H508" s="8"/>
      <c r="I508" s="8"/>
      <c r="J508" s="8"/>
      <c r="K508" s="8"/>
      <c r="L508" s="8"/>
      <c r="M508" s="8"/>
      <c r="N508" s="8"/>
      <c r="O508" s="776"/>
      <c r="P508" s="8"/>
      <c r="Q508" s="776"/>
      <c r="R508" s="8"/>
      <c r="S508" s="776"/>
      <c r="T508" s="8"/>
      <c r="U508" s="776"/>
      <c r="V508" s="8"/>
      <c r="W508" s="776"/>
      <c r="X508" s="8"/>
      <c r="Y508" s="776"/>
      <c r="Z508" s="8"/>
    </row>
    <row r="509" spans="3:26" ht="14.25">
      <c r="C509" s="8"/>
      <c r="D509" s="8"/>
      <c r="E509" s="8"/>
      <c r="F509" s="8"/>
      <c r="G509" s="8"/>
      <c r="H509" s="8"/>
      <c r="I509" s="8"/>
      <c r="J509" s="8"/>
      <c r="K509" s="8"/>
      <c r="L509" s="8"/>
      <c r="M509" s="8"/>
      <c r="N509" s="8"/>
      <c r="O509" s="776"/>
      <c r="P509" s="8"/>
      <c r="Q509" s="776"/>
      <c r="R509" s="8"/>
      <c r="S509" s="776"/>
      <c r="T509" s="8"/>
      <c r="U509" s="776"/>
      <c r="V509" s="8"/>
      <c r="W509" s="776"/>
      <c r="X509" s="8"/>
      <c r="Y509" s="776"/>
      <c r="Z509" s="8"/>
    </row>
    <row r="510" spans="3:26" ht="14.25">
      <c r="C510" s="8"/>
      <c r="D510" s="8"/>
      <c r="E510" s="8"/>
      <c r="F510" s="8"/>
      <c r="G510" s="8"/>
      <c r="H510" s="8"/>
      <c r="I510" s="8"/>
      <c r="J510" s="8"/>
      <c r="K510" s="8"/>
      <c r="L510" s="8"/>
      <c r="M510" s="8"/>
      <c r="N510" s="8"/>
      <c r="O510" s="776"/>
      <c r="P510" s="8"/>
      <c r="Q510" s="776"/>
      <c r="R510" s="8"/>
      <c r="S510" s="776"/>
      <c r="T510" s="8"/>
      <c r="U510" s="776"/>
      <c r="V510" s="8"/>
      <c r="W510" s="776"/>
      <c r="X510" s="8"/>
      <c r="Y510" s="776"/>
      <c r="Z510" s="8"/>
    </row>
    <row r="511" spans="3:26" ht="14.25">
      <c r="C511" s="8"/>
      <c r="D511" s="8"/>
      <c r="E511" s="8"/>
      <c r="F511" s="8"/>
      <c r="G511" s="8"/>
      <c r="H511" s="8"/>
      <c r="I511" s="8"/>
      <c r="J511" s="8"/>
      <c r="K511" s="8"/>
      <c r="L511" s="8"/>
      <c r="M511" s="8"/>
      <c r="N511" s="8"/>
      <c r="O511" s="776"/>
      <c r="P511" s="8"/>
      <c r="Q511" s="776"/>
      <c r="R511" s="8"/>
      <c r="S511" s="776"/>
      <c r="T511" s="8"/>
      <c r="U511" s="776"/>
      <c r="V511" s="8"/>
      <c r="W511" s="776"/>
      <c r="X511" s="8"/>
      <c r="Y511" s="776"/>
      <c r="Z511" s="8"/>
    </row>
    <row r="512" spans="3:26" ht="14.25">
      <c r="C512" s="8"/>
      <c r="D512" s="8"/>
      <c r="E512" s="8"/>
      <c r="F512" s="8"/>
      <c r="G512" s="8"/>
      <c r="H512" s="8"/>
      <c r="I512" s="8"/>
      <c r="J512" s="8"/>
      <c r="K512" s="8"/>
      <c r="L512" s="8"/>
      <c r="M512" s="8"/>
      <c r="N512" s="8"/>
      <c r="O512" s="776"/>
      <c r="P512" s="8"/>
      <c r="Q512" s="776"/>
      <c r="R512" s="8"/>
      <c r="S512" s="776"/>
      <c r="T512" s="8"/>
      <c r="U512" s="776"/>
      <c r="V512" s="8"/>
      <c r="W512" s="776"/>
      <c r="X512" s="8"/>
      <c r="Y512" s="776"/>
      <c r="Z512" s="8"/>
    </row>
    <row r="513" spans="3:26" ht="14.25">
      <c r="C513" s="8"/>
      <c r="D513" s="8"/>
      <c r="E513" s="8"/>
      <c r="F513" s="8"/>
      <c r="G513" s="8"/>
      <c r="H513" s="8"/>
      <c r="I513" s="8"/>
      <c r="J513" s="8"/>
      <c r="K513" s="8"/>
      <c r="L513" s="8"/>
      <c r="M513" s="8"/>
      <c r="N513" s="8"/>
      <c r="O513" s="776"/>
      <c r="P513" s="8"/>
      <c r="Q513" s="776"/>
      <c r="R513" s="8"/>
      <c r="S513" s="776"/>
      <c r="T513" s="8"/>
      <c r="U513" s="776"/>
      <c r="V513" s="8"/>
      <c r="W513" s="776"/>
      <c r="X513" s="8"/>
      <c r="Y513" s="776"/>
      <c r="Z513" s="8"/>
    </row>
    <row r="514" spans="3:26" ht="14.25">
      <c r="C514" s="8"/>
      <c r="D514" s="8"/>
      <c r="E514" s="8"/>
      <c r="F514" s="8"/>
      <c r="G514" s="8"/>
      <c r="H514" s="8"/>
      <c r="I514" s="8"/>
      <c r="J514" s="8"/>
      <c r="K514" s="8"/>
      <c r="L514" s="8"/>
      <c r="M514" s="8"/>
      <c r="N514" s="8"/>
      <c r="O514" s="776"/>
      <c r="P514" s="8"/>
      <c r="Q514" s="776"/>
      <c r="R514" s="8"/>
      <c r="S514" s="776"/>
      <c r="T514" s="8"/>
      <c r="U514" s="776"/>
      <c r="V514" s="8"/>
      <c r="W514" s="776"/>
      <c r="X514" s="8"/>
      <c r="Y514" s="776"/>
      <c r="Z514" s="8"/>
    </row>
    <row r="515" spans="3:26" ht="14.25">
      <c r="C515" s="8"/>
      <c r="D515" s="8"/>
      <c r="E515" s="8"/>
      <c r="F515" s="8"/>
      <c r="G515" s="8"/>
      <c r="H515" s="8"/>
      <c r="I515" s="8"/>
      <c r="J515" s="8"/>
      <c r="K515" s="8"/>
      <c r="L515" s="8"/>
      <c r="M515" s="8"/>
      <c r="N515" s="8"/>
      <c r="O515" s="776"/>
      <c r="P515" s="8"/>
      <c r="Q515" s="776"/>
      <c r="R515" s="8"/>
      <c r="S515" s="776"/>
      <c r="T515" s="8"/>
      <c r="U515" s="776"/>
      <c r="V515" s="8"/>
      <c r="W515" s="776"/>
      <c r="X515" s="8"/>
      <c r="Y515" s="776"/>
      <c r="Z515" s="8"/>
    </row>
    <row r="516" spans="3:26" ht="14.25">
      <c r="C516" s="8"/>
      <c r="D516" s="8"/>
      <c r="E516" s="8"/>
      <c r="F516" s="8"/>
      <c r="G516" s="8"/>
      <c r="H516" s="8"/>
      <c r="I516" s="8"/>
      <c r="J516" s="8"/>
      <c r="K516" s="8"/>
      <c r="L516" s="8"/>
      <c r="M516" s="8"/>
      <c r="N516" s="8"/>
      <c r="O516" s="776"/>
      <c r="P516" s="8"/>
      <c r="Q516" s="776"/>
      <c r="R516" s="8"/>
      <c r="S516" s="776"/>
      <c r="T516" s="8"/>
      <c r="U516" s="776"/>
      <c r="V516" s="8"/>
      <c r="W516" s="776"/>
      <c r="X516" s="8"/>
      <c r="Y516" s="776"/>
      <c r="Z516" s="8"/>
    </row>
    <row r="517" spans="3:26" ht="14.25">
      <c r="C517" s="8"/>
      <c r="D517" s="8"/>
      <c r="E517" s="8"/>
      <c r="F517" s="8"/>
      <c r="G517" s="8"/>
      <c r="H517" s="8"/>
      <c r="I517" s="8"/>
      <c r="J517" s="8"/>
      <c r="K517" s="8"/>
      <c r="L517" s="8"/>
      <c r="M517" s="8"/>
      <c r="N517" s="8"/>
      <c r="O517" s="776"/>
      <c r="P517" s="8"/>
      <c r="Q517" s="776"/>
      <c r="R517" s="8"/>
      <c r="S517" s="776"/>
      <c r="T517" s="8"/>
      <c r="U517" s="776"/>
      <c r="V517" s="8"/>
      <c r="W517" s="776"/>
      <c r="X517" s="8"/>
      <c r="Y517" s="776"/>
      <c r="Z517" s="8"/>
    </row>
    <row r="518" spans="3:26" ht="14.25">
      <c r="C518" s="8"/>
      <c r="D518" s="8"/>
      <c r="E518" s="8"/>
      <c r="F518" s="8"/>
      <c r="G518" s="8"/>
      <c r="H518" s="8"/>
      <c r="I518" s="8"/>
      <c r="J518" s="8"/>
      <c r="K518" s="8"/>
      <c r="L518" s="8"/>
      <c r="M518" s="8"/>
      <c r="N518" s="8"/>
      <c r="O518" s="776"/>
      <c r="P518" s="8"/>
      <c r="Q518" s="776"/>
      <c r="R518" s="8"/>
      <c r="S518" s="776"/>
      <c r="T518" s="8"/>
      <c r="U518" s="776"/>
      <c r="V518" s="8"/>
      <c r="W518" s="776"/>
      <c r="X518" s="8"/>
      <c r="Y518" s="776"/>
      <c r="Z518" s="8"/>
    </row>
    <row r="519" spans="3:26" ht="14.25">
      <c r="C519" s="8"/>
      <c r="D519" s="8"/>
      <c r="E519" s="8"/>
      <c r="F519" s="8"/>
      <c r="G519" s="8"/>
      <c r="H519" s="8"/>
      <c r="I519" s="8"/>
      <c r="J519" s="8"/>
      <c r="K519" s="8"/>
      <c r="L519" s="8"/>
      <c r="M519" s="8"/>
      <c r="N519" s="8"/>
      <c r="O519" s="776"/>
      <c r="P519" s="8"/>
      <c r="Q519" s="776"/>
      <c r="R519" s="8"/>
      <c r="S519" s="776"/>
      <c r="T519" s="8"/>
      <c r="U519" s="776"/>
      <c r="V519" s="8"/>
      <c r="W519" s="776"/>
      <c r="X519" s="8"/>
      <c r="Y519" s="776"/>
      <c r="Z519" s="8"/>
    </row>
    <row r="520" spans="3:26" ht="14.25">
      <c r="C520" s="8"/>
      <c r="D520" s="8"/>
      <c r="E520" s="8"/>
      <c r="F520" s="8"/>
      <c r="G520" s="8"/>
      <c r="H520" s="8"/>
      <c r="I520" s="8"/>
      <c r="J520" s="8"/>
      <c r="K520" s="8"/>
      <c r="L520" s="8"/>
      <c r="M520" s="8"/>
      <c r="N520" s="8"/>
      <c r="O520" s="776"/>
      <c r="P520" s="8"/>
      <c r="Q520" s="776"/>
      <c r="R520" s="8"/>
      <c r="S520" s="776"/>
      <c r="T520" s="8"/>
      <c r="U520" s="776"/>
      <c r="V520" s="8"/>
      <c r="W520" s="776"/>
      <c r="X520" s="8"/>
      <c r="Y520" s="776"/>
      <c r="Z520" s="8"/>
    </row>
    <row r="521" spans="3:26" ht="14.25">
      <c r="C521" s="8"/>
      <c r="D521" s="8"/>
      <c r="E521" s="8"/>
      <c r="F521" s="8"/>
      <c r="G521" s="8"/>
      <c r="H521" s="8"/>
      <c r="I521" s="8"/>
      <c r="J521" s="8"/>
      <c r="K521" s="8"/>
      <c r="L521" s="8"/>
      <c r="M521" s="8"/>
      <c r="N521" s="8"/>
      <c r="O521" s="776"/>
      <c r="P521" s="8"/>
      <c r="Q521" s="776"/>
      <c r="R521" s="8"/>
      <c r="S521" s="776"/>
      <c r="T521" s="8"/>
      <c r="U521" s="776"/>
      <c r="V521" s="8"/>
      <c r="W521" s="776"/>
      <c r="X521" s="8"/>
      <c r="Y521" s="776"/>
      <c r="Z521" s="8"/>
    </row>
    <row r="522" spans="3:26" ht="14.25">
      <c r="C522" s="8"/>
      <c r="D522" s="8"/>
      <c r="E522" s="8"/>
      <c r="F522" s="8"/>
      <c r="G522" s="8"/>
      <c r="H522" s="8"/>
      <c r="I522" s="8"/>
      <c r="J522" s="8"/>
      <c r="K522" s="8"/>
      <c r="L522" s="8"/>
      <c r="M522" s="8"/>
      <c r="N522" s="8"/>
      <c r="O522" s="776"/>
      <c r="P522" s="8"/>
      <c r="Q522" s="776"/>
      <c r="R522" s="8"/>
      <c r="S522" s="776"/>
      <c r="T522" s="8"/>
      <c r="U522" s="776"/>
      <c r="V522" s="8"/>
      <c r="W522" s="776"/>
      <c r="X522" s="8"/>
      <c r="Y522" s="776"/>
      <c r="Z522" s="8"/>
    </row>
    <row r="523" spans="3:26" ht="14.25">
      <c r="C523" s="8"/>
      <c r="D523" s="8"/>
      <c r="E523" s="8"/>
      <c r="F523" s="8"/>
      <c r="G523" s="8"/>
      <c r="H523" s="8"/>
      <c r="I523" s="8"/>
      <c r="J523" s="8"/>
      <c r="K523" s="8"/>
      <c r="L523" s="8"/>
      <c r="M523" s="8"/>
      <c r="N523" s="8"/>
      <c r="O523" s="776"/>
      <c r="P523" s="8"/>
      <c r="Q523" s="776"/>
      <c r="R523" s="8"/>
      <c r="S523" s="776"/>
      <c r="T523" s="8"/>
      <c r="U523" s="776"/>
      <c r="V523" s="8"/>
      <c r="W523" s="776"/>
      <c r="X523" s="8"/>
      <c r="Y523" s="776"/>
      <c r="Z523" s="8"/>
    </row>
    <row r="524" spans="3:26" ht="14.25">
      <c r="C524" s="8"/>
      <c r="D524" s="8"/>
      <c r="E524" s="8"/>
      <c r="F524" s="8"/>
      <c r="G524" s="8"/>
      <c r="H524" s="8"/>
      <c r="I524" s="8"/>
      <c r="J524" s="8"/>
      <c r="K524" s="8"/>
      <c r="L524" s="8"/>
      <c r="M524" s="8"/>
      <c r="N524" s="8"/>
      <c r="O524" s="776"/>
      <c r="P524" s="8"/>
      <c r="Q524" s="776"/>
      <c r="R524" s="8"/>
      <c r="S524" s="776"/>
      <c r="T524" s="8"/>
      <c r="U524" s="776"/>
      <c r="V524" s="8"/>
      <c r="W524" s="776"/>
      <c r="X524" s="8"/>
      <c r="Y524" s="776"/>
      <c r="Z524" s="8"/>
    </row>
    <row r="525" spans="3:26" ht="14.25">
      <c r="C525" s="8"/>
      <c r="D525" s="8"/>
      <c r="E525" s="8"/>
      <c r="F525" s="8"/>
      <c r="G525" s="8"/>
      <c r="H525" s="8"/>
      <c r="I525" s="8"/>
      <c r="J525" s="8"/>
      <c r="K525" s="8"/>
      <c r="L525" s="8"/>
      <c r="M525" s="8"/>
      <c r="N525" s="8"/>
      <c r="O525" s="776"/>
      <c r="P525" s="8"/>
      <c r="Q525" s="776"/>
      <c r="R525" s="8"/>
      <c r="S525" s="776"/>
      <c r="T525" s="8"/>
      <c r="U525" s="776"/>
      <c r="V525" s="8"/>
      <c r="W525" s="776"/>
      <c r="X525" s="8"/>
      <c r="Y525" s="776"/>
      <c r="Z525" s="8"/>
    </row>
    <row r="526" spans="3:26" ht="14.25">
      <c r="C526" s="8"/>
      <c r="D526" s="8"/>
      <c r="E526" s="8"/>
      <c r="F526" s="8"/>
      <c r="G526" s="8"/>
      <c r="H526" s="8"/>
      <c r="I526" s="8"/>
      <c r="J526" s="8"/>
      <c r="K526" s="8"/>
      <c r="L526" s="8"/>
      <c r="M526" s="8"/>
      <c r="N526" s="8"/>
      <c r="O526" s="776"/>
      <c r="P526" s="8"/>
      <c r="Q526" s="776"/>
      <c r="R526" s="8"/>
      <c r="S526" s="776"/>
      <c r="T526" s="8"/>
      <c r="U526" s="776"/>
      <c r="V526" s="8"/>
      <c r="W526" s="776"/>
      <c r="X526" s="8"/>
      <c r="Y526" s="776"/>
      <c r="Z526" s="8"/>
    </row>
    <row r="527" spans="3:26" ht="14.25">
      <c r="C527" s="8"/>
      <c r="D527" s="8"/>
      <c r="E527" s="8"/>
      <c r="F527" s="8"/>
      <c r="G527" s="8"/>
      <c r="H527" s="8"/>
      <c r="I527" s="8"/>
      <c r="J527" s="8"/>
      <c r="K527" s="8"/>
      <c r="L527" s="8"/>
      <c r="M527" s="8"/>
      <c r="N527" s="8"/>
      <c r="O527" s="776"/>
      <c r="P527" s="8"/>
      <c r="Q527" s="776"/>
      <c r="R527" s="8"/>
      <c r="S527" s="776"/>
      <c r="T527" s="8"/>
      <c r="U527" s="776"/>
      <c r="V527" s="8"/>
      <c r="W527" s="776"/>
      <c r="X527" s="8"/>
      <c r="Y527" s="776"/>
      <c r="Z527" s="8"/>
    </row>
    <row r="528" spans="3:26" ht="14.25">
      <c r="C528" s="8"/>
      <c r="D528" s="8"/>
      <c r="E528" s="8"/>
      <c r="F528" s="8"/>
      <c r="G528" s="8"/>
      <c r="H528" s="8"/>
      <c r="I528" s="8"/>
      <c r="J528" s="8"/>
      <c r="K528" s="8"/>
      <c r="L528" s="8"/>
      <c r="M528" s="8"/>
      <c r="N528" s="8"/>
      <c r="O528" s="776"/>
      <c r="P528" s="8"/>
      <c r="Q528" s="776"/>
      <c r="R528" s="8"/>
      <c r="S528" s="776"/>
      <c r="T528" s="8"/>
      <c r="U528" s="776"/>
      <c r="V528" s="8"/>
      <c r="W528" s="776"/>
      <c r="X528" s="8"/>
      <c r="Y528" s="776"/>
      <c r="Z528" s="8"/>
    </row>
    <row r="529" spans="3:26" ht="14.25">
      <c r="C529" s="8"/>
      <c r="D529" s="8"/>
      <c r="E529" s="8"/>
      <c r="F529" s="8"/>
      <c r="G529" s="8"/>
      <c r="H529" s="8"/>
      <c r="I529" s="8"/>
      <c r="J529" s="8"/>
      <c r="K529" s="8"/>
      <c r="L529" s="8"/>
      <c r="M529" s="8"/>
      <c r="N529" s="8"/>
      <c r="O529" s="776"/>
      <c r="P529" s="8"/>
      <c r="Q529" s="776"/>
      <c r="R529" s="8"/>
      <c r="S529" s="776"/>
      <c r="T529" s="8"/>
      <c r="U529" s="776"/>
      <c r="V529" s="8"/>
      <c r="W529" s="776"/>
      <c r="X529" s="8"/>
      <c r="Y529" s="776"/>
      <c r="Z529" s="8"/>
    </row>
    <row r="530" spans="3:26" ht="14.25">
      <c r="C530" s="8"/>
      <c r="D530" s="8"/>
      <c r="E530" s="8"/>
      <c r="F530" s="8"/>
      <c r="G530" s="8"/>
      <c r="H530" s="8"/>
      <c r="I530" s="8"/>
      <c r="J530" s="8"/>
      <c r="K530" s="8"/>
      <c r="L530" s="8"/>
      <c r="M530" s="8"/>
      <c r="N530" s="8"/>
      <c r="O530" s="776"/>
      <c r="P530" s="8"/>
      <c r="Q530" s="776"/>
      <c r="R530" s="8"/>
      <c r="S530" s="776"/>
      <c r="T530" s="8"/>
      <c r="U530" s="776"/>
      <c r="V530" s="8"/>
      <c r="W530" s="776"/>
      <c r="X530" s="8"/>
      <c r="Y530" s="776"/>
      <c r="Z530" s="8"/>
    </row>
    <row r="531" spans="3:26" ht="14.25">
      <c r="C531" s="8"/>
      <c r="D531" s="8"/>
      <c r="E531" s="8"/>
      <c r="F531" s="8"/>
      <c r="G531" s="8"/>
      <c r="H531" s="8"/>
      <c r="I531" s="8"/>
      <c r="J531" s="8"/>
      <c r="K531" s="8"/>
      <c r="L531" s="8"/>
      <c r="M531" s="8"/>
      <c r="N531" s="8"/>
      <c r="O531" s="776"/>
      <c r="P531" s="8"/>
      <c r="Q531" s="776"/>
      <c r="R531" s="8"/>
      <c r="S531" s="776"/>
      <c r="T531" s="8"/>
      <c r="U531" s="776"/>
      <c r="V531" s="8"/>
      <c r="W531" s="776"/>
      <c r="X531" s="8"/>
      <c r="Y531" s="776"/>
      <c r="Z531" s="8"/>
    </row>
    <row r="532" spans="3:26" ht="14.25">
      <c r="C532" s="8"/>
      <c r="D532" s="8"/>
      <c r="E532" s="8"/>
      <c r="F532" s="8"/>
      <c r="G532" s="8"/>
      <c r="H532" s="8"/>
      <c r="I532" s="8"/>
      <c r="J532" s="8"/>
      <c r="K532" s="8"/>
      <c r="L532" s="8"/>
      <c r="M532" s="8"/>
      <c r="N532" s="8"/>
      <c r="O532" s="776"/>
      <c r="P532" s="8"/>
      <c r="Q532" s="776"/>
      <c r="R532" s="8"/>
      <c r="S532" s="776"/>
      <c r="T532" s="8"/>
      <c r="U532" s="776"/>
      <c r="V532" s="8"/>
      <c r="W532" s="776"/>
      <c r="X532" s="8"/>
      <c r="Y532" s="776"/>
      <c r="Z532" s="8"/>
    </row>
  </sheetData>
  <sheetProtection/>
  <protectedRanges>
    <protectedRange sqref="D23:N25 P23:P25 R23:R25 T23:T25 V23:V25 X23:X25 Z23:Z25 AB23:AC25 AB27:AC27 Z27 X27 V27 T27 R27 P27 D27:N27 D29:N31 P29:P31 R29:R31 T29:T31 V29:V31 X29:X31 Z29:Z31 AB29:AC31 AB33:AC35 Z33:Z35 X33:X35 V33:V35 T33:T35 R33:R35 P33:P35 D33:N35" name="範囲2"/>
    <protectedRange sqref="D9:N9 P9 R9 T9 V9 X9 Z9 AB9:AC9 AB11:AC13 Z11:Z13 X11:X13 V11:V13 T11:T13 R11:R13 P11:P13 D11:N13 D15:N18 P15:P18 R15:R18 T15:T18 V15:V18 X15:X18 Z15:Z18 AB15:AC18 AB20:AC21 Z20:Z21 X20:X21 V20:V21 T20:T21 R20:R21 P20:P21 D20:N21" name="範囲1"/>
    <protectedRange sqref="C23:C25 C27 C29:C31 C33:C34" name="範囲2_1"/>
    <protectedRange sqref="C9 C11:C13 C15:C18 C20:C21" name="範囲1_1"/>
    <protectedRange sqref="C35" name="範囲2_1_5"/>
    <protectedRange sqref="Z2" name="範囲1_2"/>
  </protectedRanges>
  <mergeCells count="38">
    <mergeCell ref="Z2:AC2"/>
    <mergeCell ref="A3:A7"/>
    <mergeCell ref="B3:B7"/>
    <mergeCell ref="C3:C7"/>
    <mergeCell ref="D3:D7"/>
    <mergeCell ref="E3:M3"/>
    <mergeCell ref="N3:AA4"/>
    <mergeCell ref="AB3:AC5"/>
    <mergeCell ref="E4:I4"/>
    <mergeCell ref="E6:E7"/>
    <mergeCell ref="A1:R1"/>
    <mergeCell ref="P6:Q6"/>
    <mergeCell ref="R6:S6"/>
    <mergeCell ref="J4:M4"/>
    <mergeCell ref="F5:G5"/>
    <mergeCell ref="H5:I5"/>
    <mergeCell ref="N5:O6"/>
    <mergeCell ref="P5:AA5"/>
    <mergeCell ref="T6:U6"/>
    <mergeCell ref="V6:W6"/>
    <mergeCell ref="X6:Y6"/>
    <mergeCell ref="Z6:AA6"/>
    <mergeCell ref="A9:A10"/>
    <mergeCell ref="A11:A14"/>
    <mergeCell ref="J6:J7"/>
    <mergeCell ref="K6:K7"/>
    <mergeCell ref="L6:L7"/>
    <mergeCell ref="M6:M7"/>
    <mergeCell ref="F6:F7"/>
    <mergeCell ref="G6:G7"/>
    <mergeCell ref="A29:A32"/>
    <mergeCell ref="A33:A36"/>
    <mergeCell ref="H6:H7"/>
    <mergeCell ref="I6:I7"/>
    <mergeCell ref="A15:A19"/>
    <mergeCell ref="A20:A22"/>
    <mergeCell ref="A23:A26"/>
    <mergeCell ref="A27:A28"/>
  </mergeCells>
  <printOptions horizontalCentered="1"/>
  <pageMargins left="0.5905511811023623" right="0.5905511811023623" top="0.5905511811023623" bottom="0.5905511811023623" header="0.3937007874015748" footer="0.3937007874015748"/>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4"/>
  </sheetPr>
  <dimension ref="A1:BI534"/>
  <sheetViews>
    <sheetView view="pageBreakPreview" zoomScaleSheetLayoutView="100" zoomScalePageLayoutView="0" workbookViewId="0" topLeftCell="A1">
      <pane xSplit="2" ySplit="7" topLeftCell="C8" activePane="bottomRight" state="frozen"/>
      <selection pane="topLeft" activeCell="B9" sqref="B9"/>
      <selection pane="topRight" activeCell="B9" sqref="B9"/>
      <selection pane="bottomLeft" activeCell="B9" sqref="B9"/>
      <selection pane="bottomRight" activeCell="D36" sqref="D36"/>
    </sheetView>
  </sheetViews>
  <sheetFormatPr defaultColWidth="9.00390625" defaultRowHeight="13.5"/>
  <cols>
    <col min="1" max="1" width="2.625" style="39" bestFit="1" customWidth="1"/>
    <col min="2" max="2" width="9.00390625" style="820" customWidth="1"/>
    <col min="3" max="3" width="5.625" style="1" customWidth="1"/>
    <col min="4" max="4" width="6.75390625" style="1" customWidth="1"/>
    <col min="5" max="5" width="4.625" style="1" bestFit="1" customWidth="1"/>
    <col min="6" max="6" width="5.375" style="1" customWidth="1"/>
    <col min="7" max="7" width="5.625" style="1" customWidth="1"/>
    <col min="8" max="8" width="6.50390625" style="1" bestFit="1" customWidth="1"/>
    <col min="9" max="9" width="4.625" style="1" customWidth="1"/>
    <col min="10" max="10" width="5.625" style="1" bestFit="1" customWidth="1"/>
    <col min="11" max="12" width="5.75390625" style="1" customWidth="1"/>
    <col min="13" max="13" width="5.625" style="1" customWidth="1"/>
    <col min="14" max="14" width="6.375" style="1" customWidth="1"/>
    <col min="15" max="15" width="4.625" style="777" customWidth="1"/>
    <col min="16" max="16" width="4.375" style="1" customWidth="1"/>
    <col min="17" max="17" width="3.625" style="777" customWidth="1"/>
    <col min="18" max="18" width="4.25390625" style="1" customWidth="1"/>
    <col min="19" max="19" width="3.625" style="777" customWidth="1"/>
    <col min="20" max="20" width="5.625" style="1" customWidth="1"/>
    <col min="21" max="21" width="3.625" style="777" customWidth="1"/>
    <col min="22" max="22" width="4.00390625" style="1" customWidth="1"/>
    <col min="23" max="23" width="3.625" style="777" customWidth="1"/>
    <col min="24" max="24" width="5.875" style="1" customWidth="1"/>
    <col min="25" max="25" width="3.625" style="777" customWidth="1"/>
    <col min="26" max="26" width="6.125" style="1" customWidth="1"/>
    <col min="27" max="27" width="3.625" style="777" customWidth="1"/>
    <col min="28" max="29" width="3.125" style="778" customWidth="1"/>
    <col min="30" max="30" width="3.625" style="778" customWidth="1"/>
    <col min="31" max="16384" width="9.00390625" style="1" customWidth="1"/>
  </cols>
  <sheetData>
    <row r="1" spans="1:30" s="44" customFormat="1" ht="12.75" thickBot="1">
      <c r="A1" s="45"/>
      <c r="B1" s="779"/>
      <c r="C1" s="780"/>
      <c r="D1" s="45"/>
      <c r="E1" s="45"/>
      <c r="F1" s="45"/>
      <c r="G1" s="45"/>
      <c r="H1" s="45"/>
      <c r="I1" s="45"/>
      <c r="J1" s="45"/>
      <c r="K1" s="45"/>
      <c r="L1" s="45"/>
      <c r="M1" s="45"/>
      <c r="O1" s="712"/>
      <c r="Q1" s="713"/>
      <c r="R1" s="45"/>
      <c r="S1" s="713"/>
      <c r="T1" s="45"/>
      <c r="U1" s="713"/>
      <c r="V1" s="45"/>
      <c r="W1" s="713"/>
      <c r="X1" s="45"/>
      <c r="Y1" s="1865" t="str">
        <f ca="1">INDIRECT("'-43-'!M4")</f>
        <v>（令和元年度）</v>
      </c>
      <c r="Z1" s="1866"/>
      <c r="AA1" s="1866"/>
      <c r="AB1" s="1866"/>
      <c r="AC1" s="1866"/>
      <c r="AD1" s="781"/>
    </row>
    <row r="2" spans="1:30" s="43" customFormat="1" ht="15" thickBot="1">
      <c r="A2" s="1765" t="s">
        <v>70</v>
      </c>
      <c r="B2" s="2055" t="s">
        <v>71</v>
      </c>
      <c r="C2" s="2018" t="s">
        <v>142</v>
      </c>
      <c r="D2" s="2021" t="s">
        <v>225</v>
      </c>
      <c r="E2" s="2057" t="s">
        <v>226</v>
      </c>
      <c r="F2" s="2035"/>
      <c r="G2" s="2035"/>
      <c r="H2" s="2035"/>
      <c r="I2" s="2035"/>
      <c r="J2" s="2035"/>
      <c r="K2" s="2035"/>
      <c r="L2" s="2058"/>
      <c r="M2" s="2036"/>
      <c r="N2" s="2024" t="s">
        <v>256</v>
      </c>
      <c r="O2" s="2025"/>
      <c r="P2" s="2025"/>
      <c r="Q2" s="2025"/>
      <c r="R2" s="2025"/>
      <c r="S2" s="2025"/>
      <c r="T2" s="2025"/>
      <c r="U2" s="2025"/>
      <c r="V2" s="2025"/>
      <c r="W2" s="2025"/>
      <c r="X2" s="2025"/>
      <c r="Y2" s="2025"/>
      <c r="Z2" s="2025"/>
      <c r="AA2" s="2026"/>
      <c r="AB2" s="2059" t="s">
        <v>312</v>
      </c>
      <c r="AC2" s="2060"/>
      <c r="AD2" s="714"/>
    </row>
    <row r="3" spans="1:30" s="43" customFormat="1" ht="15" thickBot="1">
      <c r="A3" s="1766"/>
      <c r="B3" s="2056"/>
      <c r="C3" s="2019"/>
      <c r="D3" s="2022"/>
      <c r="E3" s="2034" t="s">
        <v>254</v>
      </c>
      <c r="F3" s="2035"/>
      <c r="G3" s="2035"/>
      <c r="H3" s="2035"/>
      <c r="I3" s="2036"/>
      <c r="J3" s="2034" t="s">
        <v>255</v>
      </c>
      <c r="K3" s="2035"/>
      <c r="L3" s="2058"/>
      <c r="M3" s="2036"/>
      <c r="N3" s="2027"/>
      <c r="O3" s="2028"/>
      <c r="P3" s="2028"/>
      <c r="Q3" s="2028"/>
      <c r="R3" s="2028"/>
      <c r="S3" s="2028"/>
      <c r="T3" s="2028"/>
      <c r="U3" s="2028"/>
      <c r="V3" s="2028"/>
      <c r="W3" s="2028"/>
      <c r="X3" s="2028"/>
      <c r="Y3" s="2028"/>
      <c r="Z3" s="2028"/>
      <c r="AA3" s="2029"/>
      <c r="AB3" s="2032"/>
      <c r="AC3" s="2061"/>
      <c r="AD3" s="714"/>
    </row>
    <row r="4" spans="1:30" s="39" customFormat="1" ht="24" customHeight="1" thickBot="1">
      <c r="A4" s="1766"/>
      <c r="B4" s="2056"/>
      <c r="C4" s="2019"/>
      <c r="D4" s="2022"/>
      <c r="E4" s="715" t="s">
        <v>146</v>
      </c>
      <c r="F4" s="2010" t="s">
        <v>300</v>
      </c>
      <c r="G4" s="2010"/>
      <c r="H4" s="2010" t="s">
        <v>299</v>
      </c>
      <c r="I4" s="2011"/>
      <c r="J4" s="716" t="s">
        <v>218</v>
      </c>
      <c r="K4" s="717" t="s">
        <v>214</v>
      </c>
      <c r="L4" s="718" t="s">
        <v>342</v>
      </c>
      <c r="M4" s="782" t="s">
        <v>433</v>
      </c>
      <c r="N4" s="2012" t="s">
        <v>145</v>
      </c>
      <c r="O4" s="2013"/>
      <c r="P4" s="2013" t="s">
        <v>217</v>
      </c>
      <c r="Q4" s="2013"/>
      <c r="R4" s="2013"/>
      <c r="S4" s="2013"/>
      <c r="T4" s="2013"/>
      <c r="U4" s="2013"/>
      <c r="V4" s="2013"/>
      <c r="W4" s="2013"/>
      <c r="X4" s="2013"/>
      <c r="Y4" s="2013"/>
      <c r="Z4" s="2013"/>
      <c r="AA4" s="2016"/>
      <c r="AB4" s="2032"/>
      <c r="AC4" s="2061"/>
      <c r="AD4" s="714"/>
    </row>
    <row r="5" spans="1:30" s="39" customFormat="1" ht="20.25" customHeight="1" thickBot="1">
      <c r="A5" s="1766"/>
      <c r="B5" s="2056"/>
      <c r="C5" s="2019"/>
      <c r="D5" s="2022"/>
      <c r="E5" s="2037" t="s">
        <v>308</v>
      </c>
      <c r="F5" s="1991" t="s">
        <v>147</v>
      </c>
      <c r="G5" s="1991" t="s">
        <v>148</v>
      </c>
      <c r="H5" s="1991" t="s">
        <v>150</v>
      </c>
      <c r="I5" s="2052" t="s">
        <v>252</v>
      </c>
      <c r="J5" s="2053" t="s">
        <v>309</v>
      </c>
      <c r="K5" s="1999" t="s">
        <v>310</v>
      </c>
      <c r="L5" s="2049" t="s">
        <v>150</v>
      </c>
      <c r="M5" s="2049" t="s">
        <v>150</v>
      </c>
      <c r="N5" s="2014"/>
      <c r="O5" s="2015"/>
      <c r="P5" s="2005" t="s">
        <v>313</v>
      </c>
      <c r="Q5" s="2006"/>
      <c r="R5" s="1995" t="s">
        <v>224</v>
      </c>
      <c r="S5" s="1995"/>
      <c r="T5" s="1995" t="s">
        <v>218</v>
      </c>
      <c r="U5" s="1995"/>
      <c r="V5" s="1995" t="s">
        <v>219</v>
      </c>
      <c r="W5" s="1995"/>
      <c r="X5" s="1995" t="s">
        <v>220</v>
      </c>
      <c r="Y5" s="1995"/>
      <c r="Z5" s="1995" t="s">
        <v>196</v>
      </c>
      <c r="AA5" s="1996"/>
      <c r="AB5" s="166" t="s">
        <v>251</v>
      </c>
      <c r="AC5" s="167" t="s">
        <v>196</v>
      </c>
      <c r="AD5" s="720"/>
    </row>
    <row r="6" spans="1:30" s="39" customFormat="1" ht="12.75" thickBot="1">
      <c r="A6" s="1766"/>
      <c r="B6" s="2056"/>
      <c r="C6" s="2020"/>
      <c r="D6" s="2023"/>
      <c r="E6" s="2038"/>
      <c r="F6" s="1992"/>
      <c r="G6" s="1992"/>
      <c r="H6" s="1992"/>
      <c r="I6" s="2051"/>
      <c r="J6" s="2054"/>
      <c r="K6" s="2000"/>
      <c r="L6" s="2050"/>
      <c r="M6" s="2051"/>
      <c r="N6" s="721" t="s">
        <v>227</v>
      </c>
      <c r="O6" s="722" t="s">
        <v>84</v>
      </c>
      <c r="P6" s="723" t="s">
        <v>227</v>
      </c>
      <c r="Q6" s="724" t="s">
        <v>84</v>
      </c>
      <c r="R6" s="723" t="s">
        <v>227</v>
      </c>
      <c r="S6" s="724" t="s">
        <v>84</v>
      </c>
      <c r="T6" s="723" t="s">
        <v>227</v>
      </c>
      <c r="U6" s="724" t="s">
        <v>84</v>
      </c>
      <c r="V6" s="723" t="s">
        <v>227</v>
      </c>
      <c r="W6" s="724" t="s">
        <v>84</v>
      </c>
      <c r="X6" s="723" t="s">
        <v>227</v>
      </c>
      <c r="Y6" s="724" t="s">
        <v>84</v>
      </c>
      <c r="Z6" s="723" t="s">
        <v>227</v>
      </c>
      <c r="AA6" s="725" t="s">
        <v>84</v>
      </c>
      <c r="AB6" s="726" t="s">
        <v>227</v>
      </c>
      <c r="AC6" s="1037" t="s">
        <v>227</v>
      </c>
      <c r="AD6" s="728"/>
    </row>
    <row r="7" spans="1:30" s="33" customFormat="1" ht="14.25" thickBot="1">
      <c r="A7" s="729"/>
      <c r="B7" s="783"/>
      <c r="C7" s="730" t="s">
        <v>45</v>
      </c>
      <c r="D7" s="731" t="s">
        <v>45</v>
      </c>
      <c r="E7" s="732" t="s">
        <v>45</v>
      </c>
      <c r="F7" s="733" t="s">
        <v>45</v>
      </c>
      <c r="G7" s="733" t="s">
        <v>45</v>
      </c>
      <c r="H7" s="733" t="s">
        <v>45</v>
      </c>
      <c r="I7" s="784" t="s">
        <v>45</v>
      </c>
      <c r="J7" s="785" t="s">
        <v>45</v>
      </c>
      <c r="K7" s="736" t="s">
        <v>45</v>
      </c>
      <c r="L7" s="736" t="s">
        <v>45</v>
      </c>
      <c r="M7" s="737" t="s">
        <v>45</v>
      </c>
      <c r="N7" s="732" t="s">
        <v>45</v>
      </c>
      <c r="O7" s="738" t="s">
        <v>434</v>
      </c>
      <c r="P7" s="733" t="s">
        <v>45</v>
      </c>
      <c r="Q7" s="738" t="s">
        <v>434</v>
      </c>
      <c r="R7" s="733" t="s">
        <v>152</v>
      </c>
      <c r="S7" s="738" t="s">
        <v>435</v>
      </c>
      <c r="T7" s="733" t="s">
        <v>152</v>
      </c>
      <c r="U7" s="738" t="s">
        <v>435</v>
      </c>
      <c r="V7" s="733" t="s">
        <v>45</v>
      </c>
      <c r="W7" s="738" t="s">
        <v>435</v>
      </c>
      <c r="X7" s="733" t="s">
        <v>45</v>
      </c>
      <c r="Y7" s="738" t="s">
        <v>435</v>
      </c>
      <c r="Z7" s="733" t="s">
        <v>45</v>
      </c>
      <c r="AA7" s="739" t="s">
        <v>435</v>
      </c>
      <c r="AB7" s="740" t="s">
        <v>45</v>
      </c>
      <c r="AC7" s="1038" t="s">
        <v>45</v>
      </c>
      <c r="AD7" s="742"/>
    </row>
    <row r="8" spans="1:61" s="796" customFormat="1" ht="14.25" customHeight="1">
      <c r="A8" s="2039" t="s">
        <v>106</v>
      </c>
      <c r="B8" s="786" t="s">
        <v>52</v>
      </c>
      <c r="C8" s="244">
        <f>'-44-'!E36</f>
        <v>915</v>
      </c>
      <c r="D8" s="787">
        <v>10409</v>
      </c>
      <c r="E8" s="788">
        <v>43</v>
      </c>
      <c r="F8" s="789">
        <v>841</v>
      </c>
      <c r="G8" s="789">
        <v>318</v>
      </c>
      <c r="H8" s="789">
        <v>10409</v>
      </c>
      <c r="I8" s="790">
        <v>44</v>
      </c>
      <c r="J8" s="791">
        <v>1054</v>
      </c>
      <c r="K8" s="789">
        <v>118</v>
      </c>
      <c r="L8" s="789">
        <v>876</v>
      </c>
      <c r="M8" s="789">
        <v>845</v>
      </c>
      <c r="N8" s="788">
        <v>8715</v>
      </c>
      <c r="O8" s="1448">
        <v>83.72562205783457</v>
      </c>
      <c r="P8" s="1461">
        <v>10</v>
      </c>
      <c r="Q8" s="1455">
        <v>0.09607070804111825</v>
      </c>
      <c r="R8" s="1461">
        <v>123</v>
      </c>
      <c r="S8" s="1455">
        <v>1.1816697089057546</v>
      </c>
      <c r="T8" s="1461">
        <v>1168</v>
      </c>
      <c r="U8" s="1455">
        <v>11.221058699202613</v>
      </c>
      <c r="V8" s="1461">
        <v>28</v>
      </c>
      <c r="W8" s="1455">
        <v>0.26899798251513113</v>
      </c>
      <c r="X8" s="1461">
        <v>317</v>
      </c>
      <c r="Y8" s="1455">
        <v>3.045441444903449</v>
      </c>
      <c r="Z8" s="792">
        <v>95</v>
      </c>
      <c r="AA8" s="1441">
        <v>0.9126717263906234</v>
      </c>
      <c r="AB8" s="793">
        <v>0</v>
      </c>
      <c r="AC8" s="794">
        <v>7</v>
      </c>
      <c r="AD8" s="809"/>
      <c r="AE8" s="795"/>
      <c r="AF8" s="795"/>
      <c r="AG8" s="795"/>
      <c r="AH8" s="795"/>
      <c r="AI8" s="795"/>
      <c r="AJ8" s="795"/>
      <c r="AK8" s="795"/>
      <c r="AL8" s="795"/>
      <c r="AM8" s="795"/>
      <c r="AN8" s="795"/>
      <c r="AO8" s="795"/>
      <c r="AP8" s="795"/>
      <c r="AQ8" s="795"/>
      <c r="AR8" s="795"/>
      <c r="AS8" s="795"/>
      <c r="AT8" s="795"/>
      <c r="AU8" s="795"/>
      <c r="AV8" s="795"/>
      <c r="AW8" s="795"/>
      <c r="AX8" s="795"/>
      <c r="AY8" s="795"/>
      <c r="AZ8" s="795"/>
      <c r="BA8" s="795"/>
      <c r="BB8" s="795"/>
      <c r="BC8" s="795"/>
      <c r="BD8" s="795"/>
      <c r="BE8" s="795"/>
      <c r="BF8" s="795"/>
      <c r="BG8" s="795"/>
      <c r="BH8" s="795"/>
      <c r="BI8" s="795"/>
    </row>
    <row r="9" spans="1:30" s="796" customFormat="1" ht="14.25" customHeight="1">
      <c r="A9" s="2040"/>
      <c r="B9" s="797" t="s">
        <v>436</v>
      </c>
      <c r="C9" s="242">
        <f>'-44-'!E37</f>
        <v>61</v>
      </c>
      <c r="D9" s="367">
        <v>731</v>
      </c>
      <c r="E9" s="364">
        <v>11</v>
      </c>
      <c r="F9" s="798">
        <v>44</v>
      </c>
      <c r="G9" s="798">
        <v>39</v>
      </c>
      <c r="H9" s="798">
        <v>731</v>
      </c>
      <c r="I9" s="365">
        <v>8</v>
      </c>
      <c r="J9" s="366">
        <v>50</v>
      </c>
      <c r="K9" s="798">
        <v>12</v>
      </c>
      <c r="L9" s="798">
        <v>66</v>
      </c>
      <c r="M9" s="798">
        <v>56</v>
      </c>
      <c r="N9" s="364">
        <v>639</v>
      </c>
      <c r="O9" s="1451">
        <v>87.41450068399452</v>
      </c>
      <c r="P9" s="758">
        <v>3</v>
      </c>
      <c r="Q9" s="1458">
        <v>0.4103967168262654</v>
      </c>
      <c r="R9" s="758">
        <v>2</v>
      </c>
      <c r="S9" s="1458">
        <v>0.27359781121751026</v>
      </c>
      <c r="T9" s="758">
        <v>53</v>
      </c>
      <c r="U9" s="1458">
        <v>7.250341997264022</v>
      </c>
      <c r="V9" s="758">
        <v>5</v>
      </c>
      <c r="W9" s="1458">
        <v>0.6839945280437756</v>
      </c>
      <c r="X9" s="758">
        <v>27</v>
      </c>
      <c r="Y9" s="1458">
        <v>3.6935704514363885</v>
      </c>
      <c r="Z9" s="757">
        <v>10</v>
      </c>
      <c r="AA9" s="1442">
        <v>1.3679890560875512</v>
      </c>
      <c r="AB9" s="762">
        <v>0</v>
      </c>
      <c r="AC9" s="763">
        <v>0</v>
      </c>
      <c r="AD9" s="809"/>
    </row>
    <row r="10" spans="1:30" s="796" customFormat="1" ht="14.25" customHeight="1">
      <c r="A10" s="2040"/>
      <c r="B10" s="797" t="s">
        <v>54</v>
      </c>
      <c r="C10" s="242">
        <f>'-44-'!E38</f>
        <v>40</v>
      </c>
      <c r="D10" s="367">
        <v>476</v>
      </c>
      <c r="E10" s="364">
        <v>11</v>
      </c>
      <c r="F10" s="798">
        <v>54</v>
      </c>
      <c r="G10" s="798">
        <v>22</v>
      </c>
      <c r="H10" s="798">
        <v>475</v>
      </c>
      <c r="I10" s="365">
        <v>10</v>
      </c>
      <c r="J10" s="366">
        <v>43</v>
      </c>
      <c r="K10" s="798">
        <v>5</v>
      </c>
      <c r="L10" s="798">
        <v>39</v>
      </c>
      <c r="M10" s="798">
        <v>39</v>
      </c>
      <c r="N10" s="364">
        <v>368</v>
      </c>
      <c r="O10" s="1451">
        <v>77.31092436974791</v>
      </c>
      <c r="P10" s="758">
        <v>0</v>
      </c>
      <c r="Q10" s="1458">
        <v>0</v>
      </c>
      <c r="R10" s="758">
        <v>11</v>
      </c>
      <c r="S10" s="1458">
        <v>2.3109243697478994</v>
      </c>
      <c r="T10" s="758">
        <v>63</v>
      </c>
      <c r="U10" s="1458">
        <v>13.23529411764706</v>
      </c>
      <c r="V10" s="758">
        <v>1</v>
      </c>
      <c r="W10" s="1458">
        <v>0.21008403361344538</v>
      </c>
      <c r="X10" s="758">
        <v>30</v>
      </c>
      <c r="Y10" s="1458">
        <v>6.302521008403361</v>
      </c>
      <c r="Z10" s="757">
        <v>21</v>
      </c>
      <c r="AA10" s="1442">
        <v>4.411764705882353</v>
      </c>
      <c r="AB10" s="762">
        <v>0</v>
      </c>
      <c r="AC10" s="763">
        <v>0</v>
      </c>
      <c r="AD10" s="809"/>
    </row>
    <row r="11" spans="1:30" s="796" customFormat="1" ht="14.25" customHeight="1">
      <c r="A11" s="2040"/>
      <c r="B11" s="786" t="s">
        <v>107</v>
      </c>
      <c r="C11" s="243">
        <f>'-44-'!E39</f>
        <v>40</v>
      </c>
      <c r="D11" s="1323">
        <v>484</v>
      </c>
      <c r="E11" s="690">
        <v>0</v>
      </c>
      <c r="F11" s="799">
        <v>20</v>
      </c>
      <c r="G11" s="799">
        <v>12</v>
      </c>
      <c r="H11" s="799">
        <v>484</v>
      </c>
      <c r="I11" s="691">
        <v>0</v>
      </c>
      <c r="J11" s="692">
        <v>5</v>
      </c>
      <c r="K11" s="799">
        <v>0</v>
      </c>
      <c r="L11" s="799">
        <v>37</v>
      </c>
      <c r="M11" s="799">
        <v>34</v>
      </c>
      <c r="N11" s="690">
        <v>403</v>
      </c>
      <c r="O11" s="1451">
        <v>83.26446280991735</v>
      </c>
      <c r="P11" s="1462">
        <v>3</v>
      </c>
      <c r="Q11" s="1458">
        <v>0.6198347107438017</v>
      </c>
      <c r="R11" s="1462">
        <v>4</v>
      </c>
      <c r="S11" s="1458">
        <v>0.8264462809917356</v>
      </c>
      <c r="T11" s="1462">
        <v>58</v>
      </c>
      <c r="U11" s="1458">
        <v>11.983471074380166</v>
      </c>
      <c r="V11" s="1462">
        <v>2</v>
      </c>
      <c r="W11" s="1458">
        <v>0.4132231404958678</v>
      </c>
      <c r="X11" s="1462">
        <v>12</v>
      </c>
      <c r="Y11" s="1458">
        <v>2.479338842975207</v>
      </c>
      <c r="Z11" s="800">
        <v>2</v>
      </c>
      <c r="AA11" s="1442">
        <v>0.4132231404958678</v>
      </c>
      <c r="AB11" s="801">
        <v>0</v>
      </c>
      <c r="AC11" s="802">
        <v>0</v>
      </c>
      <c r="AD11" s="809"/>
    </row>
    <row r="12" spans="1:30" s="796" customFormat="1" ht="14.25" customHeight="1">
      <c r="A12" s="2040"/>
      <c r="B12" s="797" t="s">
        <v>108</v>
      </c>
      <c r="C12" s="242">
        <f>'-44-'!E40</f>
        <v>33</v>
      </c>
      <c r="D12" s="367">
        <v>431</v>
      </c>
      <c r="E12" s="364">
        <v>0</v>
      </c>
      <c r="F12" s="798">
        <v>28</v>
      </c>
      <c r="G12" s="798">
        <v>28</v>
      </c>
      <c r="H12" s="798">
        <v>431</v>
      </c>
      <c r="I12" s="365">
        <v>0</v>
      </c>
      <c r="J12" s="366">
        <v>33</v>
      </c>
      <c r="K12" s="798">
        <v>4</v>
      </c>
      <c r="L12" s="798">
        <v>33</v>
      </c>
      <c r="M12" s="798">
        <v>37</v>
      </c>
      <c r="N12" s="364">
        <v>392</v>
      </c>
      <c r="O12" s="1451">
        <v>90.95127610208816</v>
      </c>
      <c r="P12" s="758">
        <v>1</v>
      </c>
      <c r="Q12" s="1458">
        <v>0.23201856148491878</v>
      </c>
      <c r="R12" s="758">
        <v>7</v>
      </c>
      <c r="S12" s="1458">
        <v>1.6241299303944314</v>
      </c>
      <c r="T12" s="758">
        <v>27</v>
      </c>
      <c r="U12" s="1458">
        <v>6.2645011600928076</v>
      </c>
      <c r="V12" s="758">
        <v>0</v>
      </c>
      <c r="W12" s="1458">
        <v>0</v>
      </c>
      <c r="X12" s="758">
        <v>6</v>
      </c>
      <c r="Y12" s="1458">
        <v>1.3921113689095126</v>
      </c>
      <c r="Z12" s="757">
        <v>2</v>
      </c>
      <c r="AA12" s="1442">
        <v>0.46403712296983757</v>
      </c>
      <c r="AB12" s="762">
        <v>0</v>
      </c>
      <c r="AC12" s="763">
        <v>0</v>
      </c>
      <c r="AD12" s="809"/>
    </row>
    <row r="13" spans="1:30" s="796" customFormat="1" ht="14.25" customHeight="1">
      <c r="A13" s="2040"/>
      <c r="B13" s="803" t="s">
        <v>109</v>
      </c>
      <c r="C13" s="241">
        <f>'-44-'!E41</f>
        <v>69</v>
      </c>
      <c r="D13" s="367">
        <v>830</v>
      </c>
      <c r="E13" s="364">
        <v>5</v>
      </c>
      <c r="F13" s="798">
        <v>73</v>
      </c>
      <c r="G13" s="798">
        <v>23</v>
      </c>
      <c r="H13" s="798">
        <v>830</v>
      </c>
      <c r="I13" s="365">
        <v>12</v>
      </c>
      <c r="J13" s="366">
        <v>73</v>
      </c>
      <c r="K13" s="804">
        <v>13</v>
      </c>
      <c r="L13" s="798">
        <v>74</v>
      </c>
      <c r="M13" s="798">
        <v>70</v>
      </c>
      <c r="N13" s="364">
        <v>674</v>
      </c>
      <c r="O13" s="1451">
        <v>81.20481927710843</v>
      </c>
      <c r="P13" s="745">
        <v>1</v>
      </c>
      <c r="Q13" s="1458">
        <v>0.12048192771084339</v>
      </c>
      <c r="R13" s="745">
        <v>24</v>
      </c>
      <c r="S13" s="1458">
        <v>2.891566265060241</v>
      </c>
      <c r="T13" s="745">
        <v>95</v>
      </c>
      <c r="U13" s="1458">
        <v>11.44578313253012</v>
      </c>
      <c r="V13" s="745">
        <v>4</v>
      </c>
      <c r="W13" s="1458">
        <v>0.48192771084337355</v>
      </c>
      <c r="X13" s="745">
        <v>41</v>
      </c>
      <c r="Y13" s="1458">
        <v>4.9397590361445785</v>
      </c>
      <c r="Z13" s="744">
        <v>15</v>
      </c>
      <c r="AA13" s="1442">
        <v>1.8072289156626504</v>
      </c>
      <c r="AB13" s="805">
        <v>0</v>
      </c>
      <c r="AC13" s="746">
        <v>0</v>
      </c>
      <c r="AD13" s="806"/>
    </row>
    <row r="14" spans="1:30" s="184" customFormat="1" ht="14.25" customHeight="1" thickBot="1">
      <c r="A14" s="2041"/>
      <c r="B14" s="807" t="s">
        <v>105</v>
      </c>
      <c r="C14" s="413">
        <f>'-44-'!E42</f>
        <v>1158</v>
      </c>
      <c r="D14" s="1021">
        <f>SUM(D8:D13)</f>
        <v>13361</v>
      </c>
      <c r="E14" s="1034">
        <f aca="true" t="shared" si="0" ref="E14:AC14">SUM(E8:E13)</f>
        <v>70</v>
      </c>
      <c r="F14" s="1011">
        <f t="shared" si="0"/>
        <v>1060</v>
      </c>
      <c r="G14" s="1011">
        <f t="shared" si="0"/>
        <v>442</v>
      </c>
      <c r="H14" s="1011">
        <f t="shared" si="0"/>
        <v>13360</v>
      </c>
      <c r="I14" s="1035">
        <f t="shared" si="0"/>
        <v>74</v>
      </c>
      <c r="J14" s="1006">
        <f t="shared" si="0"/>
        <v>1258</v>
      </c>
      <c r="K14" s="1011">
        <f t="shared" si="0"/>
        <v>152</v>
      </c>
      <c r="L14" s="1011">
        <f t="shared" si="0"/>
        <v>1125</v>
      </c>
      <c r="M14" s="1035">
        <f t="shared" si="0"/>
        <v>1081</v>
      </c>
      <c r="N14" s="1006">
        <f t="shared" si="0"/>
        <v>11191</v>
      </c>
      <c r="O14" s="1449">
        <f>N14/$D14*100</f>
        <v>83.75870069605568</v>
      </c>
      <c r="P14" s="1011">
        <f t="shared" si="0"/>
        <v>18</v>
      </c>
      <c r="Q14" s="1456">
        <f>P14/$D14*100</f>
        <v>0.1347204550557593</v>
      </c>
      <c r="R14" s="1011">
        <f t="shared" si="0"/>
        <v>171</v>
      </c>
      <c r="S14" s="1456">
        <f>R14/$D14*100</f>
        <v>1.2798443230297134</v>
      </c>
      <c r="T14" s="1011">
        <f t="shared" si="0"/>
        <v>1464</v>
      </c>
      <c r="U14" s="1456">
        <f>T14/$D14*100</f>
        <v>10.957263677868422</v>
      </c>
      <c r="V14" s="1011">
        <f t="shared" si="0"/>
        <v>40</v>
      </c>
      <c r="W14" s="1456">
        <f>V14/$D14*100</f>
        <v>0.2993787890127984</v>
      </c>
      <c r="X14" s="1011">
        <f t="shared" si="0"/>
        <v>433</v>
      </c>
      <c r="Y14" s="1456">
        <f>X14/$D14*100</f>
        <v>3.240775391063543</v>
      </c>
      <c r="Z14" s="1006">
        <f t="shared" si="0"/>
        <v>145</v>
      </c>
      <c r="AA14" s="1445">
        <f>Z14/$D14*100</f>
        <v>1.0852481101713944</v>
      </c>
      <c r="AB14" s="1034">
        <f t="shared" si="0"/>
        <v>0</v>
      </c>
      <c r="AC14" s="1464">
        <f t="shared" si="0"/>
        <v>7</v>
      </c>
      <c r="AD14" s="752"/>
    </row>
    <row r="15" spans="1:30" s="796" customFormat="1" ht="14.25" customHeight="1">
      <c r="A15" s="2048" t="s">
        <v>110</v>
      </c>
      <c r="B15" s="786" t="s">
        <v>55</v>
      </c>
      <c r="C15" s="689">
        <f>'-44-'!E43</f>
        <v>84</v>
      </c>
      <c r="D15" s="808">
        <v>890</v>
      </c>
      <c r="E15" s="690">
        <v>6</v>
      </c>
      <c r="F15" s="799">
        <v>68</v>
      </c>
      <c r="G15" s="799">
        <v>50</v>
      </c>
      <c r="H15" s="799">
        <v>886</v>
      </c>
      <c r="I15" s="691">
        <v>1</v>
      </c>
      <c r="J15" s="692">
        <v>69</v>
      </c>
      <c r="K15" s="799">
        <v>10</v>
      </c>
      <c r="L15" s="799">
        <v>79</v>
      </c>
      <c r="M15" s="799">
        <v>74</v>
      </c>
      <c r="N15" s="690">
        <v>488</v>
      </c>
      <c r="O15" s="1450">
        <v>54.831460674157306</v>
      </c>
      <c r="P15" s="1462">
        <v>2</v>
      </c>
      <c r="Q15" s="1457">
        <v>0.22471910112359553</v>
      </c>
      <c r="R15" s="1462">
        <v>9</v>
      </c>
      <c r="S15" s="1457">
        <v>1.0112359550561798</v>
      </c>
      <c r="T15" s="1462">
        <v>109</v>
      </c>
      <c r="U15" s="1457">
        <v>12.247191011235955</v>
      </c>
      <c r="V15" s="1462">
        <v>0</v>
      </c>
      <c r="W15" s="1457">
        <v>0</v>
      </c>
      <c r="X15" s="1462">
        <v>44</v>
      </c>
      <c r="Y15" s="1457">
        <v>4.943820224719101</v>
      </c>
      <c r="Z15" s="800">
        <v>315</v>
      </c>
      <c r="AA15" s="1440">
        <v>35.39325842696629</v>
      </c>
      <c r="AB15" s="801">
        <v>0</v>
      </c>
      <c r="AC15" s="802">
        <v>1</v>
      </c>
      <c r="AD15" s="809"/>
    </row>
    <row r="16" spans="1:30" s="796" customFormat="1" ht="14.25" customHeight="1">
      <c r="A16" s="2040"/>
      <c r="B16" s="797" t="s">
        <v>56</v>
      </c>
      <c r="C16" s="242">
        <f>'-44-'!E44</f>
        <v>47</v>
      </c>
      <c r="D16" s="367">
        <v>579</v>
      </c>
      <c r="E16" s="364">
        <v>8</v>
      </c>
      <c r="F16" s="798">
        <v>42</v>
      </c>
      <c r="G16" s="798">
        <v>33</v>
      </c>
      <c r="H16" s="798">
        <v>579</v>
      </c>
      <c r="I16" s="365">
        <v>4</v>
      </c>
      <c r="J16" s="366">
        <v>40</v>
      </c>
      <c r="K16" s="798">
        <v>11</v>
      </c>
      <c r="L16" s="798">
        <v>48</v>
      </c>
      <c r="M16" s="798">
        <v>48</v>
      </c>
      <c r="N16" s="364">
        <v>379</v>
      </c>
      <c r="O16" s="1451">
        <v>65.45768566493955</v>
      </c>
      <c r="P16" s="758">
        <v>2</v>
      </c>
      <c r="Q16" s="1458">
        <v>0.3454231433506045</v>
      </c>
      <c r="R16" s="758">
        <v>7</v>
      </c>
      <c r="S16" s="1458">
        <v>1.2089810017271159</v>
      </c>
      <c r="T16" s="758">
        <v>51</v>
      </c>
      <c r="U16" s="1458">
        <v>8.808290155440414</v>
      </c>
      <c r="V16" s="758">
        <v>0</v>
      </c>
      <c r="W16" s="1458">
        <v>0</v>
      </c>
      <c r="X16" s="758">
        <v>24</v>
      </c>
      <c r="Y16" s="1458">
        <v>4.145077720207254</v>
      </c>
      <c r="Z16" s="757">
        <v>154</v>
      </c>
      <c r="AA16" s="1442">
        <v>26.59758203799655</v>
      </c>
      <c r="AB16" s="762">
        <v>0</v>
      </c>
      <c r="AC16" s="763">
        <v>0</v>
      </c>
      <c r="AD16" s="809"/>
    </row>
    <row r="17" spans="1:30" s="796" customFormat="1" ht="14.25" customHeight="1">
      <c r="A17" s="2040"/>
      <c r="B17" s="797" t="s">
        <v>57</v>
      </c>
      <c r="C17" s="242">
        <f>'-44-'!E45</f>
        <v>26</v>
      </c>
      <c r="D17" s="697">
        <v>302</v>
      </c>
      <c r="E17" s="694">
        <v>2</v>
      </c>
      <c r="F17" s="810">
        <v>18</v>
      </c>
      <c r="G17" s="810">
        <v>12</v>
      </c>
      <c r="H17" s="810">
        <v>302</v>
      </c>
      <c r="I17" s="695">
        <v>2</v>
      </c>
      <c r="J17" s="696">
        <v>18</v>
      </c>
      <c r="K17" s="810">
        <v>5</v>
      </c>
      <c r="L17" s="810">
        <v>26</v>
      </c>
      <c r="M17" s="810">
        <v>28</v>
      </c>
      <c r="N17" s="694">
        <v>185</v>
      </c>
      <c r="O17" s="1451">
        <v>61.258278145695364</v>
      </c>
      <c r="P17" s="758">
        <v>0</v>
      </c>
      <c r="Q17" s="1458">
        <v>0</v>
      </c>
      <c r="R17" s="758">
        <v>0</v>
      </c>
      <c r="S17" s="1458">
        <v>0</v>
      </c>
      <c r="T17" s="758">
        <v>26</v>
      </c>
      <c r="U17" s="1458">
        <v>8.609271523178808</v>
      </c>
      <c r="V17" s="758">
        <v>0</v>
      </c>
      <c r="W17" s="1458">
        <v>0</v>
      </c>
      <c r="X17" s="758">
        <v>14</v>
      </c>
      <c r="Y17" s="1458">
        <v>4.635761589403973</v>
      </c>
      <c r="Z17" s="757">
        <v>92</v>
      </c>
      <c r="AA17" s="1442">
        <v>30.4635761589404</v>
      </c>
      <c r="AB17" s="762">
        <v>0</v>
      </c>
      <c r="AC17" s="763">
        <v>1</v>
      </c>
      <c r="AD17" s="809"/>
    </row>
    <row r="18" spans="1:61" s="152" customFormat="1" ht="14.25" customHeight="1" thickBot="1">
      <c r="A18" s="2041"/>
      <c r="B18" s="811" t="s">
        <v>105</v>
      </c>
      <c r="C18" s="698">
        <f>'-44-'!E46</f>
        <v>157</v>
      </c>
      <c r="D18" s="1036">
        <f>SUM(D15:D17)</f>
        <v>1771</v>
      </c>
      <c r="E18" s="1006">
        <f aca="true" t="shared" si="1" ref="E18:AC18">SUM(E15:E17)</f>
        <v>16</v>
      </c>
      <c r="F18" s="1011">
        <f t="shared" si="1"/>
        <v>128</v>
      </c>
      <c r="G18" s="1011">
        <f t="shared" si="1"/>
        <v>95</v>
      </c>
      <c r="H18" s="1011">
        <f t="shared" si="1"/>
        <v>1767</v>
      </c>
      <c r="I18" s="1035">
        <f t="shared" si="1"/>
        <v>7</v>
      </c>
      <c r="J18" s="1006">
        <f t="shared" si="1"/>
        <v>127</v>
      </c>
      <c r="K18" s="1011">
        <f t="shared" si="1"/>
        <v>26</v>
      </c>
      <c r="L18" s="1011">
        <f t="shared" si="1"/>
        <v>153</v>
      </c>
      <c r="M18" s="1033">
        <f t="shared" si="1"/>
        <v>150</v>
      </c>
      <c r="N18" s="1034">
        <f t="shared" si="1"/>
        <v>1052</v>
      </c>
      <c r="O18" s="1452">
        <f>N18/$D18*100</f>
        <v>59.40146809712027</v>
      </c>
      <c r="P18" s="1011">
        <f t="shared" si="1"/>
        <v>4</v>
      </c>
      <c r="Q18" s="1459">
        <f>P18/$D18*100</f>
        <v>0.2258610954263128</v>
      </c>
      <c r="R18" s="1011">
        <f t="shared" si="1"/>
        <v>16</v>
      </c>
      <c r="S18" s="1459">
        <f>R18/$D18*100</f>
        <v>0.9034443817052512</v>
      </c>
      <c r="T18" s="1011">
        <f t="shared" si="1"/>
        <v>186</v>
      </c>
      <c r="U18" s="1459">
        <f>T18/$D18*100</f>
        <v>10.502540937323545</v>
      </c>
      <c r="V18" s="1011">
        <f t="shared" si="1"/>
        <v>0</v>
      </c>
      <c r="W18" s="1459">
        <f>V18/$D18*100</f>
        <v>0</v>
      </c>
      <c r="X18" s="1011">
        <f t="shared" si="1"/>
        <v>82</v>
      </c>
      <c r="Y18" s="1459">
        <f>X18/$D18*100</f>
        <v>4.630152456239413</v>
      </c>
      <c r="Z18" s="1006">
        <f t="shared" si="1"/>
        <v>561</v>
      </c>
      <c r="AA18" s="1444">
        <f>Z18/$D18*100</f>
        <v>31.67701863354037</v>
      </c>
      <c r="AB18" s="1006">
        <f t="shared" si="1"/>
        <v>0</v>
      </c>
      <c r="AC18" s="991">
        <f t="shared" si="1"/>
        <v>2</v>
      </c>
      <c r="AD18" s="752"/>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row>
    <row r="19" spans="1:30" s="30" customFormat="1" ht="14.25" customHeight="1">
      <c r="A19" s="2048" t="s">
        <v>111</v>
      </c>
      <c r="B19" s="803" t="s">
        <v>187</v>
      </c>
      <c r="C19" s="241">
        <f>'-44-'!E47</f>
        <v>88</v>
      </c>
      <c r="D19" s="753">
        <v>895</v>
      </c>
      <c r="E19" s="744">
        <v>12</v>
      </c>
      <c r="F19" s="745">
        <v>50</v>
      </c>
      <c r="G19" s="745">
        <v>34</v>
      </c>
      <c r="H19" s="745">
        <v>894</v>
      </c>
      <c r="I19" s="748">
        <v>5</v>
      </c>
      <c r="J19" s="744">
        <v>69</v>
      </c>
      <c r="K19" s="745">
        <v>17</v>
      </c>
      <c r="L19" s="747">
        <v>78</v>
      </c>
      <c r="M19" s="748">
        <v>63</v>
      </c>
      <c r="N19" s="744">
        <v>829</v>
      </c>
      <c r="O19" s="1453">
        <v>92.62569832402234</v>
      </c>
      <c r="P19" s="745">
        <v>11</v>
      </c>
      <c r="Q19" s="1460">
        <v>1.2290502793296088</v>
      </c>
      <c r="R19" s="745">
        <v>0</v>
      </c>
      <c r="S19" s="1460">
        <v>0</v>
      </c>
      <c r="T19" s="745">
        <v>18</v>
      </c>
      <c r="U19" s="1460">
        <v>2.011173184357542</v>
      </c>
      <c r="V19" s="745">
        <v>2</v>
      </c>
      <c r="W19" s="1460">
        <v>0.22346368715083798</v>
      </c>
      <c r="X19" s="745">
        <v>26</v>
      </c>
      <c r="Y19" s="1460">
        <v>2.905027932960894</v>
      </c>
      <c r="Z19" s="744">
        <v>9</v>
      </c>
      <c r="AA19" s="1443">
        <v>1.005586592178771</v>
      </c>
      <c r="AB19" s="754">
        <v>0</v>
      </c>
      <c r="AC19" s="755">
        <v>1</v>
      </c>
      <c r="AD19" s="812"/>
    </row>
    <row r="20" spans="1:30" s="152" customFormat="1" ht="14.25" customHeight="1" thickBot="1">
      <c r="A20" s="2041"/>
      <c r="B20" s="807" t="s">
        <v>105</v>
      </c>
      <c r="C20" s="414">
        <f>'-44-'!E48</f>
        <v>88</v>
      </c>
      <c r="D20" s="1036">
        <f>SUM(D19)</f>
        <v>895</v>
      </c>
      <c r="E20" s="1006">
        <f aca="true" t="shared" si="2" ref="E20:AC20">SUM(E19)</f>
        <v>12</v>
      </c>
      <c r="F20" s="1011">
        <f t="shared" si="2"/>
        <v>50</v>
      </c>
      <c r="G20" s="1011">
        <f t="shared" si="2"/>
        <v>34</v>
      </c>
      <c r="H20" s="1011">
        <f t="shared" si="2"/>
        <v>894</v>
      </c>
      <c r="I20" s="1035">
        <f t="shared" si="2"/>
        <v>5</v>
      </c>
      <c r="J20" s="1006">
        <f t="shared" si="2"/>
        <v>69</v>
      </c>
      <c r="K20" s="1011">
        <f t="shared" si="2"/>
        <v>17</v>
      </c>
      <c r="L20" s="1011">
        <f t="shared" si="2"/>
        <v>78</v>
      </c>
      <c r="M20" s="1033">
        <f t="shared" si="2"/>
        <v>63</v>
      </c>
      <c r="N20" s="1034">
        <f t="shared" si="2"/>
        <v>829</v>
      </c>
      <c r="O20" s="1449">
        <f>N20/$D20*100</f>
        <v>92.62569832402234</v>
      </c>
      <c r="P20" s="1011">
        <f t="shared" si="2"/>
        <v>11</v>
      </c>
      <c r="Q20" s="1456">
        <f>P20/$D20*100</f>
        <v>1.2290502793296088</v>
      </c>
      <c r="R20" s="1011">
        <f t="shared" si="2"/>
        <v>0</v>
      </c>
      <c r="S20" s="1456">
        <f>R20/$D20*100</f>
        <v>0</v>
      </c>
      <c r="T20" s="1011">
        <f t="shared" si="2"/>
        <v>18</v>
      </c>
      <c r="U20" s="1456">
        <f>T20/$D20*100</f>
        <v>2.011173184357542</v>
      </c>
      <c r="V20" s="1011">
        <f t="shared" si="2"/>
        <v>2</v>
      </c>
      <c r="W20" s="1456">
        <f>V20/$D20*100</f>
        <v>0.22346368715083798</v>
      </c>
      <c r="X20" s="1011">
        <f t="shared" si="2"/>
        <v>26</v>
      </c>
      <c r="Y20" s="1456">
        <f>X20/$D20*100</f>
        <v>2.905027932960894</v>
      </c>
      <c r="Z20" s="1006">
        <f t="shared" si="2"/>
        <v>9</v>
      </c>
      <c r="AA20" s="1445">
        <f>Z20/$D20*100</f>
        <v>1.005586592178771</v>
      </c>
      <c r="AB20" s="1006">
        <f t="shared" si="2"/>
        <v>0</v>
      </c>
      <c r="AC20" s="991">
        <f t="shared" si="2"/>
        <v>1</v>
      </c>
      <c r="AD20" s="752"/>
    </row>
    <row r="21" spans="1:30" s="30" customFormat="1" ht="14.25" customHeight="1">
      <c r="A21" s="2039" t="s">
        <v>112</v>
      </c>
      <c r="B21" s="813" t="s">
        <v>113</v>
      </c>
      <c r="C21" s="241">
        <f>'-44-'!E49</f>
        <v>313</v>
      </c>
      <c r="D21" s="368">
        <v>3074</v>
      </c>
      <c r="E21" s="1022">
        <v>20</v>
      </c>
      <c r="F21" s="1023">
        <v>297</v>
      </c>
      <c r="G21" s="1023">
        <v>96</v>
      </c>
      <c r="H21" s="1023">
        <v>3074</v>
      </c>
      <c r="I21" s="1024">
        <v>62</v>
      </c>
      <c r="J21" s="1025">
        <v>278</v>
      </c>
      <c r="K21" s="1023">
        <v>24</v>
      </c>
      <c r="L21" s="1023">
        <v>272</v>
      </c>
      <c r="M21" s="1023">
        <v>241</v>
      </c>
      <c r="N21" s="1022">
        <v>2727</v>
      </c>
      <c r="O21" s="1450">
        <v>88.711776187378</v>
      </c>
      <c r="P21" s="745">
        <v>8</v>
      </c>
      <c r="Q21" s="1457">
        <v>0.2602472348731295</v>
      </c>
      <c r="R21" s="745">
        <v>64</v>
      </c>
      <c r="S21" s="1457">
        <v>2.081977878985036</v>
      </c>
      <c r="T21" s="745">
        <v>48</v>
      </c>
      <c r="U21" s="1457">
        <v>1.5614834092387768</v>
      </c>
      <c r="V21" s="745">
        <v>4</v>
      </c>
      <c r="W21" s="1457">
        <v>0.13012361743656475</v>
      </c>
      <c r="X21" s="745">
        <v>178</v>
      </c>
      <c r="Y21" s="1457">
        <v>5.790500975927131</v>
      </c>
      <c r="Z21" s="744">
        <v>60</v>
      </c>
      <c r="AA21" s="1440">
        <v>1.951854261548471</v>
      </c>
      <c r="AB21" s="754">
        <v>4</v>
      </c>
      <c r="AC21" s="755">
        <v>11</v>
      </c>
      <c r="AD21" s="812"/>
    </row>
    <row r="22" spans="1:30" s="30" customFormat="1" ht="14.25" customHeight="1">
      <c r="A22" s="2040"/>
      <c r="B22" s="814" t="s">
        <v>58</v>
      </c>
      <c r="C22" s="240">
        <f>'-44-'!E50</f>
        <v>11</v>
      </c>
      <c r="D22" s="367">
        <v>129</v>
      </c>
      <c r="E22" s="364">
        <v>0</v>
      </c>
      <c r="F22" s="798">
        <v>12</v>
      </c>
      <c r="G22" s="798">
        <v>4</v>
      </c>
      <c r="H22" s="798">
        <v>129</v>
      </c>
      <c r="I22" s="365">
        <v>0</v>
      </c>
      <c r="J22" s="366">
        <v>14</v>
      </c>
      <c r="K22" s="798">
        <v>1</v>
      </c>
      <c r="L22" s="798">
        <v>10</v>
      </c>
      <c r="M22" s="798">
        <v>11</v>
      </c>
      <c r="N22" s="364">
        <v>118</v>
      </c>
      <c r="O22" s="1451">
        <v>91.47286821705426</v>
      </c>
      <c r="P22" s="758">
        <v>0</v>
      </c>
      <c r="Q22" s="1458">
        <v>0</v>
      </c>
      <c r="R22" s="758">
        <v>5</v>
      </c>
      <c r="S22" s="1458">
        <v>3.875968992248062</v>
      </c>
      <c r="T22" s="758">
        <v>2</v>
      </c>
      <c r="U22" s="1458">
        <v>1.550387596899225</v>
      </c>
      <c r="V22" s="758">
        <v>1</v>
      </c>
      <c r="W22" s="1458">
        <v>0.7751937984496124</v>
      </c>
      <c r="X22" s="758">
        <v>1</v>
      </c>
      <c r="Y22" s="1458">
        <v>0.7751937984496124</v>
      </c>
      <c r="Z22" s="757">
        <v>2</v>
      </c>
      <c r="AA22" s="1442">
        <v>1.550387596899225</v>
      </c>
      <c r="AB22" s="762">
        <v>0</v>
      </c>
      <c r="AC22" s="763">
        <v>0</v>
      </c>
      <c r="AD22" s="812"/>
    </row>
    <row r="23" spans="1:30" s="30" customFormat="1" ht="14.25" customHeight="1">
      <c r="A23" s="2040"/>
      <c r="B23" s="814" t="s">
        <v>59</v>
      </c>
      <c r="C23" s="240">
        <f>'-44-'!E51</f>
        <v>15</v>
      </c>
      <c r="D23" s="367">
        <v>175</v>
      </c>
      <c r="E23" s="364">
        <v>1</v>
      </c>
      <c r="F23" s="798">
        <v>12</v>
      </c>
      <c r="G23" s="798">
        <v>5</v>
      </c>
      <c r="H23" s="798">
        <v>175</v>
      </c>
      <c r="I23" s="365">
        <v>0</v>
      </c>
      <c r="J23" s="366">
        <v>14</v>
      </c>
      <c r="K23" s="798">
        <v>0</v>
      </c>
      <c r="L23" s="798">
        <v>17</v>
      </c>
      <c r="M23" s="798">
        <v>13</v>
      </c>
      <c r="N23" s="364">
        <v>165</v>
      </c>
      <c r="O23" s="1451">
        <v>94.28571428571428</v>
      </c>
      <c r="P23" s="758">
        <v>0</v>
      </c>
      <c r="Q23" s="1458">
        <v>0</v>
      </c>
      <c r="R23" s="758">
        <v>0</v>
      </c>
      <c r="S23" s="1458">
        <v>0</v>
      </c>
      <c r="T23" s="758">
        <v>2</v>
      </c>
      <c r="U23" s="1458">
        <v>1.1428571428571428</v>
      </c>
      <c r="V23" s="758">
        <v>0</v>
      </c>
      <c r="W23" s="1458">
        <v>0</v>
      </c>
      <c r="X23" s="758">
        <v>6</v>
      </c>
      <c r="Y23" s="1458">
        <v>3.428571428571429</v>
      </c>
      <c r="Z23" s="757">
        <v>2</v>
      </c>
      <c r="AA23" s="1442">
        <v>1.1428571428571428</v>
      </c>
      <c r="AB23" s="762">
        <v>0</v>
      </c>
      <c r="AC23" s="763">
        <v>0</v>
      </c>
      <c r="AD23" s="812"/>
    </row>
    <row r="24" spans="1:30" s="30" customFormat="1" ht="14.25" customHeight="1">
      <c r="A24" s="2040"/>
      <c r="B24" s="814" t="s">
        <v>60</v>
      </c>
      <c r="C24" s="240">
        <f>'-44-'!E52</f>
        <v>69</v>
      </c>
      <c r="D24" s="367">
        <v>705</v>
      </c>
      <c r="E24" s="364">
        <v>1</v>
      </c>
      <c r="F24" s="798">
        <v>34</v>
      </c>
      <c r="G24" s="798">
        <v>20</v>
      </c>
      <c r="H24" s="798">
        <v>705</v>
      </c>
      <c r="I24" s="365">
        <v>4</v>
      </c>
      <c r="J24" s="366">
        <v>52</v>
      </c>
      <c r="K24" s="798">
        <v>4</v>
      </c>
      <c r="L24" s="798">
        <v>65</v>
      </c>
      <c r="M24" s="798">
        <v>52</v>
      </c>
      <c r="N24" s="364">
        <v>659</v>
      </c>
      <c r="O24" s="1451">
        <v>93.47517730496455</v>
      </c>
      <c r="P24" s="758">
        <v>3</v>
      </c>
      <c r="Q24" s="1458">
        <v>0.425531914893617</v>
      </c>
      <c r="R24" s="758">
        <v>12</v>
      </c>
      <c r="S24" s="1458">
        <v>1.702127659574468</v>
      </c>
      <c r="T24" s="758">
        <v>19</v>
      </c>
      <c r="U24" s="1458">
        <v>2.6950354609929077</v>
      </c>
      <c r="V24" s="758">
        <v>3</v>
      </c>
      <c r="W24" s="1458">
        <v>0.425531914893617</v>
      </c>
      <c r="X24" s="758">
        <v>14</v>
      </c>
      <c r="Y24" s="1458">
        <v>1.9858156028368796</v>
      </c>
      <c r="Z24" s="757">
        <v>3</v>
      </c>
      <c r="AA24" s="1442">
        <v>0.425531914893617</v>
      </c>
      <c r="AB24" s="762">
        <v>0</v>
      </c>
      <c r="AC24" s="763">
        <v>0</v>
      </c>
      <c r="AD24" s="812"/>
    </row>
    <row r="25" spans="1:30" s="30" customFormat="1" ht="14.25" customHeight="1">
      <c r="A25" s="2040"/>
      <c r="B25" s="814" t="s">
        <v>61</v>
      </c>
      <c r="C25" s="240">
        <f>'-44-'!E53</f>
        <v>45</v>
      </c>
      <c r="D25" s="367">
        <v>506</v>
      </c>
      <c r="E25" s="364">
        <v>6</v>
      </c>
      <c r="F25" s="798">
        <v>42</v>
      </c>
      <c r="G25" s="798">
        <v>16</v>
      </c>
      <c r="H25" s="798">
        <v>506</v>
      </c>
      <c r="I25" s="365">
        <v>2</v>
      </c>
      <c r="J25" s="366">
        <v>52</v>
      </c>
      <c r="K25" s="798">
        <v>5</v>
      </c>
      <c r="L25" s="798">
        <v>45</v>
      </c>
      <c r="M25" s="798">
        <v>43</v>
      </c>
      <c r="N25" s="364">
        <v>466</v>
      </c>
      <c r="O25" s="1451">
        <v>92.09486166007905</v>
      </c>
      <c r="P25" s="758">
        <v>3</v>
      </c>
      <c r="Q25" s="1458">
        <v>0.592885375494071</v>
      </c>
      <c r="R25" s="758">
        <v>6</v>
      </c>
      <c r="S25" s="1458">
        <v>1.185770750988142</v>
      </c>
      <c r="T25" s="758">
        <v>11</v>
      </c>
      <c r="U25" s="1458">
        <v>2.1739130434782608</v>
      </c>
      <c r="V25" s="758">
        <v>0</v>
      </c>
      <c r="W25" s="1458">
        <v>0</v>
      </c>
      <c r="X25" s="758">
        <v>18</v>
      </c>
      <c r="Y25" s="1458">
        <v>3.557312252964427</v>
      </c>
      <c r="Z25" s="757">
        <v>2</v>
      </c>
      <c r="AA25" s="1442">
        <v>0.3952569169960474</v>
      </c>
      <c r="AB25" s="762">
        <v>0</v>
      </c>
      <c r="AC25" s="763">
        <v>0</v>
      </c>
      <c r="AD25" s="812"/>
    </row>
    <row r="26" spans="1:30" s="30" customFormat="1" ht="14.25" customHeight="1">
      <c r="A26" s="2040"/>
      <c r="B26" s="814" t="s">
        <v>62</v>
      </c>
      <c r="C26" s="240">
        <f>'-44-'!E54</f>
        <v>40</v>
      </c>
      <c r="D26" s="367">
        <v>442</v>
      </c>
      <c r="E26" s="364">
        <v>4</v>
      </c>
      <c r="F26" s="798">
        <v>34</v>
      </c>
      <c r="G26" s="798">
        <v>18</v>
      </c>
      <c r="H26" s="798">
        <v>442</v>
      </c>
      <c r="I26" s="365">
        <v>0</v>
      </c>
      <c r="J26" s="366">
        <v>36</v>
      </c>
      <c r="K26" s="798">
        <v>1</v>
      </c>
      <c r="L26" s="798">
        <v>36</v>
      </c>
      <c r="M26" s="798">
        <v>37</v>
      </c>
      <c r="N26" s="364">
        <v>388</v>
      </c>
      <c r="O26" s="1451">
        <v>87.78280542986425</v>
      </c>
      <c r="P26" s="758">
        <v>4</v>
      </c>
      <c r="Q26" s="1458">
        <v>0.904977375565611</v>
      </c>
      <c r="R26" s="758">
        <v>12</v>
      </c>
      <c r="S26" s="1458">
        <v>2.7149321266968327</v>
      </c>
      <c r="T26" s="758">
        <v>7</v>
      </c>
      <c r="U26" s="1458">
        <v>1.583710407239819</v>
      </c>
      <c r="V26" s="758">
        <v>4</v>
      </c>
      <c r="W26" s="1458">
        <v>0.904977375565611</v>
      </c>
      <c r="X26" s="758">
        <v>23</v>
      </c>
      <c r="Y26" s="1458">
        <v>5.203619909502263</v>
      </c>
      <c r="Z26" s="757">
        <v>9</v>
      </c>
      <c r="AA26" s="1442">
        <v>2.0361990950226243</v>
      </c>
      <c r="AB26" s="762">
        <v>0</v>
      </c>
      <c r="AC26" s="763">
        <v>2</v>
      </c>
      <c r="AD26" s="812"/>
    </row>
    <row r="27" spans="1:30" s="152" customFormat="1" ht="14.25" customHeight="1" thickBot="1">
      <c r="A27" s="2041"/>
      <c r="B27" s="807" t="s">
        <v>105</v>
      </c>
      <c r="C27" s="414">
        <f>'-44-'!E55</f>
        <v>493</v>
      </c>
      <c r="D27" s="1001">
        <f>SUM(D21:D26)</f>
        <v>5031</v>
      </c>
      <c r="E27" s="1021">
        <f aca="true" t="shared" si="3" ref="E27:AC27">SUM(E21:E26)</f>
        <v>32</v>
      </c>
      <c r="F27" s="1011">
        <f t="shared" si="3"/>
        <v>431</v>
      </c>
      <c r="G27" s="1011">
        <f t="shared" si="3"/>
        <v>159</v>
      </c>
      <c r="H27" s="1011">
        <f t="shared" si="3"/>
        <v>5031</v>
      </c>
      <c r="I27" s="1033">
        <f t="shared" si="3"/>
        <v>68</v>
      </c>
      <c r="J27" s="1034">
        <f t="shared" si="3"/>
        <v>446</v>
      </c>
      <c r="K27" s="1011">
        <f t="shared" si="3"/>
        <v>35</v>
      </c>
      <c r="L27" s="1011">
        <f t="shared" si="3"/>
        <v>445</v>
      </c>
      <c r="M27" s="1035">
        <f t="shared" si="3"/>
        <v>397</v>
      </c>
      <c r="N27" s="1006">
        <f t="shared" si="3"/>
        <v>4523</v>
      </c>
      <c r="O27" s="1452">
        <f>N27/$D27*100</f>
        <v>89.90260385609223</v>
      </c>
      <c r="P27" s="1011">
        <f t="shared" si="3"/>
        <v>18</v>
      </c>
      <c r="Q27" s="1459">
        <f>P27/$D27*100</f>
        <v>0.35778175313059035</v>
      </c>
      <c r="R27" s="1011">
        <f t="shared" si="3"/>
        <v>99</v>
      </c>
      <c r="S27" s="1459">
        <f>R27/$D27*100</f>
        <v>1.9677996422182469</v>
      </c>
      <c r="T27" s="1011">
        <f t="shared" si="3"/>
        <v>89</v>
      </c>
      <c r="U27" s="1459">
        <f>T27/$D27*100</f>
        <v>1.769032001590141</v>
      </c>
      <c r="V27" s="1011">
        <f t="shared" si="3"/>
        <v>12</v>
      </c>
      <c r="W27" s="1459">
        <f>V27/$D27*100</f>
        <v>0.2385211687537269</v>
      </c>
      <c r="X27" s="1011">
        <f t="shared" si="3"/>
        <v>240</v>
      </c>
      <c r="Y27" s="1459">
        <f>X27/$D27*100</f>
        <v>4.770423375074538</v>
      </c>
      <c r="Z27" s="1006">
        <f t="shared" si="3"/>
        <v>78</v>
      </c>
      <c r="AA27" s="1444">
        <f>Z27/$D27*100</f>
        <v>1.550387596899225</v>
      </c>
      <c r="AB27" s="1006">
        <f t="shared" si="3"/>
        <v>4</v>
      </c>
      <c r="AC27" s="1039">
        <f t="shared" si="3"/>
        <v>13</v>
      </c>
      <c r="AD27" s="752"/>
    </row>
    <row r="28" spans="1:30" s="30" customFormat="1" ht="14.25" customHeight="1">
      <c r="A28" s="2039" t="s">
        <v>114</v>
      </c>
      <c r="B28" s="813" t="s">
        <v>63</v>
      </c>
      <c r="C28" s="241">
        <f>'-44-'!E56</f>
        <v>95</v>
      </c>
      <c r="D28" s="368">
        <v>958</v>
      </c>
      <c r="E28" s="1022">
        <v>6</v>
      </c>
      <c r="F28" s="1023">
        <v>86</v>
      </c>
      <c r="G28" s="1023">
        <v>19</v>
      </c>
      <c r="H28" s="1023">
        <v>958</v>
      </c>
      <c r="I28" s="1024">
        <v>9</v>
      </c>
      <c r="J28" s="1025">
        <v>82</v>
      </c>
      <c r="K28" s="1023">
        <v>8</v>
      </c>
      <c r="L28" s="1023">
        <v>78</v>
      </c>
      <c r="M28" s="1023">
        <v>67</v>
      </c>
      <c r="N28" s="1022">
        <v>869</v>
      </c>
      <c r="O28" s="1453">
        <v>90.70981210855949</v>
      </c>
      <c r="P28" s="745">
        <v>3</v>
      </c>
      <c r="Q28" s="1460">
        <v>0.31315240083507306</v>
      </c>
      <c r="R28" s="745">
        <v>9</v>
      </c>
      <c r="S28" s="1460">
        <v>0.9394572025052191</v>
      </c>
      <c r="T28" s="745">
        <v>50</v>
      </c>
      <c r="U28" s="1460">
        <v>5.219206680584551</v>
      </c>
      <c r="V28" s="745">
        <v>0</v>
      </c>
      <c r="W28" s="1460">
        <v>0</v>
      </c>
      <c r="X28" s="745">
        <v>11</v>
      </c>
      <c r="Y28" s="1460">
        <v>1.1482254697286012</v>
      </c>
      <c r="Z28" s="744">
        <v>18</v>
      </c>
      <c r="AA28" s="1443">
        <v>1.8789144050104383</v>
      </c>
      <c r="AB28" s="754">
        <v>1</v>
      </c>
      <c r="AC28" s="755">
        <v>0</v>
      </c>
      <c r="AD28" s="812"/>
    </row>
    <row r="29" spans="1:30" s="30" customFormat="1" ht="14.25" customHeight="1">
      <c r="A29" s="2040"/>
      <c r="B29" s="814" t="s">
        <v>64</v>
      </c>
      <c r="C29" s="240">
        <f>'-44-'!E57</f>
        <v>27</v>
      </c>
      <c r="D29" s="367">
        <v>408</v>
      </c>
      <c r="E29" s="364">
        <v>2</v>
      </c>
      <c r="F29" s="798">
        <v>27</v>
      </c>
      <c r="G29" s="798">
        <v>6</v>
      </c>
      <c r="H29" s="798">
        <v>408</v>
      </c>
      <c r="I29" s="365">
        <v>1</v>
      </c>
      <c r="J29" s="366">
        <v>51</v>
      </c>
      <c r="K29" s="798">
        <v>3</v>
      </c>
      <c r="L29" s="798">
        <v>35</v>
      </c>
      <c r="M29" s="798">
        <v>32</v>
      </c>
      <c r="N29" s="364">
        <v>365</v>
      </c>
      <c r="O29" s="1451">
        <v>89.4607843137255</v>
      </c>
      <c r="P29" s="745">
        <v>0</v>
      </c>
      <c r="Q29" s="1458">
        <v>0</v>
      </c>
      <c r="R29" s="758">
        <v>2</v>
      </c>
      <c r="S29" s="1458">
        <v>0.49019607843137253</v>
      </c>
      <c r="T29" s="758">
        <v>37</v>
      </c>
      <c r="U29" s="1458">
        <v>9.068627450980392</v>
      </c>
      <c r="V29" s="758">
        <v>0</v>
      </c>
      <c r="W29" s="1458">
        <v>0</v>
      </c>
      <c r="X29" s="758">
        <v>2</v>
      </c>
      <c r="Y29" s="1458">
        <v>0.49019607843137253</v>
      </c>
      <c r="Z29" s="757">
        <v>6</v>
      </c>
      <c r="AA29" s="1442">
        <v>1.4705882352941175</v>
      </c>
      <c r="AB29" s="762">
        <v>0</v>
      </c>
      <c r="AC29" s="763">
        <v>0</v>
      </c>
      <c r="AD29" s="812"/>
    </row>
    <row r="30" spans="1:30" s="30" customFormat="1" ht="14.25" customHeight="1">
      <c r="A30" s="2040"/>
      <c r="B30" s="814" t="s">
        <v>65</v>
      </c>
      <c r="C30" s="240">
        <f>'-44-'!E58</f>
        <v>48</v>
      </c>
      <c r="D30" s="1324">
        <v>500</v>
      </c>
      <c r="E30" s="364">
        <v>5</v>
      </c>
      <c r="F30" s="798">
        <v>50</v>
      </c>
      <c r="G30" s="798">
        <v>8</v>
      </c>
      <c r="H30" s="798">
        <v>500</v>
      </c>
      <c r="I30" s="365">
        <v>9</v>
      </c>
      <c r="J30" s="366">
        <v>49</v>
      </c>
      <c r="K30" s="798">
        <v>5</v>
      </c>
      <c r="L30" s="798">
        <v>43</v>
      </c>
      <c r="M30" s="798">
        <v>38</v>
      </c>
      <c r="N30" s="364">
        <v>451</v>
      </c>
      <c r="O30" s="1451">
        <v>90.2</v>
      </c>
      <c r="P30" s="758">
        <v>1</v>
      </c>
      <c r="Q30" s="1458">
        <v>0.2</v>
      </c>
      <c r="R30" s="758">
        <v>8</v>
      </c>
      <c r="S30" s="1458">
        <v>1.6</v>
      </c>
      <c r="T30" s="758">
        <v>29</v>
      </c>
      <c r="U30" s="1458">
        <v>5.800000000000001</v>
      </c>
      <c r="V30" s="758">
        <v>0</v>
      </c>
      <c r="W30" s="1458">
        <v>0</v>
      </c>
      <c r="X30" s="758">
        <v>4</v>
      </c>
      <c r="Y30" s="1458">
        <v>0.8</v>
      </c>
      <c r="Z30" s="757">
        <v>8</v>
      </c>
      <c r="AA30" s="1442">
        <v>1.6</v>
      </c>
      <c r="AB30" s="762">
        <v>0</v>
      </c>
      <c r="AC30" s="763">
        <v>1</v>
      </c>
      <c r="AD30" s="812"/>
    </row>
    <row r="31" spans="1:30" s="30" customFormat="1" ht="14.25" customHeight="1">
      <c r="A31" s="2040"/>
      <c r="B31" s="814" t="s">
        <v>66</v>
      </c>
      <c r="C31" s="240">
        <f>'-44-'!E59</f>
        <v>47</v>
      </c>
      <c r="D31" s="1324">
        <v>490</v>
      </c>
      <c r="E31" s="364">
        <v>2</v>
      </c>
      <c r="F31" s="798">
        <v>23</v>
      </c>
      <c r="G31" s="798">
        <v>3</v>
      </c>
      <c r="H31" s="798">
        <v>490</v>
      </c>
      <c r="I31" s="365">
        <v>3</v>
      </c>
      <c r="J31" s="366">
        <v>29</v>
      </c>
      <c r="K31" s="798">
        <v>9</v>
      </c>
      <c r="L31" s="798">
        <v>41</v>
      </c>
      <c r="M31" s="798">
        <v>29</v>
      </c>
      <c r="N31" s="364">
        <v>437</v>
      </c>
      <c r="O31" s="1451">
        <v>89.18367346938776</v>
      </c>
      <c r="P31" s="758">
        <v>1</v>
      </c>
      <c r="Q31" s="1458">
        <v>0.20408163265306123</v>
      </c>
      <c r="R31" s="758">
        <v>2</v>
      </c>
      <c r="S31" s="1458">
        <v>0.40816326530612246</v>
      </c>
      <c r="T31" s="758">
        <v>16</v>
      </c>
      <c r="U31" s="1458">
        <v>3.2653061224489797</v>
      </c>
      <c r="V31" s="758">
        <v>2</v>
      </c>
      <c r="W31" s="1458">
        <v>0.40816326530612246</v>
      </c>
      <c r="X31" s="758">
        <v>27</v>
      </c>
      <c r="Y31" s="1458">
        <v>5.510204081632653</v>
      </c>
      <c r="Z31" s="757">
        <v>8</v>
      </c>
      <c r="AA31" s="1442">
        <v>1.6326530612244898</v>
      </c>
      <c r="AB31" s="762">
        <v>0</v>
      </c>
      <c r="AC31" s="763">
        <v>0</v>
      </c>
      <c r="AD31" s="812"/>
    </row>
    <row r="32" spans="1:30" s="30" customFormat="1" ht="14.25" customHeight="1">
      <c r="A32" s="2040"/>
      <c r="B32" s="814" t="s">
        <v>67</v>
      </c>
      <c r="C32" s="240">
        <f>'-44-'!E60</f>
        <v>27</v>
      </c>
      <c r="D32" s="1324">
        <v>402</v>
      </c>
      <c r="E32" s="690">
        <v>10</v>
      </c>
      <c r="F32" s="798">
        <v>38</v>
      </c>
      <c r="G32" s="798">
        <v>3</v>
      </c>
      <c r="H32" s="798">
        <v>402</v>
      </c>
      <c r="I32" s="365">
        <v>1</v>
      </c>
      <c r="J32" s="366">
        <v>13</v>
      </c>
      <c r="K32" s="798">
        <v>8</v>
      </c>
      <c r="L32" s="798">
        <v>26</v>
      </c>
      <c r="M32" s="798">
        <v>33</v>
      </c>
      <c r="N32" s="364">
        <v>356</v>
      </c>
      <c r="O32" s="1451">
        <v>88.55721393034825</v>
      </c>
      <c r="P32" s="758">
        <v>7</v>
      </c>
      <c r="Q32" s="1458">
        <v>1.7412935323383085</v>
      </c>
      <c r="R32" s="758">
        <v>7</v>
      </c>
      <c r="S32" s="1458">
        <v>1.7412935323383085</v>
      </c>
      <c r="T32" s="758">
        <v>10</v>
      </c>
      <c r="U32" s="1458">
        <v>2.4875621890547266</v>
      </c>
      <c r="V32" s="758">
        <v>4</v>
      </c>
      <c r="W32" s="1458">
        <v>0.9950248756218906</v>
      </c>
      <c r="X32" s="758">
        <v>25</v>
      </c>
      <c r="Y32" s="1458">
        <v>6.218905472636816</v>
      </c>
      <c r="Z32" s="757">
        <v>3</v>
      </c>
      <c r="AA32" s="1442">
        <v>0.7462686567164178</v>
      </c>
      <c r="AB32" s="762">
        <v>0</v>
      </c>
      <c r="AC32" s="763">
        <v>1</v>
      </c>
      <c r="AD32" s="812"/>
    </row>
    <row r="33" spans="1:30" s="30" customFormat="1" ht="14.25" customHeight="1">
      <c r="A33" s="2040"/>
      <c r="B33" s="814" t="s">
        <v>68</v>
      </c>
      <c r="C33" s="240">
        <f>'-44-'!E61</f>
        <v>34</v>
      </c>
      <c r="D33" s="693">
        <v>389</v>
      </c>
      <c r="E33" s="364">
        <v>6</v>
      </c>
      <c r="F33" s="798">
        <v>30</v>
      </c>
      <c r="G33" s="798">
        <v>13</v>
      </c>
      <c r="H33" s="798">
        <v>389</v>
      </c>
      <c r="I33" s="365">
        <v>0</v>
      </c>
      <c r="J33" s="366">
        <v>19</v>
      </c>
      <c r="K33" s="798">
        <v>6</v>
      </c>
      <c r="L33" s="798">
        <v>27</v>
      </c>
      <c r="M33" s="798">
        <v>29</v>
      </c>
      <c r="N33" s="364">
        <v>364</v>
      </c>
      <c r="O33" s="1451">
        <v>93.573264781491</v>
      </c>
      <c r="P33" s="758">
        <v>0</v>
      </c>
      <c r="Q33" s="1458">
        <v>0</v>
      </c>
      <c r="R33" s="758">
        <v>0</v>
      </c>
      <c r="S33" s="1458">
        <v>0</v>
      </c>
      <c r="T33" s="758">
        <v>11</v>
      </c>
      <c r="U33" s="1458">
        <v>2.827763496143959</v>
      </c>
      <c r="V33" s="758">
        <v>0</v>
      </c>
      <c r="W33" s="1458">
        <v>0</v>
      </c>
      <c r="X33" s="758">
        <v>11</v>
      </c>
      <c r="Y33" s="1458">
        <v>2.827763496143959</v>
      </c>
      <c r="Z33" s="757">
        <v>8</v>
      </c>
      <c r="AA33" s="1442">
        <v>2.056555269922879</v>
      </c>
      <c r="AB33" s="762">
        <v>4</v>
      </c>
      <c r="AC33" s="763">
        <v>4</v>
      </c>
      <c r="AD33" s="812"/>
    </row>
    <row r="34" spans="1:30" s="152" customFormat="1" ht="14.25" customHeight="1" thickBot="1">
      <c r="A34" s="2041"/>
      <c r="B34" s="807" t="s">
        <v>105</v>
      </c>
      <c r="C34" s="414">
        <f>'-44-'!E62</f>
        <v>278</v>
      </c>
      <c r="D34" s="1010">
        <f>SUM(D28:D33)</f>
        <v>3147</v>
      </c>
      <c r="E34" s="1002">
        <f>SUM(E28:E33)</f>
        <v>31</v>
      </c>
      <c r="F34" s="1003">
        <f aca="true" t="shared" si="4" ref="F34:N34">SUM(F28:F33)</f>
        <v>254</v>
      </c>
      <c r="G34" s="1003">
        <f t="shared" si="4"/>
        <v>52</v>
      </c>
      <c r="H34" s="1003">
        <f t="shared" si="4"/>
        <v>3147</v>
      </c>
      <c r="I34" s="1004">
        <f t="shared" si="4"/>
        <v>23</v>
      </c>
      <c r="J34" s="1002">
        <f t="shared" si="4"/>
        <v>243</v>
      </c>
      <c r="K34" s="1003">
        <f t="shared" si="4"/>
        <v>39</v>
      </c>
      <c r="L34" s="1003">
        <f>SUM(L28:L33)</f>
        <v>250</v>
      </c>
      <c r="M34" s="1004">
        <f t="shared" si="4"/>
        <v>228</v>
      </c>
      <c r="N34" s="1002">
        <f t="shared" si="4"/>
        <v>2842</v>
      </c>
      <c r="O34" s="1005">
        <f>N34/$D34*100</f>
        <v>90.30823006037497</v>
      </c>
      <c r="P34" s="1006">
        <f>SUM(P28:P33)</f>
        <v>12</v>
      </c>
      <c r="Q34" s="1005">
        <f>P34/$D34*100</f>
        <v>0.3813155386081983</v>
      </c>
      <c r="R34" s="1006">
        <f>SUM(R28:R33)</f>
        <v>28</v>
      </c>
      <c r="S34" s="1005">
        <f>R34/$D34*100</f>
        <v>0.8897362567524627</v>
      </c>
      <c r="T34" s="1006">
        <f>SUM(T28:T33)</f>
        <v>153</v>
      </c>
      <c r="U34" s="1005">
        <f>T34/$D34*100</f>
        <v>4.861773117254528</v>
      </c>
      <c r="V34" s="1006">
        <f>SUM(V28:V33)</f>
        <v>6</v>
      </c>
      <c r="W34" s="1005">
        <f>V34/$D34*100</f>
        <v>0.19065776930409914</v>
      </c>
      <c r="X34" s="1006">
        <f>SUM(X28:X33)</f>
        <v>80</v>
      </c>
      <c r="Y34" s="1005">
        <f>X34/$D34*100</f>
        <v>2.542103590721322</v>
      </c>
      <c r="Z34" s="1006">
        <f>SUM(Z28:Z33)</f>
        <v>51</v>
      </c>
      <c r="AA34" s="1007">
        <f>Z34/$D34*100</f>
        <v>1.6205910390848426</v>
      </c>
      <c r="AB34" s="1008">
        <f>SUM(AB28:AB33)</f>
        <v>5</v>
      </c>
      <c r="AC34" s="1009">
        <f>SUM(AC28:AC33)</f>
        <v>6</v>
      </c>
      <c r="AD34" s="752"/>
    </row>
    <row r="35" spans="1:30" s="30" customFormat="1" ht="14.25" customHeight="1" thickBot="1">
      <c r="A35" s="2042" t="s">
        <v>437</v>
      </c>
      <c r="B35" s="2043"/>
      <c r="C35" s="699">
        <f>SUM('-46-'!C10,'-46-'!C14,'-46-'!C19,'-46-'!C22,'-46-'!C26,'-46-'!C28,'-46-'!C32,'-46-'!C36,'-47-'!C14,'-47-'!C18,'-47-'!C20,'-47-'!C27,'-47-'!C34,)</f>
        <v>6994</v>
      </c>
      <c r="D35" s="1012">
        <f>SUM('-48-'!D10,'-48-'!D14,'-48-'!D19,'-48-'!D22,'-48-'!D26,'-48-'!D28,'-48-'!D32,'-48-'!D36,'-49-'!D14,'-49-'!D18,'-49-'!D20,'-49-'!D27,'-49-'!D34,)</f>
        <v>79457</v>
      </c>
      <c r="E35" s="1013">
        <f>SUM('-48-'!E10,'-48-'!E14,'-48-'!E19,'-48-'!E22,'-48-'!E26,'-48-'!E28,'-48-'!E32,'-48-'!E36,'-49-'!E14,'-49-'!E18,'-49-'!E20,'-49-'!E27,'-49-'!E34,)</f>
        <v>726</v>
      </c>
      <c r="F35" s="1014">
        <f>SUM('-48-'!F10,'-48-'!F14,'-48-'!F19,'-48-'!F22,'-48-'!F26,'-48-'!F28,'-48-'!F32,'-48-'!F36,'-49-'!F14,'-49-'!F18,'-49-'!F20,'-49-'!F27,'-49-'!F34,)</f>
        <v>5775</v>
      </c>
      <c r="G35" s="1014">
        <f>SUM('-48-'!G10,'-48-'!G14,'-48-'!G19,'-48-'!G22,'-48-'!G26,'-48-'!G28,'-48-'!G32,'-48-'!G36,'-49-'!G14,'-49-'!G18,'-49-'!G20,'-49-'!G27,'-49-'!G34,)</f>
        <v>3184</v>
      </c>
      <c r="H35" s="1014">
        <f>SUM('-48-'!H10,'-48-'!H14,'-48-'!H19,'-48-'!H22,'-48-'!H26,'-48-'!H28,'-48-'!H32,'-48-'!H36,'-49-'!H14,'-49-'!H18,'-49-'!H20,'-49-'!H27,'-49-'!H34,)</f>
        <v>79261</v>
      </c>
      <c r="I35" s="1015">
        <f>SUM('-48-'!I10,'-48-'!I14,'-48-'!I19,'-48-'!I22,'-48-'!I26,'-48-'!I28,'-48-'!I32,'-48-'!I36,'-49-'!I14,'-49-'!I18,'-49-'!I20,'-49-'!I27,'-49-'!I34,)</f>
        <v>619</v>
      </c>
      <c r="J35" s="1016">
        <f>SUM('-48-'!J10,'-48-'!J14,'-48-'!J19,'-48-'!J22,'-48-'!J26,'-48-'!J28,'-48-'!J32,'-48-'!J36,'-49-'!J14,'-49-'!J18,'-49-'!J20,'-49-'!J27,'-49-'!J34,)</f>
        <v>6619</v>
      </c>
      <c r="K35" s="1014">
        <f>SUM('-48-'!K10,'-48-'!K14,'-48-'!K19,'-48-'!K22,'-48-'!K26,'-48-'!K28,'-48-'!K32,'-48-'!K36,'-49-'!K14,'-49-'!K18,'-49-'!K20,'-49-'!K27,'-49-'!K34,)</f>
        <v>1288</v>
      </c>
      <c r="L35" s="1014">
        <f>SUM('-48-'!L10,'-48-'!L14,'-48-'!L19,'-48-'!L22,'-48-'!L26,'-48-'!L28,'-48-'!L32,'-48-'!L36,'-49-'!L14,'-49-'!L18,'-49-'!L20,'-49-'!L27,'-49-'!L34,)</f>
        <v>6893</v>
      </c>
      <c r="M35" s="1017">
        <f>SUM('-48-'!M10,'-48-'!M14,'-48-'!M19,'-48-'!M22,'-48-'!M26,'-48-'!M28,'-48-'!M32,'-48-'!M36,'-49-'!M14,'-49-'!M18,'-49-'!M20,'-49-'!M27,'-49-'!M34,)</f>
        <v>6465</v>
      </c>
      <c r="N35" s="1016">
        <f>SUM('-48-'!N10,'-48-'!N14,'-48-'!N19,'-48-'!N22,'-48-'!N26,'-48-'!N28,'-48-'!N32,'-48-'!N36,'-49-'!N14,'-49-'!N18,'-49-'!N20,'-49-'!N27,'-49-'!N34,)</f>
        <v>67648</v>
      </c>
      <c r="O35" s="1018">
        <f>N35/$D35*100</f>
        <v>85.13787331512643</v>
      </c>
      <c r="P35" s="1014">
        <f>SUM('-48-'!P10,'-48-'!P14,'-48-'!P19,'-48-'!P22,'-48-'!P26,'-48-'!P28,'-48-'!P32,'-48-'!P36,'-49-'!P14,'-49-'!P18,'-49-'!P20,'-49-'!P27,'-49-'!P34,)</f>
        <v>228</v>
      </c>
      <c r="Q35" s="1018">
        <f>P35/$D35*100</f>
        <v>0.2869476572234039</v>
      </c>
      <c r="R35" s="1014">
        <f>SUM('-48-'!R10,'-48-'!R14,'-48-'!R19,'-48-'!R22,'-48-'!R26,'-48-'!R28,'-48-'!R32,'-48-'!R36,'-49-'!R14,'-49-'!R18,'-49-'!R20,'-49-'!R27,'-49-'!R34,)</f>
        <v>912</v>
      </c>
      <c r="S35" s="1018">
        <f>R35/$D35*100</f>
        <v>1.1477906288936155</v>
      </c>
      <c r="T35" s="1014">
        <f>SUM('-48-'!T10,'-48-'!T14,'-48-'!T19,'-48-'!T22,'-48-'!T26,'-48-'!T28,'-48-'!T32,'-48-'!T36,'-49-'!T14,'-49-'!T18,'-49-'!T20,'-49-'!T27,'-49-'!T34,)</f>
        <v>5857</v>
      </c>
      <c r="U35" s="1018">
        <f>T35/$D35*100</f>
        <v>7.371282580515246</v>
      </c>
      <c r="V35" s="1014">
        <f>SUM('-48-'!V10,'-48-'!V14,'-48-'!V19,'-48-'!V22,'-48-'!V26,'-48-'!V28,'-48-'!V32,'-48-'!V36,'-49-'!V14,'-49-'!V18,'-49-'!V20,'-49-'!V27,'-49-'!V34,)</f>
        <v>282</v>
      </c>
      <c r="W35" s="1018">
        <f>V35/$D35*100</f>
        <v>0.3549089444605258</v>
      </c>
      <c r="X35" s="1014">
        <f>SUM('-48-'!X10,'-48-'!X14,'-48-'!X19,'-48-'!X22,'-48-'!X26,'-48-'!X28,'-48-'!X32,'-48-'!X36,'-49-'!X14,'-49-'!X18,'-49-'!X20,'-49-'!X27,'-49-'!X34,)</f>
        <v>4532</v>
      </c>
      <c r="Y35" s="1018">
        <f>X35/$D35*100</f>
        <v>5.703713958493273</v>
      </c>
      <c r="Z35" s="1014">
        <f>SUM('-48-'!Z10,'-48-'!Z14,'-48-'!Z19,'-48-'!Z22,'-48-'!Z26,'-48-'!Z28,'-48-'!Z32,'-48-'!Z36,'-49-'!Z14,'-49-'!Z18,'-49-'!Z20,'-49-'!Z27,'-49-'!Z34,)</f>
        <v>1603</v>
      </c>
      <c r="AA35" s="1019">
        <f>Z35/$D35*100</f>
        <v>2.017443397057528</v>
      </c>
      <c r="AB35" s="1016">
        <f>SUM('-48-'!AB10,'-48-'!AB14,'-48-'!AB19,'-48-'!AB22,'-48-'!AB26,'-48-'!AB28,'-48-'!AB32,'-48-'!AB36,'-49-'!AB14,'-49-'!AB18,'-49-'!AB20,'-49-'!AB27,'-49-'!AB34,)</f>
        <v>17</v>
      </c>
      <c r="AC35" s="1463">
        <f>SUM('-48-'!AC10,'-48-'!AC14,'-48-'!AC19,'-48-'!AC22,'-48-'!AC26,'-48-'!AC28,'-48-'!AC32,'-48-'!AC36,'-49-'!AC14,'-49-'!AC18,'-49-'!AC20,'-49-'!AC27,'-49-'!AC34,)</f>
        <v>61</v>
      </c>
      <c r="AD35" s="812"/>
    </row>
    <row r="36" spans="1:30" s="30" customFormat="1" ht="14.25" customHeight="1" thickBot="1">
      <c r="A36" s="2044" t="s">
        <v>149</v>
      </c>
      <c r="B36" s="2045"/>
      <c r="C36" s="321">
        <f>'-44-'!E64</f>
        <v>4849</v>
      </c>
      <c r="D36" s="1020">
        <v>53161</v>
      </c>
      <c r="E36" s="815"/>
      <c r="F36" s="815"/>
      <c r="G36" s="815"/>
      <c r="H36" s="815"/>
      <c r="I36" s="815"/>
      <c r="J36" s="815"/>
      <c r="K36" s="815"/>
      <c r="L36" s="815"/>
      <c r="M36" s="815"/>
      <c r="N36" s="815"/>
      <c r="O36" s="816"/>
      <c r="P36" s="815"/>
      <c r="Q36" s="816"/>
      <c r="R36" s="815"/>
      <c r="S36" s="816"/>
      <c r="T36" s="815"/>
      <c r="U36" s="816"/>
      <c r="V36" s="815"/>
      <c r="W36" s="816"/>
      <c r="X36" s="815"/>
      <c r="Y36" s="816"/>
      <c r="Z36" s="815"/>
      <c r="AA36" s="817"/>
      <c r="AB36" s="818"/>
      <c r="AC36" s="818"/>
      <c r="AD36" s="812"/>
    </row>
    <row r="37" spans="1:30" s="30" customFormat="1" ht="14.25" customHeight="1" thickBot="1">
      <c r="A37" s="2046" t="s">
        <v>438</v>
      </c>
      <c r="B37" s="2047"/>
      <c r="C37" s="1465">
        <f>SUM(C35:C36)</f>
        <v>11843</v>
      </c>
      <c r="D37" s="1466">
        <f>SUM(D35:D36)</f>
        <v>132618</v>
      </c>
      <c r="E37" s="815"/>
      <c r="F37" s="815"/>
      <c r="G37" s="815"/>
      <c r="H37" s="815"/>
      <c r="I37" s="815"/>
      <c r="J37" s="815"/>
      <c r="K37" s="815"/>
      <c r="L37" s="815"/>
      <c r="M37" s="815"/>
      <c r="N37" s="815"/>
      <c r="O37" s="816"/>
      <c r="P37" s="815"/>
      <c r="Q37" s="816"/>
      <c r="R37" s="815"/>
      <c r="S37" s="816"/>
      <c r="T37" s="815"/>
      <c r="U37" s="816"/>
      <c r="V37" s="815"/>
      <c r="W37" s="816"/>
      <c r="X37" s="815"/>
      <c r="Y37" s="816"/>
      <c r="Z37" s="815"/>
      <c r="AA37" s="817"/>
      <c r="AB37" s="818"/>
      <c r="AC37" s="818"/>
      <c r="AD37" s="819"/>
    </row>
    <row r="38" spans="3:26" ht="13.5">
      <c r="C38" s="8"/>
      <c r="D38" s="8"/>
      <c r="E38" s="8"/>
      <c r="F38" s="8"/>
      <c r="G38" s="8"/>
      <c r="H38" s="8"/>
      <c r="I38" s="8"/>
      <c r="J38" s="8"/>
      <c r="K38" s="8"/>
      <c r="L38" s="8"/>
      <c r="M38" s="8"/>
      <c r="N38" s="8"/>
      <c r="O38" s="776"/>
      <c r="P38" s="8"/>
      <c r="Q38" s="776"/>
      <c r="R38" s="8"/>
      <c r="S38" s="776"/>
      <c r="T38" s="8"/>
      <c r="U38" s="776"/>
      <c r="V38" s="8"/>
      <c r="W38" s="776"/>
      <c r="X38" s="8"/>
      <c r="Y38" s="776"/>
      <c r="Z38" s="8"/>
    </row>
    <row r="39" spans="3:26" ht="13.5">
      <c r="C39" s="8"/>
      <c r="D39" s="8"/>
      <c r="E39" s="8"/>
      <c r="F39" s="8"/>
      <c r="G39" s="8"/>
      <c r="H39" s="8"/>
      <c r="I39" s="8"/>
      <c r="J39" s="8"/>
      <c r="K39" s="8"/>
      <c r="L39" s="8"/>
      <c r="M39" s="8"/>
      <c r="N39" s="8"/>
      <c r="O39" s="776"/>
      <c r="P39" s="8"/>
      <c r="Q39" s="776"/>
      <c r="R39" s="8"/>
      <c r="S39" s="776"/>
      <c r="T39" s="8"/>
      <c r="U39" s="776"/>
      <c r="V39" s="8"/>
      <c r="W39" s="776"/>
      <c r="X39" s="8"/>
      <c r="Y39" s="776"/>
      <c r="Z39" s="8"/>
    </row>
    <row r="40" spans="3:26" ht="13.5">
      <c r="C40" s="8"/>
      <c r="D40" s="8"/>
      <c r="E40" s="8"/>
      <c r="F40" s="8"/>
      <c r="G40" s="8"/>
      <c r="H40" s="8"/>
      <c r="I40" s="8"/>
      <c r="J40" s="8"/>
      <c r="K40" s="8"/>
      <c r="L40" s="8"/>
      <c r="M40" s="8"/>
      <c r="N40" s="8"/>
      <c r="O40" s="776"/>
      <c r="P40" s="8"/>
      <c r="Q40" s="776"/>
      <c r="R40" s="8"/>
      <c r="S40" s="776"/>
      <c r="T40" s="8"/>
      <c r="U40" s="776"/>
      <c r="V40" s="8"/>
      <c r="W40" s="776"/>
      <c r="X40" s="8"/>
      <c r="Y40" s="776"/>
      <c r="Z40" s="8"/>
    </row>
    <row r="41" spans="3:26" ht="13.5">
      <c r="C41" s="8"/>
      <c r="D41" s="8"/>
      <c r="E41" s="8"/>
      <c r="F41" s="8"/>
      <c r="G41" s="8"/>
      <c r="H41" s="8"/>
      <c r="I41" s="8"/>
      <c r="J41" s="8"/>
      <c r="K41" s="8"/>
      <c r="L41" s="8"/>
      <c r="M41" s="8"/>
      <c r="N41" s="8"/>
      <c r="O41" s="776"/>
      <c r="P41" s="8"/>
      <c r="Q41" s="776"/>
      <c r="R41" s="8"/>
      <c r="S41" s="776"/>
      <c r="T41" s="8"/>
      <c r="U41" s="776"/>
      <c r="V41" s="8"/>
      <c r="W41" s="776"/>
      <c r="X41" s="8"/>
      <c r="Y41" s="776"/>
      <c r="Z41" s="8"/>
    </row>
    <row r="42" spans="3:26" ht="13.5">
      <c r="C42" s="8"/>
      <c r="D42" s="8"/>
      <c r="E42" s="8"/>
      <c r="F42" s="8"/>
      <c r="G42" s="8"/>
      <c r="H42" s="8"/>
      <c r="I42" s="8"/>
      <c r="J42" s="8"/>
      <c r="K42" s="8"/>
      <c r="L42" s="8"/>
      <c r="M42" s="8"/>
      <c r="N42" s="8"/>
      <c r="O42" s="776"/>
      <c r="P42" s="8"/>
      <c r="Q42" s="776"/>
      <c r="R42" s="8"/>
      <c r="S42" s="776"/>
      <c r="T42" s="8"/>
      <c r="U42" s="776"/>
      <c r="V42" s="8"/>
      <c r="W42" s="776"/>
      <c r="X42" s="8"/>
      <c r="Y42" s="776"/>
      <c r="Z42" s="8"/>
    </row>
    <row r="43" spans="3:26" ht="13.5">
      <c r="C43" s="8"/>
      <c r="D43" s="8"/>
      <c r="E43" s="8"/>
      <c r="F43" s="8"/>
      <c r="G43" s="8"/>
      <c r="H43" s="8"/>
      <c r="I43" s="8"/>
      <c r="J43" s="8"/>
      <c r="K43" s="8"/>
      <c r="L43" s="8"/>
      <c r="M43" s="8"/>
      <c r="N43" s="8"/>
      <c r="O43" s="776"/>
      <c r="P43" s="8"/>
      <c r="Q43" s="776"/>
      <c r="R43" s="8"/>
      <c r="S43" s="776"/>
      <c r="T43" s="8"/>
      <c r="U43" s="776"/>
      <c r="V43" s="8"/>
      <c r="W43" s="776"/>
      <c r="X43" s="8"/>
      <c r="Y43" s="776"/>
      <c r="Z43" s="8"/>
    </row>
    <row r="44" spans="3:26" ht="13.5">
      <c r="C44" s="8"/>
      <c r="D44" s="8"/>
      <c r="E44" s="8"/>
      <c r="F44" s="8"/>
      <c r="G44" s="8"/>
      <c r="H44" s="8"/>
      <c r="I44" s="8"/>
      <c r="J44" s="8"/>
      <c r="K44" s="8"/>
      <c r="L44" s="8"/>
      <c r="M44" s="8"/>
      <c r="N44" s="8"/>
      <c r="O44" s="776"/>
      <c r="P44" s="8"/>
      <c r="Q44" s="776"/>
      <c r="R44" s="8"/>
      <c r="S44" s="776"/>
      <c r="T44" s="8"/>
      <c r="U44" s="776"/>
      <c r="V44" s="8"/>
      <c r="W44" s="776"/>
      <c r="X44" s="8"/>
      <c r="Y44" s="776"/>
      <c r="Z44" s="8"/>
    </row>
    <row r="45" spans="3:26" ht="13.5">
      <c r="C45" s="8"/>
      <c r="D45" s="8"/>
      <c r="E45" s="8"/>
      <c r="F45" s="8"/>
      <c r="G45" s="8"/>
      <c r="H45" s="8"/>
      <c r="I45" s="8"/>
      <c r="J45" s="8"/>
      <c r="K45" s="8"/>
      <c r="L45" s="8"/>
      <c r="M45" s="8"/>
      <c r="N45" s="8"/>
      <c r="O45" s="776"/>
      <c r="P45" s="8"/>
      <c r="Q45" s="776"/>
      <c r="R45" s="8"/>
      <c r="S45" s="776"/>
      <c r="T45" s="8"/>
      <c r="U45" s="776"/>
      <c r="V45" s="8"/>
      <c r="W45" s="776"/>
      <c r="X45" s="8"/>
      <c r="Y45" s="776"/>
      <c r="Z45" s="8"/>
    </row>
    <row r="46" spans="3:26" ht="13.5">
      <c r="C46" s="8"/>
      <c r="D46" s="8"/>
      <c r="E46" s="8"/>
      <c r="F46" s="8"/>
      <c r="G46" s="8"/>
      <c r="H46" s="8"/>
      <c r="I46" s="8"/>
      <c r="J46" s="8"/>
      <c r="K46" s="8"/>
      <c r="L46" s="8"/>
      <c r="M46" s="8"/>
      <c r="N46" s="8"/>
      <c r="O46" s="776"/>
      <c r="P46" s="8"/>
      <c r="Q46" s="776"/>
      <c r="R46" s="8"/>
      <c r="S46" s="776"/>
      <c r="T46" s="8"/>
      <c r="U46" s="776"/>
      <c r="V46" s="8"/>
      <c r="W46" s="776"/>
      <c r="X46" s="8"/>
      <c r="Y46" s="776"/>
      <c r="Z46" s="8"/>
    </row>
    <row r="47" spans="3:26" ht="13.5">
      <c r="C47" s="8"/>
      <c r="D47" s="8"/>
      <c r="E47" s="8"/>
      <c r="F47" s="8"/>
      <c r="G47" s="8"/>
      <c r="H47" s="8"/>
      <c r="I47" s="8"/>
      <c r="J47" s="8"/>
      <c r="K47" s="8"/>
      <c r="L47" s="8"/>
      <c r="M47" s="8"/>
      <c r="N47" s="8"/>
      <c r="O47" s="776"/>
      <c r="P47" s="8"/>
      <c r="Q47" s="776"/>
      <c r="R47" s="8"/>
      <c r="S47" s="776"/>
      <c r="T47" s="8"/>
      <c r="U47" s="776"/>
      <c r="V47" s="8"/>
      <c r="W47" s="776"/>
      <c r="X47" s="8"/>
      <c r="Y47" s="776"/>
      <c r="Z47" s="8"/>
    </row>
    <row r="48" spans="3:26" ht="13.5">
      <c r="C48" s="8"/>
      <c r="D48" s="8"/>
      <c r="E48" s="8"/>
      <c r="F48" s="8"/>
      <c r="G48" s="8"/>
      <c r="H48" s="8"/>
      <c r="I48" s="8"/>
      <c r="J48" s="8"/>
      <c r="K48" s="8"/>
      <c r="L48" s="8"/>
      <c r="M48" s="8"/>
      <c r="N48" s="8"/>
      <c r="O48" s="776"/>
      <c r="P48" s="8"/>
      <c r="Q48" s="776"/>
      <c r="R48" s="8"/>
      <c r="S48" s="776"/>
      <c r="T48" s="8"/>
      <c r="U48" s="776"/>
      <c r="V48" s="8"/>
      <c r="W48" s="776"/>
      <c r="X48" s="8"/>
      <c r="Y48" s="776"/>
      <c r="Z48" s="8"/>
    </row>
    <row r="49" spans="3:26" ht="13.5">
      <c r="C49" s="8"/>
      <c r="D49" s="8"/>
      <c r="E49" s="8"/>
      <c r="F49" s="8"/>
      <c r="G49" s="8"/>
      <c r="H49" s="8"/>
      <c r="I49" s="8"/>
      <c r="J49" s="8"/>
      <c r="K49" s="8"/>
      <c r="L49" s="8"/>
      <c r="M49" s="8"/>
      <c r="N49" s="8"/>
      <c r="O49" s="776"/>
      <c r="P49" s="8"/>
      <c r="Q49" s="776"/>
      <c r="R49" s="8"/>
      <c r="S49" s="776"/>
      <c r="T49" s="8"/>
      <c r="U49" s="776"/>
      <c r="V49" s="8"/>
      <c r="W49" s="776"/>
      <c r="X49" s="8"/>
      <c r="Y49" s="776"/>
      <c r="Z49" s="8"/>
    </row>
    <row r="50" spans="3:26" ht="13.5">
      <c r="C50" s="8"/>
      <c r="D50" s="8"/>
      <c r="E50" s="8"/>
      <c r="F50" s="8"/>
      <c r="G50" s="8"/>
      <c r="H50" s="8"/>
      <c r="I50" s="8"/>
      <c r="J50" s="8"/>
      <c r="K50" s="8"/>
      <c r="L50" s="8"/>
      <c r="M50" s="8"/>
      <c r="N50" s="8"/>
      <c r="O50" s="776"/>
      <c r="P50" s="8"/>
      <c r="Q50" s="776"/>
      <c r="R50" s="8"/>
      <c r="S50" s="776"/>
      <c r="T50" s="8"/>
      <c r="U50" s="776"/>
      <c r="V50" s="8"/>
      <c r="W50" s="776"/>
      <c r="X50" s="8"/>
      <c r="Y50" s="776"/>
      <c r="Z50" s="8"/>
    </row>
    <row r="51" spans="3:26" ht="13.5">
      <c r="C51" s="8"/>
      <c r="D51" s="8"/>
      <c r="E51" s="8"/>
      <c r="F51" s="8"/>
      <c r="G51" s="8"/>
      <c r="H51" s="8"/>
      <c r="I51" s="8"/>
      <c r="J51" s="8"/>
      <c r="K51" s="8"/>
      <c r="L51" s="8"/>
      <c r="M51" s="8"/>
      <c r="N51" s="8"/>
      <c r="O51" s="776"/>
      <c r="P51" s="8"/>
      <c r="Q51" s="776"/>
      <c r="R51" s="8"/>
      <c r="S51" s="776"/>
      <c r="T51" s="8"/>
      <c r="U51" s="776"/>
      <c r="V51" s="8"/>
      <c r="W51" s="776"/>
      <c r="X51" s="8"/>
      <c r="Y51" s="776"/>
      <c r="Z51" s="8"/>
    </row>
    <row r="52" spans="3:26" ht="13.5">
      <c r="C52" s="8"/>
      <c r="D52" s="8"/>
      <c r="E52" s="8"/>
      <c r="F52" s="8"/>
      <c r="G52" s="8"/>
      <c r="H52" s="8"/>
      <c r="I52" s="8"/>
      <c r="J52" s="8"/>
      <c r="K52" s="8"/>
      <c r="L52" s="8"/>
      <c r="M52" s="8"/>
      <c r="N52" s="8"/>
      <c r="O52" s="776"/>
      <c r="P52" s="8"/>
      <c r="Q52" s="776"/>
      <c r="R52" s="8"/>
      <c r="S52" s="776"/>
      <c r="T52" s="8"/>
      <c r="U52" s="776"/>
      <c r="V52" s="8"/>
      <c r="W52" s="776"/>
      <c r="X52" s="8"/>
      <c r="Y52" s="776"/>
      <c r="Z52" s="8"/>
    </row>
    <row r="53" spans="3:26" ht="13.5">
      <c r="C53" s="8"/>
      <c r="D53" s="8"/>
      <c r="E53" s="8"/>
      <c r="F53" s="8"/>
      <c r="G53" s="8"/>
      <c r="H53" s="8"/>
      <c r="I53" s="8"/>
      <c r="J53" s="8"/>
      <c r="K53" s="8"/>
      <c r="L53" s="8"/>
      <c r="M53" s="8"/>
      <c r="N53" s="8"/>
      <c r="O53" s="776"/>
      <c r="P53" s="8"/>
      <c r="Q53" s="776"/>
      <c r="R53" s="8"/>
      <c r="S53" s="776"/>
      <c r="T53" s="8"/>
      <c r="U53" s="776"/>
      <c r="V53" s="8"/>
      <c r="W53" s="776"/>
      <c r="X53" s="8"/>
      <c r="Y53" s="776"/>
      <c r="Z53" s="8"/>
    </row>
    <row r="54" spans="3:26" ht="13.5">
      <c r="C54" s="8"/>
      <c r="D54" s="8"/>
      <c r="E54" s="8"/>
      <c r="F54" s="8"/>
      <c r="G54" s="8"/>
      <c r="H54" s="8"/>
      <c r="I54" s="8"/>
      <c r="J54" s="8"/>
      <c r="K54" s="8"/>
      <c r="L54" s="8"/>
      <c r="M54" s="8"/>
      <c r="N54" s="8"/>
      <c r="O54" s="776"/>
      <c r="P54" s="8"/>
      <c r="Q54" s="776"/>
      <c r="R54" s="8"/>
      <c r="S54" s="776"/>
      <c r="T54" s="8"/>
      <c r="U54" s="776"/>
      <c r="V54" s="8"/>
      <c r="W54" s="776"/>
      <c r="X54" s="8"/>
      <c r="Y54" s="776"/>
      <c r="Z54" s="8"/>
    </row>
    <row r="55" spans="3:26" ht="13.5">
      <c r="C55" s="8"/>
      <c r="D55" s="8"/>
      <c r="E55" s="8"/>
      <c r="F55" s="8"/>
      <c r="G55" s="8"/>
      <c r="H55" s="8"/>
      <c r="I55" s="8"/>
      <c r="J55" s="8"/>
      <c r="K55" s="8"/>
      <c r="L55" s="8"/>
      <c r="M55" s="8"/>
      <c r="N55" s="8"/>
      <c r="O55" s="776"/>
      <c r="P55" s="8"/>
      <c r="Q55" s="776"/>
      <c r="R55" s="8"/>
      <c r="S55" s="776"/>
      <c r="T55" s="8"/>
      <c r="U55" s="776"/>
      <c r="V55" s="8"/>
      <c r="W55" s="776"/>
      <c r="X55" s="8"/>
      <c r="Y55" s="776"/>
      <c r="Z55" s="8"/>
    </row>
    <row r="56" spans="3:26" ht="13.5">
      <c r="C56" s="8"/>
      <c r="D56" s="8"/>
      <c r="E56" s="8"/>
      <c r="F56" s="8"/>
      <c r="G56" s="8"/>
      <c r="H56" s="8"/>
      <c r="I56" s="8"/>
      <c r="J56" s="8"/>
      <c r="K56" s="8"/>
      <c r="L56" s="8"/>
      <c r="M56" s="8"/>
      <c r="N56" s="8"/>
      <c r="O56" s="776"/>
      <c r="P56" s="8"/>
      <c r="Q56" s="776"/>
      <c r="R56" s="8"/>
      <c r="S56" s="776"/>
      <c r="T56" s="8"/>
      <c r="U56" s="776"/>
      <c r="V56" s="8"/>
      <c r="W56" s="776"/>
      <c r="X56" s="8"/>
      <c r="Y56" s="776"/>
      <c r="Z56" s="8"/>
    </row>
    <row r="57" spans="3:26" ht="13.5">
      <c r="C57" s="8"/>
      <c r="D57" s="8"/>
      <c r="E57" s="8"/>
      <c r="F57" s="8"/>
      <c r="G57" s="8"/>
      <c r="H57" s="8"/>
      <c r="I57" s="8"/>
      <c r="J57" s="8"/>
      <c r="K57" s="8"/>
      <c r="L57" s="8"/>
      <c r="M57" s="8"/>
      <c r="N57" s="8"/>
      <c r="O57" s="776"/>
      <c r="P57" s="8"/>
      <c r="Q57" s="776"/>
      <c r="R57" s="8"/>
      <c r="S57" s="776"/>
      <c r="T57" s="8"/>
      <c r="U57" s="776"/>
      <c r="V57" s="8"/>
      <c r="W57" s="776"/>
      <c r="X57" s="8"/>
      <c r="Y57" s="776"/>
      <c r="Z57" s="8"/>
    </row>
    <row r="58" spans="3:26" ht="13.5">
      <c r="C58" s="8"/>
      <c r="D58" s="8"/>
      <c r="E58" s="8"/>
      <c r="F58" s="8"/>
      <c r="G58" s="8"/>
      <c r="H58" s="8"/>
      <c r="I58" s="8"/>
      <c r="J58" s="8"/>
      <c r="K58" s="8"/>
      <c r="L58" s="8"/>
      <c r="M58" s="8"/>
      <c r="N58" s="8"/>
      <c r="O58" s="776"/>
      <c r="P58" s="8"/>
      <c r="Q58" s="776"/>
      <c r="R58" s="8"/>
      <c r="S58" s="776"/>
      <c r="T58" s="8"/>
      <c r="U58" s="776"/>
      <c r="V58" s="8"/>
      <c r="W58" s="776"/>
      <c r="X58" s="8"/>
      <c r="Y58" s="776"/>
      <c r="Z58" s="8"/>
    </row>
    <row r="59" spans="3:26" ht="13.5">
      <c r="C59" s="8"/>
      <c r="D59" s="8"/>
      <c r="E59" s="8"/>
      <c r="F59" s="8"/>
      <c r="G59" s="8"/>
      <c r="H59" s="8"/>
      <c r="I59" s="8"/>
      <c r="J59" s="8"/>
      <c r="K59" s="8"/>
      <c r="L59" s="8"/>
      <c r="M59" s="8"/>
      <c r="N59" s="8"/>
      <c r="O59" s="776"/>
      <c r="P59" s="8"/>
      <c r="Q59" s="776"/>
      <c r="R59" s="8"/>
      <c r="S59" s="776"/>
      <c r="T59" s="8"/>
      <c r="U59" s="776"/>
      <c r="V59" s="8"/>
      <c r="W59" s="776"/>
      <c r="X59" s="8"/>
      <c r="Y59" s="776"/>
      <c r="Z59" s="8"/>
    </row>
    <row r="60" spans="3:26" ht="13.5">
      <c r="C60" s="8"/>
      <c r="D60" s="8"/>
      <c r="E60" s="8"/>
      <c r="F60" s="8"/>
      <c r="G60" s="8"/>
      <c r="H60" s="8"/>
      <c r="I60" s="8"/>
      <c r="J60" s="8"/>
      <c r="K60" s="8"/>
      <c r="L60" s="8"/>
      <c r="M60" s="8"/>
      <c r="N60" s="8"/>
      <c r="O60" s="776"/>
      <c r="P60" s="8"/>
      <c r="Q60" s="776"/>
      <c r="R60" s="8"/>
      <c r="S60" s="776"/>
      <c r="T60" s="8"/>
      <c r="U60" s="776"/>
      <c r="V60" s="8"/>
      <c r="W60" s="776"/>
      <c r="X60" s="8"/>
      <c r="Y60" s="776"/>
      <c r="Z60" s="8"/>
    </row>
    <row r="61" spans="3:26" ht="13.5">
      <c r="C61" s="8"/>
      <c r="D61" s="8"/>
      <c r="E61" s="8"/>
      <c r="F61" s="8"/>
      <c r="G61" s="8"/>
      <c r="H61" s="8"/>
      <c r="I61" s="8"/>
      <c r="J61" s="8"/>
      <c r="K61" s="8"/>
      <c r="L61" s="8"/>
      <c r="M61" s="8"/>
      <c r="N61" s="8"/>
      <c r="O61" s="776"/>
      <c r="P61" s="8"/>
      <c r="Q61" s="776"/>
      <c r="R61" s="8"/>
      <c r="S61" s="776"/>
      <c r="T61" s="8"/>
      <c r="U61" s="776"/>
      <c r="V61" s="8"/>
      <c r="W61" s="776"/>
      <c r="X61" s="8"/>
      <c r="Y61" s="776"/>
      <c r="Z61" s="8"/>
    </row>
    <row r="62" spans="3:26" ht="13.5">
      <c r="C62" s="8"/>
      <c r="D62" s="8"/>
      <c r="E62" s="8"/>
      <c r="F62" s="8"/>
      <c r="G62" s="8"/>
      <c r="H62" s="8"/>
      <c r="I62" s="8"/>
      <c r="J62" s="8"/>
      <c r="K62" s="8"/>
      <c r="L62" s="8"/>
      <c r="M62" s="8"/>
      <c r="N62" s="8"/>
      <c r="O62" s="776"/>
      <c r="P62" s="8"/>
      <c r="Q62" s="776"/>
      <c r="R62" s="8"/>
      <c r="S62" s="776"/>
      <c r="T62" s="8"/>
      <c r="U62" s="776"/>
      <c r="V62" s="8"/>
      <c r="W62" s="776"/>
      <c r="X62" s="8"/>
      <c r="Y62" s="776"/>
      <c r="Z62" s="8"/>
    </row>
    <row r="63" spans="3:26" ht="13.5">
      <c r="C63" s="8"/>
      <c r="D63" s="8"/>
      <c r="E63" s="8"/>
      <c r="F63" s="8"/>
      <c r="G63" s="8"/>
      <c r="H63" s="8"/>
      <c r="I63" s="8"/>
      <c r="J63" s="8"/>
      <c r="K63" s="8"/>
      <c r="L63" s="8"/>
      <c r="M63" s="8"/>
      <c r="N63" s="8"/>
      <c r="O63" s="776"/>
      <c r="P63" s="8"/>
      <c r="Q63" s="776"/>
      <c r="R63" s="8"/>
      <c r="S63" s="776"/>
      <c r="T63" s="8"/>
      <c r="U63" s="776"/>
      <c r="V63" s="8"/>
      <c r="W63" s="776"/>
      <c r="X63" s="8"/>
      <c r="Y63" s="776"/>
      <c r="Z63" s="8"/>
    </row>
    <row r="64" spans="3:26" ht="13.5">
      <c r="C64" s="8"/>
      <c r="D64" s="8"/>
      <c r="E64" s="8"/>
      <c r="F64" s="8"/>
      <c r="G64" s="8"/>
      <c r="H64" s="8"/>
      <c r="I64" s="8"/>
      <c r="J64" s="8"/>
      <c r="K64" s="8"/>
      <c r="L64" s="8"/>
      <c r="M64" s="8"/>
      <c r="N64" s="8"/>
      <c r="O64" s="776"/>
      <c r="P64" s="8"/>
      <c r="Q64" s="776"/>
      <c r="R64" s="8"/>
      <c r="S64" s="776"/>
      <c r="T64" s="8"/>
      <c r="U64" s="776"/>
      <c r="V64" s="8"/>
      <c r="W64" s="776"/>
      <c r="X64" s="8"/>
      <c r="Y64" s="776"/>
      <c r="Z64" s="8"/>
    </row>
    <row r="65" spans="3:26" ht="13.5">
      <c r="C65" s="8"/>
      <c r="D65" s="8"/>
      <c r="E65" s="8"/>
      <c r="F65" s="8"/>
      <c r="G65" s="8"/>
      <c r="H65" s="8"/>
      <c r="I65" s="8"/>
      <c r="J65" s="8"/>
      <c r="K65" s="8"/>
      <c r="L65" s="8"/>
      <c r="M65" s="8"/>
      <c r="N65" s="8"/>
      <c r="O65" s="776"/>
      <c r="P65" s="8"/>
      <c r="Q65" s="776"/>
      <c r="R65" s="8"/>
      <c r="S65" s="776"/>
      <c r="T65" s="8"/>
      <c r="U65" s="776"/>
      <c r="V65" s="8"/>
      <c r="W65" s="776"/>
      <c r="X65" s="8"/>
      <c r="Y65" s="776"/>
      <c r="Z65" s="8"/>
    </row>
    <row r="66" spans="3:26" ht="13.5">
      <c r="C66" s="8"/>
      <c r="D66" s="8"/>
      <c r="E66" s="8"/>
      <c r="F66" s="8"/>
      <c r="G66" s="8"/>
      <c r="H66" s="8"/>
      <c r="I66" s="8"/>
      <c r="J66" s="8"/>
      <c r="K66" s="8"/>
      <c r="L66" s="8"/>
      <c r="M66" s="8"/>
      <c r="N66" s="8"/>
      <c r="O66" s="776"/>
      <c r="P66" s="8"/>
      <c r="Q66" s="776"/>
      <c r="R66" s="8"/>
      <c r="S66" s="776"/>
      <c r="T66" s="8"/>
      <c r="U66" s="776"/>
      <c r="V66" s="8"/>
      <c r="W66" s="776"/>
      <c r="X66" s="8"/>
      <c r="Y66" s="776"/>
      <c r="Z66" s="8"/>
    </row>
    <row r="67" spans="3:26" ht="13.5">
      <c r="C67" s="8"/>
      <c r="D67" s="8"/>
      <c r="E67" s="8"/>
      <c r="F67" s="8"/>
      <c r="G67" s="8"/>
      <c r="H67" s="8"/>
      <c r="I67" s="8"/>
      <c r="J67" s="8"/>
      <c r="K67" s="8"/>
      <c r="L67" s="8"/>
      <c r="M67" s="8"/>
      <c r="N67" s="8"/>
      <c r="O67" s="776"/>
      <c r="P67" s="8"/>
      <c r="Q67" s="776"/>
      <c r="R67" s="8"/>
      <c r="S67" s="776"/>
      <c r="T67" s="8"/>
      <c r="U67" s="776"/>
      <c r="V67" s="8"/>
      <c r="W67" s="776"/>
      <c r="X67" s="8"/>
      <c r="Y67" s="776"/>
      <c r="Z67" s="8"/>
    </row>
    <row r="68" spans="3:26" ht="13.5">
      <c r="C68" s="8"/>
      <c r="D68" s="8"/>
      <c r="E68" s="8"/>
      <c r="F68" s="8"/>
      <c r="G68" s="8"/>
      <c r="H68" s="8"/>
      <c r="I68" s="8"/>
      <c r="J68" s="8"/>
      <c r="K68" s="8"/>
      <c r="L68" s="8"/>
      <c r="M68" s="8"/>
      <c r="N68" s="8"/>
      <c r="O68" s="776"/>
      <c r="P68" s="8"/>
      <c r="Q68" s="776"/>
      <c r="R68" s="8"/>
      <c r="S68" s="776"/>
      <c r="T68" s="8"/>
      <c r="U68" s="776"/>
      <c r="V68" s="8"/>
      <c r="W68" s="776"/>
      <c r="X68" s="8"/>
      <c r="Y68" s="776"/>
      <c r="Z68" s="8"/>
    </row>
    <row r="69" spans="3:26" ht="13.5">
      <c r="C69" s="8"/>
      <c r="D69" s="8"/>
      <c r="E69" s="8"/>
      <c r="F69" s="8"/>
      <c r="G69" s="8"/>
      <c r="H69" s="8"/>
      <c r="I69" s="8"/>
      <c r="J69" s="8"/>
      <c r="K69" s="8"/>
      <c r="L69" s="8"/>
      <c r="M69" s="8"/>
      <c r="N69" s="8"/>
      <c r="O69" s="776"/>
      <c r="P69" s="8"/>
      <c r="Q69" s="776"/>
      <c r="R69" s="8"/>
      <c r="S69" s="776"/>
      <c r="T69" s="8"/>
      <c r="U69" s="776"/>
      <c r="V69" s="8"/>
      <c r="W69" s="776"/>
      <c r="X69" s="8"/>
      <c r="Y69" s="776"/>
      <c r="Z69" s="8"/>
    </row>
    <row r="70" spans="3:26" ht="13.5">
      <c r="C70" s="8"/>
      <c r="D70" s="8"/>
      <c r="E70" s="8"/>
      <c r="F70" s="8"/>
      <c r="G70" s="8"/>
      <c r="H70" s="8"/>
      <c r="I70" s="8"/>
      <c r="J70" s="8"/>
      <c r="K70" s="8"/>
      <c r="L70" s="8"/>
      <c r="M70" s="8"/>
      <c r="N70" s="8"/>
      <c r="O70" s="776"/>
      <c r="P70" s="8"/>
      <c r="Q70" s="776"/>
      <c r="R70" s="8"/>
      <c r="S70" s="776"/>
      <c r="T70" s="8"/>
      <c r="U70" s="776"/>
      <c r="V70" s="8"/>
      <c r="W70" s="776"/>
      <c r="X70" s="8"/>
      <c r="Y70" s="776"/>
      <c r="Z70" s="8"/>
    </row>
    <row r="71" spans="3:26" ht="13.5">
      <c r="C71" s="8"/>
      <c r="D71" s="8"/>
      <c r="E71" s="8"/>
      <c r="F71" s="8"/>
      <c r="G71" s="8"/>
      <c r="H71" s="8"/>
      <c r="I71" s="8"/>
      <c r="J71" s="8"/>
      <c r="K71" s="8"/>
      <c r="L71" s="8"/>
      <c r="M71" s="8"/>
      <c r="N71" s="8"/>
      <c r="O71" s="776"/>
      <c r="P71" s="8"/>
      <c r="Q71" s="776"/>
      <c r="R71" s="8"/>
      <c r="S71" s="776"/>
      <c r="T71" s="8"/>
      <c r="U71" s="776"/>
      <c r="V71" s="8"/>
      <c r="W71" s="776"/>
      <c r="X71" s="8"/>
      <c r="Y71" s="776"/>
      <c r="Z71" s="8"/>
    </row>
    <row r="72" spans="3:26" ht="13.5">
      <c r="C72" s="8"/>
      <c r="D72" s="8"/>
      <c r="E72" s="8"/>
      <c r="F72" s="8"/>
      <c r="G72" s="8"/>
      <c r="H72" s="8"/>
      <c r="I72" s="8"/>
      <c r="J72" s="8"/>
      <c r="K72" s="8"/>
      <c r="L72" s="8"/>
      <c r="M72" s="8"/>
      <c r="N72" s="8"/>
      <c r="O72" s="776"/>
      <c r="P72" s="8"/>
      <c r="Q72" s="776"/>
      <c r="R72" s="8"/>
      <c r="S72" s="776"/>
      <c r="T72" s="8"/>
      <c r="U72" s="776"/>
      <c r="V72" s="8"/>
      <c r="W72" s="776"/>
      <c r="X72" s="8"/>
      <c r="Y72" s="776"/>
      <c r="Z72" s="8"/>
    </row>
    <row r="73" spans="3:26" ht="13.5">
      <c r="C73" s="8"/>
      <c r="D73" s="8"/>
      <c r="E73" s="8"/>
      <c r="F73" s="8"/>
      <c r="G73" s="8"/>
      <c r="H73" s="8"/>
      <c r="I73" s="8"/>
      <c r="J73" s="8"/>
      <c r="K73" s="8"/>
      <c r="L73" s="8"/>
      <c r="M73" s="8"/>
      <c r="N73" s="8"/>
      <c r="O73" s="776"/>
      <c r="P73" s="8"/>
      <c r="Q73" s="776"/>
      <c r="R73" s="8"/>
      <c r="S73" s="776"/>
      <c r="T73" s="8"/>
      <c r="U73" s="776"/>
      <c r="V73" s="8"/>
      <c r="W73" s="776"/>
      <c r="X73" s="8"/>
      <c r="Y73" s="776"/>
      <c r="Z73" s="8"/>
    </row>
    <row r="74" spans="3:26" ht="13.5">
      <c r="C74" s="8"/>
      <c r="D74" s="8"/>
      <c r="E74" s="8"/>
      <c r="F74" s="8"/>
      <c r="G74" s="8"/>
      <c r="H74" s="8"/>
      <c r="I74" s="8"/>
      <c r="J74" s="8"/>
      <c r="K74" s="8"/>
      <c r="L74" s="8"/>
      <c r="M74" s="8"/>
      <c r="N74" s="8"/>
      <c r="O74" s="776"/>
      <c r="P74" s="8"/>
      <c r="Q74" s="776"/>
      <c r="R74" s="8"/>
      <c r="S74" s="776"/>
      <c r="T74" s="8"/>
      <c r="U74" s="776"/>
      <c r="V74" s="8"/>
      <c r="W74" s="776"/>
      <c r="X74" s="8"/>
      <c r="Y74" s="776"/>
      <c r="Z74" s="8"/>
    </row>
    <row r="75" spans="3:26" ht="13.5">
      <c r="C75" s="8"/>
      <c r="D75" s="8"/>
      <c r="E75" s="8"/>
      <c r="F75" s="8"/>
      <c r="G75" s="8"/>
      <c r="H75" s="8"/>
      <c r="I75" s="8"/>
      <c r="J75" s="8"/>
      <c r="K75" s="8"/>
      <c r="L75" s="8"/>
      <c r="M75" s="8"/>
      <c r="N75" s="8"/>
      <c r="O75" s="776"/>
      <c r="P75" s="8"/>
      <c r="Q75" s="776"/>
      <c r="R75" s="8"/>
      <c r="S75" s="776"/>
      <c r="T75" s="8"/>
      <c r="U75" s="776"/>
      <c r="V75" s="8"/>
      <c r="W75" s="776"/>
      <c r="X75" s="8"/>
      <c r="Y75" s="776"/>
      <c r="Z75" s="8"/>
    </row>
    <row r="76" spans="3:26" ht="13.5">
      <c r="C76" s="8"/>
      <c r="D76" s="8"/>
      <c r="E76" s="8"/>
      <c r="F76" s="8"/>
      <c r="G76" s="8"/>
      <c r="H76" s="8"/>
      <c r="I76" s="8"/>
      <c r="J76" s="8"/>
      <c r="K76" s="8"/>
      <c r="L76" s="8"/>
      <c r="M76" s="8"/>
      <c r="N76" s="8"/>
      <c r="O76" s="776"/>
      <c r="P76" s="8"/>
      <c r="Q76" s="776"/>
      <c r="R76" s="8"/>
      <c r="S76" s="776"/>
      <c r="T76" s="8"/>
      <c r="U76" s="776"/>
      <c r="V76" s="8"/>
      <c r="W76" s="776"/>
      <c r="X76" s="8"/>
      <c r="Y76" s="776"/>
      <c r="Z76" s="8"/>
    </row>
    <row r="77" spans="3:26" ht="13.5">
      <c r="C77" s="8"/>
      <c r="D77" s="8"/>
      <c r="E77" s="8"/>
      <c r="F77" s="8"/>
      <c r="G77" s="8"/>
      <c r="H77" s="8"/>
      <c r="I77" s="8"/>
      <c r="J77" s="8"/>
      <c r="K77" s="8"/>
      <c r="L77" s="8"/>
      <c r="M77" s="8"/>
      <c r="N77" s="8"/>
      <c r="O77" s="776"/>
      <c r="P77" s="8"/>
      <c r="Q77" s="776"/>
      <c r="R77" s="8"/>
      <c r="S77" s="776"/>
      <c r="T77" s="8"/>
      <c r="U77" s="776"/>
      <c r="V77" s="8"/>
      <c r="W77" s="776"/>
      <c r="X77" s="8"/>
      <c r="Y77" s="776"/>
      <c r="Z77" s="8"/>
    </row>
    <row r="78" spans="3:26" ht="13.5">
      <c r="C78" s="8"/>
      <c r="D78" s="8"/>
      <c r="E78" s="8"/>
      <c r="F78" s="8"/>
      <c r="G78" s="8"/>
      <c r="H78" s="8"/>
      <c r="I78" s="8"/>
      <c r="J78" s="8"/>
      <c r="K78" s="8"/>
      <c r="L78" s="8"/>
      <c r="M78" s="8"/>
      <c r="N78" s="8"/>
      <c r="O78" s="776"/>
      <c r="P78" s="8"/>
      <c r="Q78" s="776"/>
      <c r="R78" s="8"/>
      <c r="S78" s="776"/>
      <c r="T78" s="8"/>
      <c r="U78" s="776"/>
      <c r="V78" s="8"/>
      <c r="W78" s="776"/>
      <c r="X78" s="8"/>
      <c r="Y78" s="776"/>
      <c r="Z78" s="8"/>
    </row>
    <row r="79" spans="3:26" ht="13.5">
      <c r="C79" s="8"/>
      <c r="D79" s="8"/>
      <c r="E79" s="8"/>
      <c r="F79" s="8"/>
      <c r="G79" s="8"/>
      <c r="H79" s="8"/>
      <c r="I79" s="8"/>
      <c r="J79" s="8"/>
      <c r="K79" s="8"/>
      <c r="L79" s="8"/>
      <c r="M79" s="8"/>
      <c r="N79" s="8"/>
      <c r="O79" s="776"/>
      <c r="P79" s="8"/>
      <c r="Q79" s="776"/>
      <c r="R79" s="8"/>
      <c r="S79" s="776"/>
      <c r="T79" s="8"/>
      <c r="U79" s="776"/>
      <c r="V79" s="8"/>
      <c r="W79" s="776"/>
      <c r="X79" s="8"/>
      <c r="Y79" s="776"/>
      <c r="Z79" s="8"/>
    </row>
    <row r="80" spans="3:26" ht="13.5">
      <c r="C80" s="8"/>
      <c r="D80" s="8"/>
      <c r="E80" s="8"/>
      <c r="F80" s="8"/>
      <c r="G80" s="8"/>
      <c r="H80" s="8"/>
      <c r="I80" s="8"/>
      <c r="J80" s="8"/>
      <c r="K80" s="8"/>
      <c r="L80" s="8"/>
      <c r="M80" s="8"/>
      <c r="N80" s="8"/>
      <c r="O80" s="776"/>
      <c r="P80" s="8"/>
      <c r="Q80" s="776"/>
      <c r="R80" s="8"/>
      <c r="S80" s="776"/>
      <c r="T80" s="8"/>
      <c r="U80" s="776"/>
      <c r="V80" s="8"/>
      <c r="W80" s="776"/>
      <c r="X80" s="8"/>
      <c r="Y80" s="776"/>
      <c r="Z80" s="8"/>
    </row>
    <row r="81" spans="3:26" ht="13.5">
      <c r="C81" s="8"/>
      <c r="D81" s="8"/>
      <c r="E81" s="8"/>
      <c r="F81" s="8"/>
      <c r="G81" s="8"/>
      <c r="H81" s="8"/>
      <c r="I81" s="8"/>
      <c r="J81" s="8"/>
      <c r="K81" s="8"/>
      <c r="L81" s="8"/>
      <c r="M81" s="8"/>
      <c r="N81" s="8"/>
      <c r="O81" s="776"/>
      <c r="P81" s="8"/>
      <c r="Q81" s="776"/>
      <c r="R81" s="8"/>
      <c r="S81" s="776"/>
      <c r="T81" s="8"/>
      <c r="U81" s="776"/>
      <c r="V81" s="8"/>
      <c r="W81" s="776"/>
      <c r="X81" s="8"/>
      <c r="Y81" s="776"/>
      <c r="Z81" s="8"/>
    </row>
    <row r="82" spans="3:26" ht="13.5">
      <c r="C82" s="8"/>
      <c r="D82" s="8"/>
      <c r="E82" s="8"/>
      <c r="F82" s="8"/>
      <c r="G82" s="8"/>
      <c r="H82" s="8"/>
      <c r="I82" s="8"/>
      <c r="J82" s="8"/>
      <c r="K82" s="8"/>
      <c r="L82" s="8"/>
      <c r="M82" s="8"/>
      <c r="N82" s="8"/>
      <c r="O82" s="776"/>
      <c r="P82" s="8"/>
      <c r="Q82" s="776"/>
      <c r="R82" s="8"/>
      <c r="S82" s="776"/>
      <c r="T82" s="8"/>
      <c r="U82" s="776"/>
      <c r="V82" s="8"/>
      <c r="W82" s="776"/>
      <c r="X82" s="8"/>
      <c r="Y82" s="776"/>
      <c r="Z82" s="8"/>
    </row>
    <row r="83" spans="3:26" ht="13.5">
      <c r="C83" s="8"/>
      <c r="D83" s="8"/>
      <c r="E83" s="8"/>
      <c r="F83" s="8"/>
      <c r="G83" s="8"/>
      <c r="H83" s="8"/>
      <c r="I83" s="8"/>
      <c r="J83" s="8"/>
      <c r="K83" s="8"/>
      <c r="L83" s="8"/>
      <c r="M83" s="8"/>
      <c r="N83" s="8"/>
      <c r="O83" s="776"/>
      <c r="P83" s="8"/>
      <c r="Q83" s="776"/>
      <c r="R83" s="8"/>
      <c r="S83" s="776"/>
      <c r="T83" s="8"/>
      <c r="U83" s="776"/>
      <c r="V83" s="8"/>
      <c r="W83" s="776"/>
      <c r="X83" s="8"/>
      <c r="Y83" s="776"/>
      <c r="Z83" s="8"/>
    </row>
    <row r="84" spans="3:26" ht="13.5">
      <c r="C84" s="8"/>
      <c r="D84" s="8"/>
      <c r="E84" s="8"/>
      <c r="F84" s="8"/>
      <c r="G84" s="8"/>
      <c r="H84" s="8"/>
      <c r="I84" s="8"/>
      <c r="J84" s="8"/>
      <c r="K84" s="8"/>
      <c r="L84" s="8"/>
      <c r="M84" s="8"/>
      <c r="N84" s="8"/>
      <c r="O84" s="776"/>
      <c r="P84" s="8"/>
      <c r="Q84" s="776"/>
      <c r="R84" s="8"/>
      <c r="S84" s="776"/>
      <c r="T84" s="8"/>
      <c r="U84" s="776"/>
      <c r="V84" s="8"/>
      <c r="W84" s="776"/>
      <c r="X84" s="8"/>
      <c r="Y84" s="776"/>
      <c r="Z84" s="8"/>
    </row>
    <row r="85" spans="3:26" ht="13.5">
      <c r="C85" s="8"/>
      <c r="D85" s="8"/>
      <c r="E85" s="8"/>
      <c r="F85" s="8"/>
      <c r="G85" s="8"/>
      <c r="H85" s="8"/>
      <c r="I85" s="8"/>
      <c r="J85" s="8"/>
      <c r="K85" s="8"/>
      <c r="L85" s="8"/>
      <c r="M85" s="8"/>
      <c r="N85" s="8"/>
      <c r="O85" s="776"/>
      <c r="P85" s="8"/>
      <c r="Q85" s="776"/>
      <c r="R85" s="8"/>
      <c r="S85" s="776"/>
      <c r="T85" s="8"/>
      <c r="U85" s="776"/>
      <c r="V85" s="8"/>
      <c r="W85" s="776"/>
      <c r="X85" s="8"/>
      <c r="Y85" s="776"/>
      <c r="Z85" s="8"/>
    </row>
    <row r="86" spans="3:26" ht="13.5">
      <c r="C86" s="8"/>
      <c r="D86" s="8"/>
      <c r="E86" s="8"/>
      <c r="F86" s="8"/>
      <c r="G86" s="8"/>
      <c r="H86" s="8"/>
      <c r="I86" s="8"/>
      <c r="J86" s="8"/>
      <c r="K86" s="8"/>
      <c r="L86" s="8"/>
      <c r="M86" s="8"/>
      <c r="N86" s="8"/>
      <c r="O86" s="776"/>
      <c r="P86" s="8"/>
      <c r="Q86" s="776"/>
      <c r="R86" s="8"/>
      <c r="S86" s="776"/>
      <c r="T86" s="8"/>
      <c r="U86" s="776"/>
      <c r="V86" s="8"/>
      <c r="W86" s="776"/>
      <c r="X86" s="8"/>
      <c r="Y86" s="776"/>
      <c r="Z86" s="8"/>
    </row>
    <row r="87" spans="3:26" ht="13.5">
      <c r="C87" s="8"/>
      <c r="D87" s="8"/>
      <c r="E87" s="8"/>
      <c r="F87" s="8"/>
      <c r="G87" s="8"/>
      <c r="H87" s="8"/>
      <c r="I87" s="8"/>
      <c r="J87" s="8"/>
      <c r="K87" s="8"/>
      <c r="L87" s="8"/>
      <c r="M87" s="8"/>
      <c r="N87" s="8"/>
      <c r="O87" s="776"/>
      <c r="P87" s="8"/>
      <c r="Q87" s="776"/>
      <c r="R87" s="8"/>
      <c r="S87" s="776"/>
      <c r="T87" s="8"/>
      <c r="U87" s="776"/>
      <c r="V87" s="8"/>
      <c r="W87" s="776"/>
      <c r="X87" s="8"/>
      <c r="Y87" s="776"/>
      <c r="Z87" s="8"/>
    </row>
    <row r="88" spans="3:26" ht="13.5">
      <c r="C88" s="8"/>
      <c r="D88" s="8"/>
      <c r="E88" s="8"/>
      <c r="F88" s="8"/>
      <c r="G88" s="8"/>
      <c r="H88" s="8"/>
      <c r="I88" s="8"/>
      <c r="J88" s="8"/>
      <c r="K88" s="8"/>
      <c r="L88" s="8"/>
      <c r="M88" s="8"/>
      <c r="N88" s="8"/>
      <c r="O88" s="776"/>
      <c r="P88" s="8"/>
      <c r="Q88" s="776"/>
      <c r="R88" s="8"/>
      <c r="S88" s="776"/>
      <c r="T88" s="8"/>
      <c r="U88" s="776"/>
      <c r="V88" s="8"/>
      <c r="W88" s="776"/>
      <c r="X88" s="8"/>
      <c r="Y88" s="776"/>
      <c r="Z88" s="8"/>
    </row>
    <row r="89" spans="3:26" ht="13.5">
      <c r="C89" s="8"/>
      <c r="D89" s="8"/>
      <c r="E89" s="8"/>
      <c r="F89" s="8"/>
      <c r="G89" s="8"/>
      <c r="H89" s="8"/>
      <c r="I89" s="8"/>
      <c r="J89" s="8"/>
      <c r="K89" s="8"/>
      <c r="L89" s="8"/>
      <c r="M89" s="8"/>
      <c r="N89" s="8"/>
      <c r="O89" s="776"/>
      <c r="P89" s="8"/>
      <c r="Q89" s="776"/>
      <c r="R89" s="8"/>
      <c r="S89" s="776"/>
      <c r="T89" s="8"/>
      <c r="U89" s="776"/>
      <c r="V89" s="8"/>
      <c r="W89" s="776"/>
      <c r="X89" s="8"/>
      <c r="Y89" s="776"/>
      <c r="Z89" s="8"/>
    </row>
    <row r="90" spans="3:26" ht="13.5">
      <c r="C90" s="8"/>
      <c r="D90" s="8"/>
      <c r="E90" s="8"/>
      <c r="F90" s="8"/>
      <c r="G90" s="8"/>
      <c r="H90" s="8"/>
      <c r="I90" s="8"/>
      <c r="J90" s="8"/>
      <c r="K90" s="8"/>
      <c r="L90" s="8"/>
      <c r="M90" s="8"/>
      <c r="N90" s="8"/>
      <c r="O90" s="776"/>
      <c r="P90" s="8"/>
      <c r="Q90" s="776"/>
      <c r="R90" s="8"/>
      <c r="S90" s="776"/>
      <c r="T90" s="8"/>
      <c r="U90" s="776"/>
      <c r="V90" s="8"/>
      <c r="W90" s="776"/>
      <c r="X90" s="8"/>
      <c r="Y90" s="776"/>
      <c r="Z90" s="8"/>
    </row>
    <row r="91" spans="3:26" ht="13.5">
      <c r="C91" s="8"/>
      <c r="D91" s="8"/>
      <c r="E91" s="8"/>
      <c r="F91" s="8"/>
      <c r="G91" s="8"/>
      <c r="H91" s="8"/>
      <c r="I91" s="8"/>
      <c r="J91" s="8"/>
      <c r="K91" s="8"/>
      <c r="L91" s="8"/>
      <c r="M91" s="8"/>
      <c r="N91" s="8"/>
      <c r="O91" s="776"/>
      <c r="P91" s="8"/>
      <c r="Q91" s="776"/>
      <c r="R91" s="8"/>
      <c r="S91" s="776"/>
      <c r="T91" s="8"/>
      <c r="U91" s="776"/>
      <c r="V91" s="8"/>
      <c r="W91" s="776"/>
      <c r="X91" s="8"/>
      <c r="Y91" s="776"/>
      <c r="Z91" s="8"/>
    </row>
    <row r="92" spans="3:26" ht="13.5">
      <c r="C92" s="8"/>
      <c r="D92" s="8"/>
      <c r="E92" s="8"/>
      <c r="F92" s="8"/>
      <c r="G92" s="8"/>
      <c r="H92" s="8"/>
      <c r="I92" s="8"/>
      <c r="J92" s="8"/>
      <c r="K92" s="8"/>
      <c r="L92" s="8"/>
      <c r="M92" s="8"/>
      <c r="N92" s="8"/>
      <c r="O92" s="776"/>
      <c r="P92" s="8"/>
      <c r="Q92" s="776"/>
      <c r="R92" s="8"/>
      <c r="S92" s="776"/>
      <c r="T92" s="8"/>
      <c r="U92" s="776"/>
      <c r="V92" s="8"/>
      <c r="W92" s="776"/>
      <c r="X92" s="8"/>
      <c r="Y92" s="776"/>
      <c r="Z92" s="8"/>
    </row>
    <row r="93" spans="3:26" ht="13.5">
      <c r="C93" s="8"/>
      <c r="D93" s="8"/>
      <c r="E93" s="8"/>
      <c r="F93" s="8"/>
      <c r="G93" s="8"/>
      <c r="H93" s="8"/>
      <c r="I93" s="8"/>
      <c r="J93" s="8"/>
      <c r="K93" s="8"/>
      <c r="L93" s="8"/>
      <c r="M93" s="8"/>
      <c r="N93" s="8"/>
      <c r="O93" s="776"/>
      <c r="P93" s="8"/>
      <c r="Q93" s="776"/>
      <c r="R93" s="8"/>
      <c r="S93" s="776"/>
      <c r="T93" s="8"/>
      <c r="U93" s="776"/>
      <c r="V93" s="8"/>
      <c r="W93" s="776"/>
      <c r="X93" s="8"/>
      <c r="Y93" s="776"/>
      <c r="Z93" s="8"/>
    </row>
    <row r="94" spans="3:26" ht="13.5">
      <c r="C94" s="8"/>
      <c r="D94" s="8"/>
      <c r="E94" s="8"/>
      <c r="F94" s="8"/>
      <c r="G94" s="8"/>
      <c r="H94" s="8"/>
      <c r="I94" s="8"/>
      <c r="J94" s="8"/>
      <c r="K94" s="8"/>
      <c r="L94" s="8"/>
      <c r="M94" s="8"/>
      <c r="N94" s="8"/>
      <c r="O94" s="776"/>
      <c r="P94" s="8"/>
      <c r="Q94" s="776"/>
      <c r="R94" s="8"/>
      <c r="S94" s="776"/>
      <c r="T94" s="8"/>
      <c r="U94" s="776"/>
      <c r="V94" s="8"/>
      <c r="W94" s="776"/>
      <c r="X94" s="8"/>
      <c r="Y94" s="776"/>
      <c r="Z94" s="8"/>
    </row>
    <row r="95" spans="3:26" ht="13.5">
      <c r="C95" s="8"/>
      <c r="D95" s="8"/>
      <c r="E95" s="8"/>
      <c r="F95" s="8"/>
      <c r="G95" s="8"/>
      <c r="H95" s="8"/>
      <c r="I95" s="8"/>
      <c r="J95" s="8"/>
      <c r="K95" s="8"/>
      <c r="L95" s="8"/>
      <c r="M95" s="8"/>
      <c r="N95" s="8"/>
      <c r="O95" s="776"/>
      <c r="P95" s="8"/>
      <c r="Q95" s="776"/>
      <c r="R95" s="8"/>
      <c r="S95" s="776"/>
      <c r="T95" s="8"/>
      <c r="U95" s="776"/>
      <c r="V95" s="8"/>
      <c r="W95" s="776"/>
      <c r="X95" s="8"/>
      <c r="Y95" s="776"/>
      <c r="Z95" s="8"/>
    </row>
    <row r="96" spans="3:26" ht="13.5">
      <c r="C96" s="8"/>
      <c r="D96" s="8"/>
      <c r="E96" s="8"/>
      <c r="F96" s="8"/>
      <c r="G96" s="8"/>
      <c r="H96" s="8"/>
      <c r="I96" s="8"/>
      <c r="J96" s="8"/>
      <c r="K96" s="8"/>
      <c r="L96" s="8"/>
      <c r="M96" s="8"/>
      <c r="N96" s="8"/>
      <c r="O96" s="776"/>
      <c r="P96" s="8"/>
      <c r="Q96" s="776"/>
      <c r="R96" s="8"/>
      <c r="S96" s="776"/>
      <c r="T96" s="8"/>
      <c r="U96" s="776"/>
      <c r="V96" s="8"/>
      <c r="W96" s="776"/>
      <c r="X96" s="8"/>
      <c r="Y96" s="776"/>
      <c r="Z96" s="8"/>
    </row>
    <row r="97" spans="3:26" ht="13.5">
      <c r="C97" s="8"/>
      <c r="D97" s="8"/>
      <c r="E97" s="8"/>
      <c r="F97" s="8"/>
      <c r="G97" s="8"/>
      <c r="H97" s="8"/>
      <c r="I97" s="8"/>
      <c r="J97" s="8"/>
      <c r="K97" s="8"/>
      <c r="L97" s="8"/>
      <c r="M97" s="8"/>
      <c r="N97" s="8"/>
      <c r="O97" s="776"/>
      <c r="P97" s="8"/>
      <c r="Q97" s="776"/>
      <c r="R97" s="8"/>
      <c r="S97" s="776"/>
      <c r="T97" s="8"/>
      <c r="U97" s="776"/>
      <c r="V97" s="8"/>
      <c r="W97" s="776"/>
      <c r="X97" s="8"/>
      <c r="Y97" s="776"/>
      <c r="Z97" s="8"/>
    </row>
    <row r="98" spans="3:26" ht="13.5">
      <c r="C98" s="8"/>
      <c r="D98" s="8"/>
      <c r="E98" s="8"/>
      <c r="F98" s="8"/>
      <c r="G98" s="8"/>
      <c r="H98" s="8"/>
      <c r="I98" s="8"/>
      <c r="J98" s="8"/>
      <c r="K98" s="8"/>
      <c r="L98" s="8"/>
      <c r="M98" s="8"/>
      <c r="N98" s="8"/>
      <c r="O98" s="776"/>
      <c r="P98" s="8"/>
      <c r="Q98" s="776"/>
      <c r="R98" s="8"/>
      <c r="S98" s="776"/>
      <c r="T98" s="8"/>
      <c r="U98" s="776"/>
      <c r="V98" s="8"/>
      <c r="W98" s="776"/>
      <c r="X98" s="8"/>
      <c r="Y98" s="776"/>
      <c r="Z98" s="8"/>
    </row>
    <row r="99" spans="3:26" ht="13.5">
      <c r="C99" s="8"/>
      <c r="D99" s="8"/>
      <c r="E99" s="8"/>
      <c r="F99" s="8"/>
      <c r="G99" s="8"/>
      <c r="H99" s="8"/>
      <c r="I99" s="8"/>
      <c r="J99" s="8"/>
      <c r="K99" s="8"/>
      <c r="L99" s="8"/>
      <c r="M99" s="8"/>
      <c r="N99" s="8"/>
      <c r="O99" s="776"/>
      <c r="P99" s="8"/>
      <c r="Q99" s="776"/>
      <c r="R99" s="8"/>
      <c r="S99" s="776"/>
      <c r="T99" s="8"/>
      <c r="U99" s="776"/>
      <c r="V99" s="8"/>
      <c r="W99" s="776"/>
      <c r="X99" s="8"/>
      <c r="Y99" s="776"/>
      <c r="Z99" s="8"/>
    </row>
    <row r="100" spans="3:26" ht="13.5">
      <c r="C100" s="8"/>
      <c r="D100" s="8"/>
      <c r="E100" s="8"/>
      <c r="F100" s="8"/>
      <c r="G100" s="8"/>
      <c r="H100" s="8"/>
      <c r="I100" s="8"/>
      <c r="J100" s="8"/>
      <c r="K100" s="8"/>
      <c r="L100" s="8"/>
      <c r="M100" s="8"/>
      <c r="N100" s="8"/>
      <c r="O100" s="776"/>
      <c r="P100" s="8"/>
      <c r="Q100" s="776"/>
      <c r="R100" s="8"/>
      <c r="S100" s="776"/>
      <c r="T100" s="8"/>
      <c r="U100" s="776"/>
      <c r="V100" s="8"/>
      <c r="W100" s="776"/>
      <c r="X100" s="8"/>
      <c r="Y100" s="776"/>
      <c r="Z100" s="8"/>
    </row>
    <row r="101" spans="3:26" ht="13.5">
      <c r="C101" s="8"/>
      <c r="D101" s="8"/>
      <c r="E101" s="8"/>
      <c r="F101" s="8"/>
      <c r="G101" s="8"/>
      <c r="H101" s="8"/>
      <c r="I101" s="8"/>
      <c r="J101" s="8"/>
      <c r="K101" s="8"/>
      <c r="L101" s="8"/>
      <c r="M101" s="8"/>
      <c r="N101" s="8"/>
      <c r="O101" s="776"/>
      <c r="P101" s="8"/>
      <c r="Q101" s="776"/>
      <c r="R101" s="8"/>
      <c r="S101" s="776"/>
      <c r="T101" s="8"/>
      <c r="U101" s="776"/>
      <c r="V101" s="8"/>
      <c r="W101" s="776"/>
      <c r="X101" s="8"/>
      <c r="Y101" s="776"/>
      <c r="Z101" s="8"/>
    </row>
    <row r="102" spans="3:26" ht="13.5">
      <c r="C102" s="8"/>
      <c r="D102" s="8"/>
      <c r="E102" s="8"/>
      <c r="F102" s="8"/>
      <c r="G102" s="8"/>
      <c r="H102" s="8"/>
      <c r="I102" s="8"/>
      <c r="J102" s="8"/>
      <c r="K102" s="8"/>
      <c r="L102" s="8"/>
      <c r="M102" s="8"/>
      <c r="N102" s="8"/>
      <c r="O102" s="776"/>
      <c r="P102" s="8"/>
      <c r="Q102" s="776"/>
      <c r="R102" s="8"/>
      <c r="S102" s="776"/>
      <c r="T102" s="8"/>
      <c r="U102" s="776"/>
      <c r="V102" s="8"/>
      <c r="W102" s="776"/>
      <c r="X102" s="8"/>
      <c r="Y102" s="776"/>
      <c r="Z102" s="8"/>
    </row>
    <row r="103" spans="3:26" ht="13.5">
      <c r="C103" s="8"/>
      <c r="D103" s="8"/>
      <c r="E103" s="8"/>
      <c r="F103" s="8"/>
      <c r="G103" s="8"/>
      <c r="H103" s="8"/>
      <c r="I103" s="8"/>
      <c r="J103" s="8"/>
      <c r="K103" s="8"/>
      <c r="L103" s="8"/>
      <c r="M103" s="8"/>
      <c r="N103" s="8"/>
      <c r="O103" s="776"/>
      <c r="P103" s="8"/>
      <c r="Q103" s="776"/>
      <c r="R103" s="8"/>
      <c r="S103" s="776"/>
      <c r="T103" s="8"/>
      <c r="U103" s="776"/>
      <c r="V103" s="8"/>
      <c r="W103" s="776"/>
      <c r="X103" s="8"/>
      <c r="Y103" s="776"/>
      <c r="Z103" s="8"/>
    </row>
    <row r="104" spans="3:26" ht="13.5">
      <c r="C104" s="8"/>
      <c r="D104" s="8"/>
      <c r="E104" s="8"/>
      <c r="F104" s="8"/>
      <c r="G104" s="8"/>
      <c r="H104" s="8"/>
      <c r="I104" s="8"/>
      <c r="J104" s="8"/>
      <c r="K104" s="8"/>
      <c r="L104" s="8"/>
      <c r="M104" s="8"/>
      <c r="N104" s="8"/>
      <c r="O104" s="776"/>
      <c r="P104" s="8"/>
      <c r="Q104" s="776"/>
      <c r="R104" s="8"/>
      <c r="S104" s="776"/>
      <c r="T104" s="8"/>
      <c r="U104" s="776"/>
      <c r="V104" s="8"/>
      <c r="W104" s="776"/>
      <c r="X104" s="8"/>
      <c r="Y104" s="776"/>
      <c r="Z104" s="8"/>
    </row>
    <row r="105" spans="3:26" ht="13.5">
      <c r="C105" s="8"/>
      <c r="D105" s="8"/>
      <c r="E105" s="8"/>
      <c r="F105" s="8"/>
      <c r="G105" s="8"/>
      <c r="H105" s="8"/>
      <c r="I105" s="8"/>
      <c r="J105" s="8"/>
      <c r="K105" s="8"/>
      <c r="L105" s="8"/>
      <c r="M105" s="8"/>
      <c r="N105" s="8"/>
      <c r="O105" s="776"/>
      <c r="P105" s="8"/>
      <c r="Q105" s="776"/>
      <c r="R105" s="8"/>
      <c r="S105" s="776"/>
      <c r="T105" s="8"/>
      <c r="U105" s="776"/>
      <c r="V105" s="8"/>
      <c r="W105" s="776"/>
      <c r="X105" s="8"/>
      <c r="Y105" s="776"/>
      <c r="Z105" s="8"/>
    </row>
    <row r="106" spans="3:26" ht="13.5">
      <c r="C106" s="8"/>
      <c r="D106" s="8"/>
      <c r="E106" s="8"/>
      <c r="F106" s="8"/>
      <c r="G106" s="8"/>
      <c r="H106" s="8"/>
      <c r="I106" s="8"/>
      <c r="J106" s="8"/>
      <c r="K106" s="8"/>
      <c r="L106" s="8"/>
      <c r="M106" s="8"/>
      <c r="N106" s="8"/>
      <c r="O106" s="776"/>
      <c r="P106" s="8"/>
      <c r="Q106" s="776"/>
      <c r="R106" s="8"/>
      <c r="S106" s="776"/>
      <c r="T106" s="8"/>
      <c r="U106" s="776"/>
      <c r="V106" s="8"/>
      <c r="W106" s="776"/>
      <c r="X106" s="8"/>
      <c r="Y106" s="776"/>
      <c r="Z106" s="8"/>
    </row>
    <row r="107" spans="3:26" ht="13.5">
      <c r="C107" s="8"/>
      <c r="D107" s="8"/>
      <c r="E107" s="8"/>
      <c r="F107" s="8"/>
      <c r="G107" s="8"/>
      <c r="H107" s="8"/>
      <c r="I107" s="8"/>
      <c r="J107" s="8"/>
      <c r="K107" s="8"/>
      <c r="L107" s="8"/>
      <c r="M107" s="8"/>
      <c r="N107" s="8"/>
      <c r="O107" s="776"/>
      <c r="P107" s="8"/>
      <c r="Q107" s="776"/>
      <c r="R107" s="8"/>
      <c r="S107" s="776"/>
      <c r="T107" s="8"/>
      <c r="U107" s="776"/>
      <c r="V107" s="8"/>
      <c r="W107" s="776"/>
      <c r="X107" s="8"/>
      <c r="Y107" s="776"/>
      <c r="Z107" s="8"/>
    </row>
    <row r="108" spans="3:26" ht="13.5">
      <c r="C108" s="8"/>
      <c r="D108" s="8"/>
      <c r="E108" s="8"/>
      <c r="F108" s="8"/>
      <c r="G108" s="8"/>
      <c r="H108" s="8"/>
      <c r="I108" s="8"/>
      <c r="J108" s="8"/>
      <c r="K108" s="8"/>
      <c r="L108" s="8"/>
      <c r="M108" s="8"/>
      <c r="N108" s="8"/>
      <c r="O108" s="776"/>
      <c r="P108" s="8"/>
      <c r="Q108" s="776"/>
      <c r="R108" s="8"/>
      <c r="S108" s="776"/>
      <c r="T108" s="8"/>
      <c r="U108" s="776"/>
      <c r="V108" s="8"/>
      <c r="W108" s="776"/>
      <c r="X108" s="8"/>
      <c r="Y108" s="776"/>
      <c r="Z108" s="8"/>
    </row>
    <row r="109" spans="3:26" ht="13.5">
      <c r="C109" s="8"/>
      <c r="D109" s="8"/>
      <c r="E109" s="8"/>
      <c r="F109" s="8"/>
      <c r="G109" s="8"/>
      <c r="H109" s="8"/>
      <c r="I109" s="8"/>
      <c r="J109" s="8"/>
      <c r="K109" s="8"/>
      <c r="L109" s="8"/>
      <c r="M109" s="8"/>
      <c r="N109" s="8"/>
      <c r="O109" s="776"/>
      <c r="P109" s="8"/>
      <c r="Q109" s="776"/>
      <c r="R109" s="8"/>
      <c r="S109" s="776"/>
      <c r="T109" s="8"/>
      <c r="U109" s="776"/>
      <c r="V109" s="8"/>
      <c r="W109" s="776"/>
      <c r="X109" s="8"/>
      <c r="Y109" s="776"/>
      <c r="Z109" s="8"/>
    </row>
    <row r="110" spans="3:26" ht="13.5">
      <c r="C110" s="8"/>
      <c r="D110" s="8"/>
      <c r="E110" s="8"/>
      <c r="F110" s="8"/>
      <c r="G110" s="8"/>
      <c r="H110" s="8"/>
      <c r="I110" s="8"/>
      <c r="J110" s="8"/>
      <c r="K110" s="8"/>
      <c r="L110" s="8"/>
      <c r="M110" s="8"/>
      <c r="N110" s="8"/>
      <c r="O110" s="776"/>
      <c r="P110" s="8"/>
      <c r="Q110" s="776"/>
      <c r="R110" s="8"/>
      <c r="S110" s="776"/>
      <c r="T110" s="8"/>
      <c r="U110" s="776"/>
      <c r="V110" s="8"/>
      <c r="W110" s="776"/>
      <c r="X110" s="8"/>
      <c r="Y110" s="776"/>
      <c r="Z110" s="8"/>
    </row>
    <row r="111" spans="3:26" ht="13.5">
      <c r="C111" s="8"/>
      <c r="D111" s="8"/>
      <c r="E111" s="8"/>
      <c r="F111" s="8"/>
      <c r="G111" s="8"/>
      <c r="H111" s="8"/>
      <c r="I111" s="8"/>
      <c r="J111" s="8"/>
      <c r="K111" s="8"/>
      <c r="L111" s="8"/>
      <c r="M111" s="8"/>
      <c r="N111" s="8"/>
      <c r="O111" s="776"/>
      <c r="P111" s="8"/>
      <c r="Q111" s="776"/>
      <c r="R111" s="8"/>
      <c r="S111" s="776"/>
      <c r="T111" s="8"/>
      <c r="U111" s="776"/>
      <c r="V111" s="8"/>
      <c r="W111" s="776"/>
      <c r="X111" s="8"/>
      <c r="Y111" s="776"/>
      <c r="Z111" s="8"/>
    </row>
    <row r="112" spans="3:26" ht="13.5">
      <c r="C112" s="8"/>
      <c r="D112" s="8"/>
      <c r="E112" s="8"/>
      <c r="F112" s="8"/>
      <c r="G112" s="8"/>
      <c r="H112" s="8"/>
      <c r="I112" s="8"/>
      <c r="J112" s="8"/>
      <c r="K112" s="8"/>
      <c r="L112" s="8"/>
      <c r="M112" s="8"/>
      <c r="N112" s="8"/>
      <c r="O112" s="776"/>
      <c r="P112" s="8"/>
      <c r="Q112" s="776"/>
      <c r="R112" s="8"/>
      <c r="S112" s="776"/>
      <c r="T112" s="8"/>
      <c r="U112" s="776"/>
      <c r="V112" s="8"/>
      <c r="W112" s="776"/>
      <c r="X112" s="8"/>
      <c r="Y112" s="776"/>
      <c r="Z112" s="8"/>
    </row>
    <row r="113" spans="3:26" ht="13.5">
      <c r="C113" s="8"/>
      <c r="D113" s="8"/>
      <c r="E113" s="8"/>
      <c r="F113" s="8"/>
      <c r="G113" s="8"/>
      <c r="H113" s="8"/>
      <c r="I113" s="8"/>
      <c r="J113" s="8"/>
      <c r="K113" s="8"/>
      <c r="L113" s="8"/>
      <c r="M113" s="8"/>
      <c r="N113" s="8"/>
      <c r="O113" s="776"/>
      <c r="P113" s="8"/>
      <c r="Q113" s="776"/>
      <c r="R113" s="8"/>
      <c r="S113" s="776"/>
      <c r="T113" s="8"/>
      <c r="U113" s="776"/>
      <c r="V113" s="8"/>
      <c r="W113" s="776"/>
      <c r="X113" s="8"/>
      <c r="Y113" s="776"/>
      <c r="Z113" s="8"/>
    </row>
    <row r="114" spans="3:26" ht="13.5">
      <c r="C114" s="8"/>
      <c r="D114" s="8"/>
      <c r="E114" s="8"/>
      <c r="F114" s="8"/>
      <c r="G114" s="8"/>
      <c r="H114" s="8"/>
      <c r="I114" s="8"/>
      <c r="J114" s="8"/>
      <c r="K114" s="8"/>
      <c r="L114" s="8"/>
      <c r="M114" s="8"/>
      <c r="N114" s="8"/>
      <c r="O114" s="776"/>
      <c r="P114" s="8"/>
      <c r="Q114" s="776"/>
      <c r="R114" s="8"/>
      <c r="S114" s="776"/>
      <c r="T114" s="8"/>
      <c r="U114" s="776"/>
      <c r="V114" s="8"/>
      <c r="W114" s="776"/>
      <c r="X114" s="8"/>
      <c r="Y114" s="776"/>
      <c r="Z114" s="8"/>
    </row>
    <row r="115" spans="3:26" ht="13.5">
      <c r="C115" s="8"/>
      <c r="D115" s="8"/>
      <c r="E115" s="8"/>
      <c r="F115" s="8"/>
      <c r="G115" s="8"/>
      <c r="H115" s="8"/>
      <c r="I115" s="8"/>
      <c r="J115" s="8"/>
      <c r="K115" s="8"/>
      <c r="L115" s="8"/>
      <c r="M115" s="8"/>
      <c r="N115" s="8"/>
      <c r="O115" s="776"/>
      <c r="P115" s="8"/>
      <c r="Q115" s="776"/>
      <c r="R115" s="8"/>
      <c r="S115" s="776"/>
      <c r="T115" s="8"/>
      <c r="U115" s="776"/>
      <c r="V115" s="8"/>
      <c r="W115" s="776"/>
      <c r="X115" s="8"/>
      <c r="Y115" s="776"/>
      <c r="Z115" s="8"/>
    </row>
    <row r="116" spans="3:26" ht="13.5">
      <c r="C116" s="8"/>
      <c r="D116" s="8"/>
      <c r="E116" s="8"/>
      <c r="F116" s="8"/>
      <c r="G116" s="8"/>
      <c r="H116" s="8"/>
      <c r="I116" s="8"/>
      <c r="J116" s="8"/>
      <c r="K116" s="8"/>
      <c r="L116" s="8"/>
      <c r="M116" s="8"/>
      <c r="N116" s="8"/>
      <c r="O116" s="776"/>
      <c r="P116" s="8"/>
      <c r="Q116" s="776"/>
      <c r="R116" s="8"/>
      <c r="S116" s="776"/>
      <c r="T116" s="8"/>
      <c r="U116" s="776"/>
      <c r="V116" s="8"/>
      <c r="W116" s="776"/>
      <c r="X116" s="8"/>
      <c r="Y116" s="776"/>
      <c r="Z116" s="8"/>
    </row>
    <row r="117" spans="3:26" ht="13.5">
      <c r="C117" s="8"/>
      <c r="D117" s="8"/>
      <c r="E117" s="8"/>
      <c r="F117" s="8"/>
      <c r="G117" s="8"/>
      <c r="H117" s="8"/>
      <c r="I117" s="8"/>
      <c r="J117" s="8"/>
      <c r="K117" s="8"/>
      <c r="L117" s="8"/>
      <c r="M117" s="8"/>
      <c r="N117" s="8"/>
      <c r="O117" s="776"/>
      <c r="P117" s="8"/>
      <c r="Q117" s="776"/>
      <c r="R117" s="8"/>
      <c r="S117" s="776"/>
      <c r="T117" s="8"/>
      <c r="U117" s="776"/>
      <c r="V117" s="8"/>
      <c r="W117" s="776"/>
      <c r="X117" s="8"/>
      <c r="Y117" s="776"/>
      <c r="Z117" s="8"/>
    </row>
    <row r="118" spans="3:26" ht="13.5">
      <c r="C118" s="8"/>
      <c r="D118" s="8"/>
      <c r="E118" s="8"/>
      <c r="F118" s="8"/>
      <c r="G118" s="8"/>
      <c r="H118" s="8"/>
      <c r="I118" s="8"/>
      <c r="J118" s="8"/>
      <c r="K118" s="8"/>
      <c r="L118" s="8"/>
      <c r="M118" s="8"/>
      <c r="N118" s="8"/>
      <c r="O118" s="776"/>
      <c r="P118" s="8"/>
      <c r="Q118" s="776"/>
      <c r="R118" s="8"/>
      <c r="S118" s="776"/>
      <c r="T118" s="8"/>
      <c r="U118" s="776"/>
      <c r="V118" s="8"/>
      <c r="W118" s="776"/>
      <c r="X118" s="8"/>
      <c r="Y118" s="776"/>
      <c r="Z118" s="8"/>
    </row>
    <row r="119" spans="3:26" ht="13.5">
      <c r="C119" s="8"/>
      <c r="D119" s="8"/>
      <c r="E119" s="8"/>
      <c r="F119" s="8"/>
      <c r="G119" s="8"/>
      <c r="H119" s="8"/>
      <c r="I119" s="8"/>
      <c r="J119" s="8"/>
      <c r="K119" s="8"/>
      <c r="L119" s="8"/>
      <c r="M119" s="8"/>
      <c r="N119" s="8"/>
      <c r="O119" s="776"/>
      <c r="P119" s="8"/>
      <c r="Q119" s="776"/>
      <c r="R119" s="8"/>
      <c r="S119" s="776"/>
      <c r="T119" s="8"/>
      <c r="U119" s="776"/>
      <c r="V119" s="8"/>
      <c r="W119" s="776"/>
      <c r="X119" s="8"/>
      <c r="Y119" s="776"/>
      <c r="Z119" s="8"/>
    </row>
    <row r="120" spans="3:26" ht="13.5">
      <c r="C120" s="8"/>
      <c r="D120" s="8"/>
      <c r="E120" s="8"/>
      <c r="F120" s="8"/>
      <c r="G120" s="8"/>
      <c r="H120" s="8"/>
      <c r="I120" s="8"/>
      <c r="J120" s="8"/>
      <c r="K120" s="8"/>
      <c r="L120" s="8"/>
      <c r="M120" s="8"/>
      <c r="N120" s="8"/>
      <c r="O120" s="776"/>
      <c r="P120" s="8"/>
      <c r="Q120" s="776"/>
      <c r="R120" s="8"/>
      <c r="S120" s="776"/>
      <c r="T120" s="8"/>
      <c r="U120" s="776"/>
      <c r="V120" s="8"/>
      <c r="W120" s="776"/>
      <c r="X120" s="8"/>
      <c r="Y120" s="776"/>
      <c r="Z120" s="8"/>
    </row>
    <row r="121" spans="3:26" ht="13.5">
      <c r="C121" s="8"/>
      <c r="D121" s="8"/>
      <c r="E121" s="8"/>
      <c r="F121" s="8"/>
      <c r="G121" s="8"/>
      <c r="H121" s="8"/>
      <c r="I121" s="8"/>
      <c r="J121" s="8"/>
      <c r="K121" s="8"/>
      <c r="L121" s="8"/>
      <c r="M121" s="8"/>
      <c r="N121" s="8"/>
      <c r="O121" s="776"/>
      <c r="P121" s="8"/>
      <c r="Q121" s="776"/>
      <c r="R121" s="8"/>
      <c r="S121" s="776"/>
      <c r="T121" s="8"/>
      <c r="U121" s="776"/>
      <c r="V121" s="8"/>
      <c r="W121" s="776"/>
      <c r="X121" s="8"/>
      <c r="Y121" s="776"/>
      <c r="Z121" s="8"/>
    </row>
    <row r="122" spans="3:26" ht="13.5">
      <c r="C122" s="8"/>
      <c r="D122" s="8"/>
      <c r="E122" s="8"/>
      <c r="F122" s="8"/>
      <c r="G122" s="8"/>
      <c r="H122" s="8"/>
      <c r="I122" s="8"/>
      <c r="J122" s="8"/>
      <c r="K122" s="8"/>
      <c r="L122" s="8"/>
      <c r="M122" s="8"/>
      <c r="N122" s="8"/>
      <c r="O122" s="776"/>
      <c r="P122" s="8"/>
      <c r="Q122" s="776"/>
      <c r="R122" s="8"/>
      <c r="S122" s="776"/>
      <c r="T122" s="8"/>
      <c r="U122" s="776"/>
      <c r="V122" s="8"/>
      <c r="W122" s="776"/>
      <c r="X122" s="8"/>
      <c r="Y122" s="776"/>
      <c r="Z122" s="8"/>
    </row>
    <row r="123" spans="3:26" ht="13.5">
      <c r="C123" s="8"/>
      <c r="D123" s="8"/>
      <c r="E123" s="8"/>
      <c r="F123" s="8"/>
      <c r="G123" s="8"/>
      <c r="H123" s="8"/>
      <c r="I123" s="8"/>
      <c r="J123" s="8"/>
      <c r="K123" s="8"/>
      <c r="L123" s="8"/>
      <c r="M123" s="8"/>
      <c r="N123" s="8"/>
      <c r="O123" s="776"/>
      <c r="P123" s="8"/>
      <c r="Q123" s="776"/>
      <c r="R123" s="8"/>
      <c r="S123" s="776"/>
      <c r="T123" s="8"/>
      <c r="U123" s="776"/>
      <c r="V123" s="8"/>
      <c r="W123" s="776"/>
      <c r="X123" s="8"/>
      <c r="Y123" s="776"/>
      <c r="Z123" s="8"/>
    </row>
    <row r="124" spans="3:26" ht="13.5">
      <c r="C124" s="8"/>
      <c r="D124" s="8"/>
      <c r="E124" s="8"/>
      <c r="F124" s="8"/>
      <c r="G124" s="8"/>
      <c r="H124" s="8"/>
      <c r="I124" s="8"/>
      <c r="J124" s="8"/>
      <c r="K124" s="8"/>
      <c r="L124" s="8"/>
      <c r="M124" s="8"/>
      <c r="N124" s="8"/>
      <c r="O124" s="776"/>
      <c r="P124" s="8"/>
      <c r="Q124" s="776"/>
      <c r="R124" s="8"/>
      <c r="S124" s="776"/>
      <c r="T124" s="8"/>
      <c r="U124" s="776"/>
      <c r="V124" s="8"/>
      <c r="W124" s="776"/>
      <c r="X124" s="8"/>
      <c r="Y124" s="776"/>
      <c r="Z124" s="8"/>
    </row>
    <row r="125" spans="3:26" ht="13.5">
      <c r="C125" s="8"/>
      <c r="D125" s="8"/>
      <c r="E125" s="8"/>
      <c r="F125" s="8"/>
      <c r="G125" s="8"/>
      <c r="H125" s="8"/>
      <c r="I125" s="8"/>
      <c r="J125" s="8"/>
      <c r="K125" s="8"/>
      <c r="L125" s="8"/>
      <c r="M125" s="8"/>
      <c r="N125" s="8"/>
      <c r="O125" s="776"/>
      <c r="P125" s="8"/>
      <c r="Q125" s="776"/>
      <c r="R125" s="8"/>
      <c r="S125" s="776"/>
      <c r="T125" s="8"/>
      <c r="U125" s="776"/>
      <c r="V125" s="8"/>
      <c r="W125" s="776"/>
      <c r="X125" s="8"/>
      <c r="Y125" s="776"/>
      <c r="Z125" s="8"/>
    </row>
    <row r="126" spans="3:26" ht="13.5">
      <c r="C126" s="8"/>
      <c r="D126" s="8"/>
      <c r="E126" s="8"/>
      <c r="F126" s="8"/>
      <c r="G126" s="8"/>
      <c r="H126" s="8"/>
      <c r="I126" s="8"/>
      <c r="J126" s="8"/>
      <c r="K126" s="8"/>
      <c r="L126" s="8"/>
      <c r="M126" s="8"/>
      <c r="N126" s="8"/>
      <c r="O126" s="776"/>
      <c r="P126" s="8"/>
      <c r="Q126" s="776"/>
      <c r="R126" s="8"/>
      <c r="S126" s="776"/>
      <c r="T126" s="8"/>
      <c r="U126" s="776"/>
      <c r="V126" s="8"/>
      <c r="W126" s="776"/>
      <c r="X126" s="8"/>
      <c r="Y126" s="776"/>
      <c r="Z126" s="8"/>
    </row>
    <row r="127" spans="3:26" ht="13.5">
      <c r="C127" s="8"/>
      <c r="D127" s="8"/>
      <c r="E127" s="8"/>
      <c r="F127" s="8"/>
      <c r="G127" s="8"/>
      <c r="H127" s="8"/>
      <c r="I127" s="8"/>
      <c r="J127" s="8"/>
      <c r="K127" s="8"/>
      <c r="L127" s="8"/>
      <c r="M127" s="8"/>
      <c r="N127" s="8"/>
      <c r="O127" s="776"/>
      <c r="P127" s="8"/>
      <c r="Q127" s="776"/>
      <c r="R127" s="8"/>
      <c r="S127" s="776"/>
      <c r="T127" s="8"/>
      <c r="U127" s="776"/>
      <c r="V127" s="8"/>
      <c r="W127" s="776"/>
      <c r="X127" s="8"/>
      <c r="Y127" s="776"/>
      <c r="Z127" s="8"/>
    </row>
    <row r="128" spans="3:26" ht="13.5">
      <c r="C128" s="8"/>
      <c r="D128" s="8"/>
      <c r="E128" s="8"/>
      <c r="F128" s="8"/>
      <c r="G128" s="8"/>
      <c r="H128" s="8"/>
      <c r="I128" s="8"/>
      <c r="J128" s="8"/>
      <c r="K128" s="8"/>
      <c r="L128" s="8"/>
      <c r="M128" s="8"/>
      <c r="N128" s="8"/>
      <c r="O128" s="776"/>
      <c r="P128" s="8"/>
      <c r="Q128" s="776"/>
      <c r="R128" s="8"/>
      <c r="S128" s="776"/>
      <c r="T128" s="8"/>
      <c r="U128" s="776"/>
      <c r="V128" s="8"/>
      <c r="W128" s="776"/>
      <c r="X128" s="8"/>
      <c r="Y128" s="776"/>
      <c r="Z128" s="8"/>
    </row>
    <row r="129" spans="3:26" ht="13.5">
      <c r="C129" s="8"/>
      <c r="D129" s="8"/>
      <c r="E129" s="8"/>
      <c r="F129" s="8"/>
      <c r="G129" s="8"/>
      <c r="H129" s="8"/>
      <c r="I129" s="8"/>
      <c r="J129" s="8"/>
      <c r="K129" s="8"/>
      <c r="L129" s="8"/>
      <c r="M129" s="8"/>
      <c r="N129" s="8"/>
      <c r="O129" s="776"/>
      <c r="P129" s="8"/>
      <c r="Q129" s="776"/>
      <c r="R129" s="8"/>
      <c r="S129" s="776"/>
      <c r="T129" s="8"/>
      <c r="U129" s="776"/>
      <c r="V129" s="8"/>
      <c r="W129" s="776"/>
      <c r="X129" s="8"/>
      <c r="Y129" s="776"/>
      <c r="Z129" s="8"/>
    </row>
    <row r="130" spans="3:26" ht="13.5">
      <c r="C130" s="8"/>
      <c r="D130" s="8"/>
      <c r="E130" s="8"/>
      <c r="F130" s="8"/>
      <c r="G130" s="8"/>
      <c r="H130" s="8"/>
      <c r="I130" s="8"/>
      <c r="J130" s="8"/>
      <c r="K130" s="8"/>
      <c r="L130" s="8"/>
      <c r="M130" s="8"/>
      <c r="N130" s="8"/>
      <c r="O130" s="776"/>
      <c r="P130" s="8"/>
      <c r="Q130" s="776"/>
      <c r="R130" s="8"/>
      <c r="S130" s="776"/>
      <c r="T130" s="8"/>
      <c r="U130" s="776"/>
      <c r="V130" s="8"/>
      <c r="W130" s="776"/>
      <c r="X130" s="8"/>
      <c r="Y130" s="776"/>
      <c r="Z130" s="8"/>
    </row>
    <row r="131" spans="3:26" ht="13.5">
      <c r="C131" s="8"/>
      <c r="D131" s="8"/>
      <c r="E131" s="8"/>
      <c r="F131" s="8"/>
      <c r="G131" s="8"/>
      <c r="H131" s="8"/>
      <c r="I131" s="8"/>
      <c r="J131" s="8"/>
      <c r="K131" s="8"/>
      <c r="L131" s="8"/>
      <c r="M131" s="8"/>
      <c r="N131" s="8"/>
      <c r="O131" s="776"/>
      <c r="P131" s="8"/>
      <c r="Q131" s="776"/>
      <c r="R131" s="8"/>
      <c r="S131" s="776"/>
      <c r="T131" s="8"/>
      <c r="U131" s="776"/>
      <c r="V131" s="8"/>
      <c r="W131" s="776"/>
      <c r="X131" s="8"/>
      <c r="Y131" s="776"/>
      <c r="Z131" s="8"/>
    </row>
    <row r="132" spans="3:26" ht="13.5">
      <c r="C132" s="8"/>
      <c r="D132" s="8"/>
      <c r="E132" s="8"/>
      <c r="F132" s="8"/>
      <c r="G132" s="8"/>
      <c r="H132" s="8"/>
      <c r="I132" s="8"/>
      <c r="J132" s="8"/>
      <c r="K132" s="8"/>
      <c r="L132" s="8"/>
      <c r="M132" s="8"/>
      <c r="N132" s="8"/>
      <c r="O132" s="776"/>
      <c r="P132" s="8"/>
      <c r="Q132" s="776"/>
      <c r="R132" s="8"/>
      <c r="S132" s="776"/>
      <c r="T132" s="8"/>
      <c r="U132" s="776"/>
      <c r="V132" s="8"/>
      <c r="W132" s="776"/>
      <c r="X132" s="8"/>
      <c r="Y132" s="776"/>
      <c r="Z132" s="8"/>
    </row>
    <row r="133" spans="3:26" ht="13.5">
      <c r="C133" s="8"/>
      <c r="D133" s="8"/>
      <c r="E133" s="8"/>
      <c r="F133" s="8"/>
      <c r="G133" s="8"/>
      <c r="H133" s="8"/>
      <c r="I133" s="8"/>
      <c r="J133" s="8"/>
      <c r="K133" s="8"/>
      <c r="L133" s="8"/>
      <c r="M133" s="8"/>
      <c r="N133" s="8"/>
      <c r="O133" s="776"/>
      <c r="P133" s="8"/>
      <c r="Q133" s="776"/>
      <c r="R133" s="8"/>
      <c r="S133" s="776"/>
      <c r="T133" s="8"/>
      <c r="U133" s="776"/>
      <c r="V133" s="8"/>
      <c r="W133" s="776"/>
      <c r="X133" s="8"/>
      <c r="Y133" s="776"/>
      <c r="Z133" s="8"/>
    </row>
    <row r="134" spans="3:26" ht="13.5">
      <c r="C134" s="8"/>
      <c r="D134" s="8"/>
      <c r="E134" s="8"/>
      <c r="F134" s="8"/>
      <c r="G134" s="8"/>
      <c r="H134" s="8"/>
      <c r="I134" s="8"/>
      <c r="J134" s="8"/>
      <c r="K134" s="8"/>
      <c r="L134" s="8"/>
      <c r="M134" s="8"/>
      <c r="N134" s="8"/>
      <c r="O134" s="776"/>
      <c r="P134" s="8"/>
      <c r="Q134" s="776"/>
      <c r="R134" s="8"/>
      <c r="S134" s="776"/>
      <c r="T134" s="8"/>
      <c r="U134" s="776"/>
      <c r="V134" s="8"/>
      <c r="W134" s="776"/>
      <c r="X134" s="8"/>
      <c r="Y134" s="776"/>
      <c r="Z134" s="8"/>
    </row>
    <row r="135" spans="3:26" ht="13.5">
      <c r="C135" s="8"/>
      <c r="D135" s="8"/>
      <c r="E135" s="8"/>
      <c r="F135" s="8"/>
      <c r="G135" s="8"/>
      <c r="H135" s="8"/>
      <c r="I135" s="8"/>
      <c r="J135" s="8"/>
      <c r="K135" s="8"/>
      <c r="L135" s="8"/>
      <c r="M135" s="8"/>
      <c r="N135" s="8"/>
      <c r="O135" s="776"/>
      <c r="P135" s="8"/>
      <c r="Q135" s="776"/>
      <c r="R135" s="8"/>
      <c r="S135" s="776"/>
      <c r="T135" s="8"/>
      <c r="U135" s="776"/>
      <c r="V135" s="8"/>
      <c r="W135" s="776"/>
      <c r="X135" s="8"/>
      <c r="Y135" s="776"/>
      <c r="Z135" s="8"/>
    </row>
    <row r="136" spans="3:26" ht="13.5">
      <c r="C136" s="8"/>
      <c r="D136" s="8"/>
      <c r="E136" s="8"/>
      <c r="F136" s="8"/>
      <c r="G136" s="8"/>
      <c r="H136" s="8"/>
      <c r="I136" s="8"/>
      <c r="J136" s="8"/>
      <c r="K136" s="8"/>
      <c r="L136" s="8"/>
      <c r="M136" s="8"/>
      <c r="N136" s="8"/>
      <c r="O136" s="776"/>
      <c r="P136" s="8"/>
      <c r="Q136" s="776"/>
      <c r="R136" s="8"/>
      <c r="S136" s="776"/>
      <c r="T136" s="8"/>
      <c r="U136" s="776"/>
      <c r="V136" s="8"/>
      <c r="W136" s="776"/>
      <c r="X136" s="8"/>
      <c r="Y136" s="776"/>
      <c r="Z136" s="8"/>
    </row>
    <row r="137" spans="3:26" ht="13.5">
      <c r="C137" s="8"/>
      <c r="D137" s="8"/>
      <c r="E137" s="8"/>
      <c r="F137" s="8"/>
      <c r="G137" s="8"/>
      <c r="H137" s="8"/>
      <c r="I137" s="8"/>
      <c r="J137" s="8"/>
      <c r="K137" s="8"/>
      <c r="L137" s="8"/>
      <c r="M137" s="8"/>
      <c r="N137" s="8"/>
      <c r="O137" s="776"/>
      <c r="P137" s="8"/>
      <c r="Q137" s="776"/>
      <c r="R137" s="8"/>
      <c r="S137" s="776"/>
      <c r="T137" s="8"/>
      <c r="U137" s="776"/>
      <c r="V137" s="8"/>
      <c r="W137" s="776"/>
      <c r="X137" s="8"/>
      <c r="Y137" s="776"/>
      <c r="Z137" s="8"/>
    </row>
    <row r="138" spans="3:26" ht="13.5">
      <c r="C138" s="8"/>
      <c r="D138" s="8"/>
      <c r="E138" s="8"/>
      <c r="F138" s="8"/>
      <c r="G138" s="8"/>
      <c r="H138" s="8"/>
      <c r="I138" s="8"/>
      <c r="J138" s="8"/>
      <c r="K138" s="8"/>
      <c r="L138" s="8"/>
      <c r="M138" s="8"/>
      <c r="N138" s="8"/>
      <c r="O138" s="776"/>
      <c r="P138" s="8"/>
      <c r="Q138" s="776"/>
      <c r="R138" s="8"/>
      <c r="S138" s="776"/>
      <c r="T138" s="8"/>
      <c r="U138" s="776"/>
      <c r="V138" s="8"/>
      <c r="W138" s="776"/>
      <c r="X138" s="8"/>
      <c r="Y138" s="776"/>
      <c r="Z138" s="8"/>
    </row>
    <row r="139" spans="3:26" ht="13.5">
      <c r="C139" s="8"/>
      <c r="D139" s="8"/>
      <c r="E139" s="8"/>
      <c r="F139" s="8"/>
      <c r="G139" s="8"/>
      <c r="H139" s="8"/>
      <c r="I139" s="8"/>
      <c r="J139" s="8"/>
      <c r="K139" s="8"/>
      <c r="L139" s="8"/>
      <c r="M139" s="8"/>
      <c r="N139" s="8"/>
      <c r="O139" s="776"/>
      <c r="P139" s="8"/>
      <c r="Q139" s="776"/>
      <c r="R139" s="8"/>
      <c r="S139" s="776"/>
      <c r="T139" s="8"/>
      <c r="U139" s="776"/>
      <c r="V139" s="8"/>
      <c r="W139" s="776"/>
      <c r="X139" s="8"/>
      <c r="Y139" s="776"/>
      <c r="Z139" s="8"/>
    </row>
    <row r="140" spans="3:26" ht="13.5">
      <c r="C140" s="8"/>
      <c r="D140" s="8"/>
      <c r="E140" s="8"/>
      <c r="F140" s="8"/>
      <c r="G140" s="8"/>
      <c r="H140" s="8"/>
      <c r="I140" s="8"/>
      <c r="J140" s="8"/>
      <c r="K140" s="8"/>
      <c r="L140" s="8"/>
      <c r="M140" s="8"/>
      <c r="N140" s="8"/>
      <c r="O140" s="776"/>
      <c r="P140" s="8"/>
      <c r="Q140" s="776"/>
      <c r="R140" s="8"/>
      <c r="S140" s="776"/>
      <c r="T140" s="8"/>
      <c r="U140" s="776"/>
      <c r="V140" s="8"/>
      <c r="W140" s="776"/>
      <c r="X140" s="8"/>
      <c r="Y140" s="776"/>
      <c r="Z140" s="8"/>
    </row>
    <row r="141" spans="3:26" ht="13.5">
      <c r="C141" s="8"/>
      <c r="D141" s="8"/>
      <c r="E141" s="8"/>
      <c r="F141" s="8"/>
      <c r="G141" s="8"/>
      <c r="H141" s="8"/>
      <c r="I141" s="8"/>
      <c r="J141" s="8"/>
      <c r="K141" s="8"/>
      <c r="L141" s="8"/>
      <c r="M141" s="8"/>
      <c r="N141" s="8"/>
      <c r="O141" s="776"/>
      <c r="P141" s="8"/>
      <c r="Q141" s="776"/>
      <c r="R141" s="8"/>
      <c r="S141" s="776"/>
      <c r="T141" s="8"/>
      <c r="U141" s="776"/>
      <c r="V141" s="8"/>
      <c r="W141" s="776"/>
      <c r="X141" s="8"/>
      <c r="Y141" s="776"/>
      <c r="Z141" s="8"/>
    </row>
    <row r="142" spans="3:26" ht="13.5">
      <c r="C142" s="8"/>
      <c r="D142" s="8"/>
      <c r="E142" s="8"/>
      <c r="F142" s="8"/>
      <c r="G142" s="8"/>
      <c r="H142" s="8"/>
      <c r="I142" s="8"/>
      <c r="J142" s="8"/>
      <c r="K142" s="8"/>
      <c r="L142" s="8"/>
      <c r="M142" s="8"/>
      <c r="N142" s="8"/>
      <c r="O142" s="776"/>
      <c r="P142" s="8"/>
      <c r="Q142" s="776"/>
      <c r="R142" s="8"/>
      <c r="S142" s="776"/>
      <c r="T142" s="8"/>
      <c r="U142" s="776"/>
      <c r="V142" s="8"/>
      <c r="W142" s="776"/>
      <c r="X142" s="8"/>
      <c r="Y142" s="776"/>
      <c r="Z142" s="8"/>
    </row>
    <row r="143" spans="3:26" ht="13.5">
      <c r="C143" s="8"/>
      <c r="D143" s="8"/>
      <c r="E143" s="8"/>
      <c r="F143" s="8"/>
      <c r="G143" s="8"/>
      <c r="H143" s="8"/>
      <c r="I143" s="8"/>
      <c r="J143" s="8"/>
      <c r="K143" s="8"/>
      <c r="L143" s="8"/>
      <c r="M143" s="8"/>
      <c r="N143" s="8"/>
      <c r="O143" s="776"/>
      <c r="P143" s="8"/>
      <c r="Q143" s="776"/>
      <c r="R143" s="8"/>
      <c r="S143" s="776"/>
      <c r="T143" s="8"/>
      <c r="U143" s="776"/>
      <c r="V143" s="8"/>
      <c r="W143" s="776"/>
      <c r="X143" s="8"/>
      <c r="Y143" s="776"/>
      <c r="Z143" s="8"/>
    </row>
    <row r="144" spans="3:26" ht="13.5">
      <c r="C144" s="8"/>
      <c r="D144" s="8"/>
      <c r="E144" s="8"/>
      <c r="F144" s="8"/>
      <c r="G144" s="8"/>
      <c r="H144" s="8"/>
      <c r="I144" s="8"/>
      <c r="J144" s="8"/>
      <c r="K144" s="8"/>
      <c r="L144" s="8"/>
      <c r="M144" s="8"/>
      <c r="N144" s="8"/>
      <c r="O144" s="776"/>
      <c r="P144" s="8"/>
      <c r="Q144" s="776"/>
      <c r="R144" s="8"/>
      <c r="S144" s="776"/>
      <c r="T144" s="8"/>
      <c r="U144" s="776"/>
      <c r="V144" s="8"/>
      <c r="W144" s="776"/>
      <c r="X144" s="8"/>
      <c r="Y144" s="776"/>
      <c r="Z144" s="8"/>
    </row>
    <row r="145" spans="3:26" ht="13.5">
      <c r="C145" s="8"/>
      <c r="D145" s="8"/>
      <c r="E145" s="8"/>
      <c r="F145" s="8"/>
      <c r="G145" s="8"/>
      <c r="H145" s="8"/>
      <c r="I145" s="8"/>
      <c r="J145" s="8"/>
      <c r="K145" s="8"/>
      <c r="L145" s="8"/>
      <c r="M145" s="8"/>
      <c r="N145" s="8"/>
      <c r="O145" s="776"/>
      <c r="P145" s="8"/>
      <c r="Q145" s="776"/>
      <c r="R145" s="8"/>
      <c r="S145" s="776"/>
      <c r="T145" s="8"/>
      <c r="U145" s="776"/>
      <c r="V145" s="8"/>
      <c r="W145" s="776"/>
      <c r="X145" s="8"/>
      <c r="Y145" s="776"/>
      <c r="Z145" s="8"/>
    </row>
    <row r="146" spans="3:26" ht="13.5">
      <c r="C146" s="8"/>
      <c r="D146" s="8"/>
      <c r="E146" s="8"/>
      <c r="F146" s="8"/>
      <c r="G146" s="8"/>
      <c r="H146" s="8"/>
      <c r="I146" s="8"/>
      <c r="J146" s="8"/>
      <c r="K146" s="8"/>
      <c r="L146" s="8"/>
      <c r="M146" s="8"/>
      <c r="N146" s="8"/>
      <c r="O146" s="776"/>
      <c r="P146" s="8"/>
      <c r="Q146" s="776"/>
      <c r="R146" s="8"/>
      <c r="S146" s="776"/>
      <c r="T146" s="8"/>
      <c r="U146" s="776"/>
      <c r="V146" s="8"/>
      <c r="W146" s="776"/>
      <c r="X146" s="8"/>
      <c r="Y146" s="776"/>
      <c r="Z146" s="8"/>
    </row>
    <row r="147" spans="3:26" ht="13.5">
      <c r="C147" s="8"/>
      <c r="D147" s="8"/>
      <c r="E147" s="8"/>
      <c r="F147" s="8"/>
      <c r="G147" s="8"/>
      <c r="H147" s="8"/>
      <c r="I147" s="8"/>
      <c r="J147" s="8"/>
      <c r="K147" s="8"/>
      <c r="L147" s="8"/>
      <c r="M147" s="8"/>
      <c r="N147" s="8"/>
      <c r="O147" s="776"/>
      <c r="P147" s="8"/>
      <c r="Q147" s="776"/>
      <c r="R147" s="8"/>
      <c r="S147" s="776"/>
      <c r="T147" s="8"/>
      <c r="U147" s="776"/>
      <c r="V147" s="8"/>
      <c r="W147" s="776"/>
      <c r="X147" s="8"/>
      <c r="Y147" s="776"/>
      <c r="Z147" s="8"/>
    </row>
    <row r="148" spans="3:26" ht="13.5">
      <c r="C148" s="8"/>
      <c r="D148" s="8"/>
      <c r="E148" s="8"/>
      <c r="F148" s="8"/>
      <c r="G148" s="8"/>
      <c r="H148" s="8"/>
      <c r="I148" s="8"/>
      <c r="J148" s="8"/>
      <c r="K148" s="8"/>
      <c r="L148" s="8"/>
      <c r="M148" s="8"/>
      <c r="N148" s="8"/>
      <c r="O148" s="776"/>
      <c r="P148" s="8"/>
      <c r="Q148" s="776"/>
      <c r="R148" s="8"/>
      <c r="S148" s="776"/>
      <c r="T148" s="8"/>
      <c r="U148" s="776"/>
      <c r="V148" s="8"/>
      <c r="W148" s="776"/>
      <c r="X148" s="8"/>
      <c r="Y148" s="776"/>
      <c r="Z148" s="8"/>
    </row>
    <row r="149" spans="3:26" ht="13.5">
      <c r="C149" s="8"/>
      <c r="D149" s="8"/>
      <c r="E149" s="8"/>
      <c r="F149" s="8"/>
      <c r="G149" s="8"/>
      <c r="H149" s="8"/>
      <c r="I149" s="8"/>
      <c r="J149" s="8"/>
      <c r="K149" s="8"/>
      <c r="L149" s="8"/>
      <c r="M149" s="8"/>
      <c r="N149" s="8"/>
      <c r="O149" s="776"/>
      <c r="P149" s="8"/>
      <c r="Q149" s="776"/>
      <c r="R149" s="8"/>
      <c r="S149" s="776"/>
      <c r="T149" s="8"/>
      <c r="U149" s="776"/>
      <c r="V149" s="8"/>
      <c r="W149" s="776"/>
      <c r="X149" s="8"/>
      <c r="Y149" s="776"/>
      <c r="Z149" s="8"/>
    </row>
    <row r="150" spans="3:26" ht="13.5">
      <c r="C150" s="8"/>
      <c r="D150" s="8"/>
      <c r="E150" s="8"/>
      <c r="F150" s="8"/>
      <c r="G150" s="8"/>
      <c r="H150" s="8"/>
      <c r="I150" s="8"/>
      <c r="J150" s="8"/>
      <c r="K150" s="8"/>
      <c r="L150" s="8"/>
      <c r="M150" s="8"/>
      <c r="N150" s="8"/>
      <c r="O150" s="776"/>
      <c r="P150" s="8"/>
      <c r="Q150" s="776"/>
      <c r="R150" s="8"/>
      <c r="S150" s="776"/>
      <c r="T150" s="8"/>
      <c r="U150" s="776"/>
      <c r="V150" s="8"/>
      <c r="W150" s="776"/>
      <c r="X150" s="8"/>
      <c r="Y150" s="776"/>
      <c r="Z150" s="8"/>
    </row>
    <row r="151" spans="3:26" ht="13.5">
      <c r="C151" s="8"/>
      <c r="D151" s="8"/>
      <c r="E151" s="8"/>
      <c r="F151" s="8"/>
      <c r="G151" s="8"/>
      <c r="H151" s="8"/>
      <c r="I151" s="8"/>
      <c r="J151" s="8"/>
      <c r="K151" s="8"/>
      <c r="L151" s="8"/>
      <c r="M151" s="8"/>
      <c r="N151" s="8"/>
      <c r="O151" s="776"/>
      <c r="P151" s="8"/>
      <c r="Q151" s="776"/>
      <c r="R151" s="8"/>
      <c r="S151" s="776"/>
      <c r="T151" s="8"/>
      <c r="U151" s="776"/>
      <c r="V151" s="8"/>
      <c r="W151" s="776"/>
      <c r="X151" s="8"/>
      <c r="Y151" s="776"/>
      <c r="Z151" s="8"/>
    </row>
    <row r="152" spans="3:26" ht="13.5">
      <c r="C152" s="8"/>
      <c r="D152" s="8"/>
      <c r="E152" s="8"/>
      <c r="F152" s="8"/>
      <c r="G152" s="8"/>
      <c r="H152" s="8"/>
      <c r="I152" s="8"/>
      <c r="J152" s="8"/>
      <c r="K152" s="8"/>
      <c r="L152" s="8"/>
      <c r="M152" s="8"/>
      <c r="N152" s="8"/>
      <c r="O152" s="776"/>
      <c r="P152" s="8"/>
      <c r="Q152" s="776"/>
      <c r="R152" s="8"/>
      <c r="S152" s="776"/>
      <c r="T152" s="8"/>
      <c r="U152" s="776"/>
      <c r="V152" s="8"/>
      <c r="W152" s="776"/>
      <c r="X152" s="8"/>
      <c r="Y152" s="776"/>
      <c r="Z152" s="8"/>
    </row>
    <row r="153" spans="3:26" ht="13.5">
      <c r="C153" s="8"/>
      <c r="D153" s="8"/>
      <c r="E153" s="8"/>
      <c r="F153" s="8"/>
      <c r="G153" s="8"/>
      <c r="H153" s="8"/>
      <c r="I153" s="8"/>
      <c r="J153" s="8"/>
      <c r="K153" s="8"/>
      <c r="L153" s="8"/>
      <c r="M153" s="8"/>
      <c r="N153" s="8"/>
      <c r="O153" s="776"/>
      <c r="P153" s="8"/>
      <c r="Q153" s="776"/>
      <c r="R153" s="8"/>
      <c r="S153" s="776"/>
      <c r="T153" s="8"/>
      <c r="U153" s="776"/>
      <c r="V153" s="8"/>
      <c r="W153" s="776"/>
      <c r="X153" s="8"/>
      <c r="Y153" s="776"/>
      <c r="Z153" s="8"/>
    </row>
    <row r="154" spans="3:26" ht="13.5">
      <c r="C154" s="8"/>
      <c r="D154" s="8"/>
      <c r="E154" s="8"/>
      <c r="F154" s="8"/>
      <c r="G154" s="8"/>
      <c r="H154" s="8"/>
      <c r="I154" s="8"/>
      <c r="J154" s="8"/>
      <c r="K154" s="8"/>
      <c r="L154" s="8"/>
      <c r="M154" s="8"/>
      <c r="N154" s="8"/>
      <c r="O154" s="776"/>
      <c r="P154" s="8"/>
      <c r="Q154" s="776"/>
      <c r="R154" s="8"/>
      <c r="S154" s="776"/>
      <c r="T154" s="8"/>
      <c r="U154" s="776"/>
      <c r="V154" s="8"/>
      <c r="W154" s="776"/>
      <c r="X154" s="8"/>
      <c r="Y154" s="776"/>
      <c r="Z154" s="8"/>
    </row>
    <row r="155" spans="3:26" ht="13.5">
      <c r="C155" s="8"/>
      <c r="D155" s="8"/>
      <c r="E155" s="8"/>
      <c r="F155" s="8"/>
      <c r="G155" s="8"/>
      <c r="H155" s="8"/>
      <c r="I155" s="8"/>
      <c r="J155" s="8"/>
      <c r="K155" s="8"/>
      <c r="L155" s="8"/>
      <c r="M155" s="8"/>
      <c r="N155" s="8"/>
      <c r="O155" s="776"/>
      <c r="P155" s="8"/>
      <c r="Q155" s="776"/>
      <c r="R155" s="8"/>
      <c r="S155" s="776"/>
      <c r="T155" s="8"/>
      <c r="U155" s="776"/>
      <c r="V155" s="8"/>
      <c r="W155" s="776"/>
      <c r="X155" s="8"/>
      <c r="Y155" s="776"/>
      <c r="Z155" s="8"/>
    </row>
    <row r="156" spans="3:26" ht="13.5">
      <c r="C156" s="8"/>
      <c r="D156" s="8"/>
      <c r="E156" s="8"/>
      <c r="F156" s="8"/>
      <c r="G156" s="8"/>
      <c r="H156" s="8"/>
      <c r="I156" s="8"/>
      <c r="J156" s="8"/>
      <c r="K156" s="8"/>
      <c r="L156" s="8"/>
      <c r="M156" s="8"/>
      <c r="N156" s="8"/>
      <c r="O156" s="776"/>
      <c r="P156" s="8"/>
      <c r="Q156" s="776"/>
      <c r="R156" s="8"/>
      <c r="S156" s="776"/>
      <c r="T156" s="8"/>
      <c r="U156" s="776"/>
      <c r="V156" s="8"/>
      <c r="W156" s="776"/>
      <c r="X156" s="8"/>
      <c r="Y156" s="776"/>
      <c r="Z156" s="8"/>
    </row>
    <row r="157" spans="3:26" ht="13.5">
      <c r="C157" s="8"/>
      <c r="D157" s="8"/>
      <c r="E157" s="8"/>
      <c r="F157" s="8"/>
      <c r="G157" s="8"/>
      <c r="H157" s="8"/>
      <c r="I157" s="8"/>
      <c r="J157" s="8"/>
      <c r="K157" s="8"/>
      <c r="L157" s="8"/>
      <c r="M157" s="8"/>
      <c r="N157" s="8"/>
      <c r="O157" s="776"/>
      <c r="P157" s="8"/>
      <c r="Q157" s="776"/>
      <c r="R157" s="8"/>
      <c r="S157" s="776"/>
      <c r="T157" s="8"/>
      <c r="U157" s="776"/>
      <c r="V157" s="8"/>
      <c r="W157" s="776"/>
      <c r="X157" s="8"/>
      <c r="Y157" s="776"/>
      <c r="Z157" s="8"/>
    </row>
    <row r="158" spans="3:26" ht="13.5">
      <c r="C158" s="8"/>
      <c r="D158" s="8"/>
      <c r="E158" s="8"/>
      <c r="F158" s="8"/>
      <c r="G158" s="8"/>
      <c r="H158" s="8"/>
      <c r="I158" s="8"/>
      <c r="J158" s="8"/>
      <c r="K158" s="8"/>
      <c r="L158" s="8"/>
      <c r="M158" s="8"/>
      <c r="N158" s="8"/>
      <c r="O158" s="776"/>
      <c r="P158" s="8"/>
      <c r="Q158" s="776"/>
      <c r="R158" s="8"/>
      <c r="S158" s="776"/>
      <c r="T158" s="8"/>
      <c r="U158" s="776"/>
      <c r="V158" s="8"/>
      <c r="W158" s="776"/>
      <c r="X158" s="8"/>
      <c r="Y158" s="776"/>
      <c r="Z158" s="8"/>
    </row>
    <row r="159" spans="3:26" ht="13.5">
      <c r="C159" s="8"/>
      <c r="D159" s="8"/>
      <c r="E159" s="8"/>
      <c r="F159" s="8"/>
      <c r="G159" s="8"/>
      <c r="H159" s="8"/>
      <c r="I159" s="8"/>
      <c r="J159" s="8"/>
      <c r="K159" s="8"/>
      <c r="L159" s="8"/>
      <c r="M159" s="8"/>
      <c r="N159" s="8"/>
      <c r="O159" s="776"/>
      <c r="P159" s="8"/>
      <c r="Q159" s="776"/>
      <c r="R159" s="8"/>
      <c r="S159" s="776"/>
      <c r="T159" s="8"/>
      <c r="U159" s="776"/>
      <c r="V159" s="8"/>
      <c r="W159" s="776"/>
      <c r="X159" s="8"/>
      <c r="Y159" s="776"/>
      <c r="Z159" s="8"/>
    </row>
    <row r="160" spans="3:26" ht="13.5">
      <c r="C160" s="8"/>
      <c r="D160" s="8"/>
      <c r="E160" s="8"/>
      <c r="F160" s="8"/>
      <c r="G160" s="8"/>
      <c r="H160" s="8"/>
      <c r="I160" s="8"/>
      <c r="J160" s="8"/>
      <c r="K160" s="8"/>
      <c r="L160" s="8"/>
      <c r="M160" s="8"/>
      <c r="N160" s="8"/>
      <c r="O160" s="776"/>
      <c r="P160" s="8"/>
      <c r="Q160" s="776"/>
      <c r="R160" s="8"/>
      <c r="S160" s="776"/>
      <c r="T160" s="8"/>
      <c r="U160" s="776"/>
      <c r="V160" s="8"/>
      <c r="W160" s="776"/>
      <c r="X160" s="8"/>
      <c r="Y160" s="776"/>
      <c r="Z160" s="8"/>
    </row>
    <row r="161" spans="3:26" ht="13.5">
      <c r="C161" s="8"/>
      <c r="D161" s="8"/>
      <c r="E161" s="8"/>
      <c r="F161" s="8"/>
      <c r="G161" s="8"/>
      <c r="H161" s="8"/>
      <c r="I161" s="8"/>
      <c r="J161" s="8"/>
      <c r="K161" s="8"/>
      <c r="L161" s="8"/>
      <c r="M161" s="8"/>
      <c r="N161" s="8"/>
      <c r="O161" s="776"/>
      <c r="P161" s="8"/>
      <c r="Q161" s="776"/>
      <c r="R161" s="8"/>
      <c r="S161" s="776"/>
      <c r="T161" s="8"/>
      <c r="U161" s="776"/>
      <c r="V161" s="8"/>
      <c r="W161" s="776"/>
      <c r="X161" s="8"/>
      <c r="Y161" s="776"/>
      <c r="Z161" s="8"/>
    </row>
    <row r="162" spans="3:26" ht="13.5">
      <c r="C162" s="8"/>
      <c r="D162" s="8"/>
      <c r="E162" s="8"/>
      <c r="F162" s="8"/>
      <c r="G162" s="8"/>
      <c r="H162" s="8"/>
      <c r="I162" s="8"/>
      <c r="J162" s="8"/>
      <c r="K162" s="8"/>
      <c r="L162" s="8"/>
      <c r="M162" s="8"/>
      <c r="N162" s="8"/>
      <c r="O162" s="776"/>
      <c r="P162" s="8"/>
      <c r="Q162" s="776"/>
      <c r="R162" s="8"/>
      <c r="S162" s="776"/>
      <c r="T162" s="8"/>
      <c r="U162" s="776"/>
      <c r="V162" s="8"/>
      <c r="W162" s="776"/>
      <c r="X162" s="8"/>
      <c r="Y162" s="776"/>
      <c r="Z162" s="8"/>
    </row>
    <row r="163" spans="3:26" ht="13.5">
      <c r="C163" s="8"/>
      <c r="D163" s="8"/>
      <c r="E163" s="8"/>
      <c r="F163" s="8"/>
      <c r="G163" s="8"/>
      <c r="H163" s="8"/>
      <c r="I163" s="8"/>
      <c r="J163" s="8"/>
      <c r="K163" s="8"/>
      <c r="L163" s="8"/>
      <c r="M163" s="8"/>
      <c r="N163" s="8"/>
      <c r="O163" s="776"/>
      <c r="P163" s="8"/>
      <c r="Q163" s="776"/>
      <c r="R163" s="8"/>
      <c r="S163" s="776"/>
      <c r="T163" s="8"/>
      <c r="U163" s="776"/>
      <c r="V163" s="8"/>
      <c r="W163" s="776"/>
      <c r="X163" s="8"/>
      <c r="Y163" s="776"/>
      <c r="Z163" s="8"/>
    </row>
    <row r="164" spans="3:26" ht="13.5">
      <c r="C164" s="8"/>
      <c r="D164" s="8"/>
      <c r="E164" s="8"/>
      <c r="F164" s="8"/>
      <c r="G164" s="8"/>
      <c r="H164" s="8"/>
      <c r="I164" s="8"/>
      <c r="J164" s="8"/>
      <c r="K164" s="8"/>
      <c r="L164" s="8"/>
      <c r="M164" s="8"/>
      <c r="N164" s="8"/>
      <c r="O164" s="776"/>
      <c r="P164" s="8"/>
      <c r="Q164" s="776"/>
      <c r="R164" s="8"/>
      <c r="S164" s="776"/>
      <c r="T164" s="8"/>
      <c r="U164" s="776"/>
      <c r="V164" s="8"/>
      <c r="W164" s="776"/>
      <c r="X164" s="8"/>
      <c r="Y164" s="776"/>
      <c r="Z164" s="8"/>
    </row>
    <row r="165" spans="3:26" ht="13.5">
      <c r="C165" s="8"/>
      <c r="D165" s="8"/>
      <c r="E165" s="8"/>
      <c r="F165" s="8"/>
      <c r="G165" s="8"/>
      <c r="H165" s="8"/>
      <c r="I165" s="8"/>
      <c r="J165" s="8"/>
      <c r="K165" s="8"/>
      <c r="L165" s="8"/>
      <c r="M165" s="8"/>
      <c r="N165" s="8"/>
      <c r="O165" s="776"/>
      <c r="P165" s="8"/>
      <c r="Q165" s="776"/>
      <c r="R165" s="8"/>
      <c r="S165" s="776"/>
      <c r="T165" s="8"/>
      <c r="U165" s="776"/>
      <c r="V165" s="8"/>
      <c r="W165" s="776"/>
      <c r="X165" s="8"/>
      <c r="Y165" s="776"/>
      <c r="Z165" s="8"/>
    </row>
    <row r="166" spans="3:26" ht="13.5">
      <c r="C166" s="8"/>
      <c r="D166" s="8"/>
      <c r="E166" s="8"/>
      <c r="F166" s="8"/>
      <c r="G166" s="8"/>
      <c r="H166" s="8"/>
      <c r="I166" s="8"/>
      <c r="J166" s="8"/>
      <c r="K166" s="8"/>
      <c r="L166" s="8"/>
      <c r="M166" s="8"/>
      <c r="N166" s="8"/>
      <c r="O166" s="776"/>
      <c r="P166" s="8"/>
      <c r="Q166" s="776"/>
      <c r="R166" s="8"/>
      <c r="S166" s="776"/>
      <c r="T166" s="8"/>
      <c r="U166" s="776"/>
      <c r="V166" s="8"/>
      <c r="W166" s="776"/>
      <c r="X166" s="8"/>
      <c r="Y166" s="776"/>
      <c r="Z166" s="8"/>
    </row>
    <row r="167" spans="3:26" ht="13.5">
      <c r="C167" s="8"/>
      <c r="D167" s="8"/>
      <c r="E167" s="8"/>
      <c r="F167" s="8"/>
      <c r="G167" s="8"/>
      <c r="H167" s="8"/>
      <c r="I167" s="8"/>
      <c r="J167" s="8"/>
      <c r="K167" s="8"/>
      <c r="L167" s="8"/>
      <c r="M167" s="8"/>
      <c r="N167" s="8"/>
      <c r="O167" s="776"/>
      <c r="P167" s="8"/>
      <c r="Q167" s="776"/>
      <c r="R167" s="8"/>
      <c r="S167" s="776"/>
      <c r="T167" s="8"/>
      <c r="U167" s="776"/>
      <c r="V167" s="8"/>
      <c r="W167" s="776"/>
      <c r="X167" s="8"/>
      <c r="Y167" s="776"/>
      <c r="Z167" s="8"/>
    </row>
    <row r="168" spans="3:26" ht="13.5">
      <c r="C168" s="8"/>
      <c r="D168" s="8"/>
      <c r="E168" s="8"/>
      <c r="F168" s="8"/>
      <c r="G168" s="8"/>
      <c r="H168" s="8"/>
      <c r="I168" s="8"/>
      <c r="J168" s="8"/>
      <c r="K168" s="8"/>
      <c r="L168" s="8"/>
      <c r="M168" s="8"/>
      <c r="N168" s="8"/>
      <c r="O168" s="776"/>
      <c r="P168" s="8"/>
      <c r="Q168" s="776"/>
      <c r="R168" s="8"/>
      <c r="S168" s="776"/>
      <c r="T168" s="8"/>
      <c r="U168" s="776"/>
      <c r="V168" s="8"/>
      <c r="W168" s="776"/>
      <c r="X168" s="8"/>
      <c r="Y168" s="776"/>
      <c r="Z168" s="8"/>
    </row>
    <row r="169" spans="3:26" ht="13.5">
      <c r="C169" s="8"/>
      <c r="D169" s="8"/>
      <c r="E169" s="8"/>
      <c r="F169" s="8"/>
      <c r="G169" s="8"/>
      <c r="H169" s="8"/>
      <c r="I169" s="8"/>
      <c r="J169" s="8"/>
      <c r="K169" s="8"/>
      <c r="L169" s="8"/>
      <c r="M169" s="8"/>
      <c r="N169" s="8"/>
      <c r="O169" s="776"/>
      <c r="P169" s="8"/>
      <c r="Q169" s="776"/>
      <c r="R169" s="8"/>
      <c r="S169" s="776"/>
      <c r="T169" s="8"/>
      <c r="U169" s="776"/>
      <c r="V169" s="8"/>
      <c r="W169" s="776"/>
      <c r="X169" s="8"/>
      <c r="Y169" s="776"/>
      <c r="Z169" s="8"/>
    </row>
    <row r="170" spans="3:26" ht="13.5">
      <c r="C170" s="8"/>
      <c r="D170" s="8"/>
      <c r="E170" s="8"/>
      <c r="F170" s="8"/>
      <c r="G170" s="8"/>
      <c r="H170" s="8"/>
      <c r="I170" s="8"/>
      <c r="J170" s="8"/>
      <c r="K170" s="8"/>
      <c r="L170" s="8"/>
      <c r="M170" s="8"/>
      <c r="N170" s="8"/>
      <c r="O170" s="776"/>
      <c r="P170" s="8"/>
      <c r="Q170" s="776"/>
      <c r="R170" s="8"/>
      <c r="S170" s="776"/>
      <c r="T170" s="8"/>
      <c r="U170" s="776"/>
      <c r="V170" s="8"/>
      <c r="W170" s="776"/>
      <c r="X170" s="8"/>
      <c r="Y170" s="776"/>
      <c r="Z170" s="8"/>
    </row>
    <row r="171" spans="3:26" ht="13.5">
      <c r="C171" s="8"/>
      <c r="D171" s="8"/>
      <c r="E171" s="8"/>
      <c r="F171" s="8"/>
      <c r="G171" s="8"/>
      <c r="H171" s="8"/>
      <c r="I171" s="8"/>
      <c r="J171" s="8"/>
      <c r="K171" s="8"/>
      <c r="L171" s="8"/>
      <c r="M171" s="8"/>
      <c r="N171" s="8"/>
      <c r="O171" s="776"/>
      <c r="P171" s="8"/>
      <c r="Q171" s="776"/>
      <c r="R171" s="8"/>
      <c r="S171" s="776"/>
      <c r="T171" s="8"/>
      <c r="U171" s="776"/>
      <c r="V171" s="8"/>
      <c r="W171" s="776"/>
      <c r="X171" s="8"/>
      <c r="Y171" s="776"/>
      <c r="Z171" s="8"/>
    </row>
    <row r="172" spans="3:26" ht="13.5">
      <c r="C172" s="8"/>
      <c r="D172" s="8"/>
      <c r="E172" s="8"/>
      <c r="F172" s="8"/>
      <c r="G172" s="8"/>
      <c r="H172" s="8"/>
      <c r="I172" s="8"/>
      <c r="J172" s="8"/>
      <c r="K172" s="8"/>
      <c r="L172" s="8"/>
      <c r="M172" s="8"/>
      <c r="N172" s="8"/>
      <c r="O172" s="776"/>
      <c r="P172" s="8"/>
      <c r="Q172" s="776"/>
      <c r="R172" s="8"/>
      <c r="S172" s="776"/>
      <c r="T172" s="8"/>
      <c r="U172" s="776"/>
      <c r="V172" s="8"/>
      <c r="W172" s="776"/>
      <c r="X172" s="8"/>
      <c r="Y172" s="776"/>
      <c r="Z172" s="8"/>
    </row>
    <row r="173" spans="3:26" ht="13.5">
      <c r="C173" s="8"/>
      <c r="D173" s="8"/>
      <c r="E173" s="8"/>
      <c r="F173" s="8"/>
      <c r="G173" s="8"/>
      <c r="H173" s="8"/>
      <c r="I173" s="8"/>
      <c r="J173" s="8"/>
      <c r="K173" s="8"/>
      <c r="L173" s="8"/>
      <c r="M173" s="8"/>
      <c r="N173" s="8"/>
      <c r="O173" s="776"/>
      <c r="P173" s="8"/>
      <c r="Q173" s="776"/>
      <c r="R173" s="8"/>
      <c r="S173" s="776"/>
      <c r="T173" s="8"/>
      <c r="U173" s="776"/>
      <c r="V173" s="8"/>
      <c r="W173" s="776"/>
      <c r="X173" s="8"/>
      <c r="Y173" s="776"/>
      <c r="Z173" s="8"/>
    </row>
    <row r="174" spans="3:26" ht="13.5">
      <c r="C174" s="8"/>
      <c r="D174" s="8"/>
      <c r="E174" s="8"/>
      <c r="F174" s="8"/>
      <c r="G174" s="8"/>
      <c r="H174" s="8"/>
      <c r="I174" s="8"/>
      <c r="J174" s="8"/>
      <c r="K174" s="8"/>
      <c r="L174" s="8"/>
      <c r="M174" s="8"/>
      <c r="N174" s="8"/>
      <c r="O174" s="776"/>
      <c r="P174" s="8"/>
      <c r="Q174" s="776"/>
      <c r="R174" s="8"/>
      <c r="S174" s="776"/>
      <c r="T174" s="8"/>
      <c r="U174" s="776"/>
      <c r="V174" s="8"/>
      <c r="W174" s="776"/>
      <c r="X174" s="8"/>
      <c r="Y174" s="776"/>
      <c r="Z174" s="8"/>
    </row>
    <row r="175" spans="3:26" ht="13.5">
      <c r="C175" s="8"/>
      <c r="D175" s="8"/>
      <c r="E175" s="8"/>
      <c r="F175" s="8"/>
      <c r="G175" s="8"/>
      <c r="H175" s="8"/>
      <c r="I175" s="8"/>
      <c r="J175" s="8"/>
      <c r="K175" s="8"/>
      <c r="L175" s="8"/>
      <c r="M175" s="8"/>
      <c r="N175" s="8"/>
      <c r="O175" s="776"/>
      <c r="P175" s="8"/>
      <c r="Q175" s="776"/>
      <c r="R175" s="8"/>
      <c r="S175" s="776"/>
      <c r="T175" s="8"/>
      <c r="U175" s="776"/>
      <c r="V175" s="8"/>
      <c r="W175" s="776"/>
      <c r="X175" s="8"/>
      <c r="Y175" s="776"/>
      <c r="Z175" s="8"/>
    </row>
    <row r="176" spans="3:26" ht="13.5">
      <c r="C176" s="8"/>
      <c r="D176" s="8"/>
      <c r="E176" s="8"/>
      <c r="F176" s="8"/>
      <c r="G176" s="8"/>
      <c r="H176" s="8"/>
      <c r="I176" s="8"/>
      <c r="J176" s="8"/>
      <c r="K176" s="8"/>
      <c r="L176" s="8"/>
      <c r="M176" s="8"/>
      <c r="N176" s="8"/>
      <c r="O176" s="776"/>
      <c r="P176" s="8"/>
      <c r="Q176" s="776"/>
      <c r="R176" s="8"/>
      <c r="S176" s="776"/>
      <c r="T176" s="8"/>
      <c r="U176" s="776"/>
      <c r="V176" s="8"/>
      <c r="W176" s="776"/>
      <c r="X176" s="8"/>
      <c r="Y176" s="776"/>
      <c r="Z176" s="8"/>
    </row>
    <row r="177" spans="3:26" ht="13.5">
      <c r="C177" s="8"/>
      <c r="D177" s="8"/>
      <c r="E177" s="8"/>
      <c r="F177" s="8"/>
      <c r="G177" s="8"/>
      <c r="H177" s="8"/>
      <c r="I177" s="8"/>
      <c r="J177" s="8"/>
      <c r="K177" s="8"/>
      <c r="L177" s="8"/>
      <c r="M177" s="8"/>
      <c r="N177" s="8"/>
      <c r="O177" s="776"/>
      <c r="P177" s="8"/>
      <c r="Q177" s="776"/>
      <c r="R177" s="8"/>
      <c r="S177" s="776"/>
      <c r="T177" s="8"/>
      <c r="U177" s="776"/>
      <c r="V177" s="8"/>
      <c r="W177" s="776"/>
      <c r="X177" s="8"/>
      <c r="Y177" s="776"/>
      <c r="Z177" s="8"/>
    </row>
    <row r="178" spans="3:26" ht="13.5">
      <c r="C178" s="8"/>
      <c r="D178" s="8"/>
      <c r="E178" s="8"/>
      <c r="F178" s="8"/>
      <c r="G178" s="8"/>
      <c r="H178" s="8"/>
      <c r="I178" s="8"/>
      <c r="J178" s="8"/>
      <c r="K178" s="8"/>
      <c r="L178" s="8"/>
      <c r="M178" s="8"/>
      <c r="N178" s="8"/>
      <c r="O178" s="776"/>
      <c r="P178" s="8"/>
      <c r="Q178" s="776"/>
      <c r="R178" s="8"/>
      <c r="S178" s="776"/>
      <c r="T178" s="8"/>
      <c r="U178" s="776"/>
      <c r="V178" s="8"/>
      <c r="W178" s="776"/>
      <c r="X178" s="8"/>
      <c r="Y178" s="776"/>
      <c r="Z178" s="8"/>
    </row>
    <row r="179" spans="3:26" ht="13.5">
      <c r="C179" s="8"/>
      <c r="D179" s="8"/>
      <c r="E179" s="8"/>
      <c r="F179" s="8"/>
      <c r="G179" s="8"/>
      <c r="H179" s="8"/>
      <c r="I179" s="8"/>
      <c r="J179" s="8"/>
      <c r="K179" s="8"/>
      <c r="L179" s="8"/>
      <c r="M179" s="8"/>
      <c r="N179" s="8"/>
      <c r="O179" s="776"/>
      <c r="P179" s="8"/>
      <c r="Q179" s="776"/>
      <c r="R179" s="8"/>
      <c r="S179" s="776"/>
      <c r="T179" s="8"/>
      <c r="U179" s="776"/>
      <c r="V179" s="8"/>
      <c r="W179" s="776"/>
      <c r="X179" s="8"/>
      <c r="Y179" s="776"/>
      <c r="Z179" s="8"/>
    </row>
    <row r="180" spans="3:26" ht="13.5">
      <c r="C180" s="8"/>
      <c r="D180" s="8"/>
      <c r="E180" s="8"/>
      <c r="F180" s="8"/>
      <c r="G180" s="8"/>
      <c r="H180" s="8"/>
      <c r="I180" s="8"/>
      <c r="J180" s="8"/>
      <c r="K180" s="8"/>
      <c r="L180" s="8"/>
      <c r="M180" s="8"/>
      <c r="N180" s="8"/>
      <c r="O180" s="776"/>
      <c r="P180" s="8"/>
      <c r="Q180" s="776"/>
      <c r="R180" s="8"/>
      <c r="S180" s="776"/>
      <c r="T180" s="8"/>
      <c r="U180" s="776"/>
      <c r="V180" s="8"/>
      <c r="W180" s="776"/>
      <c r="X180" s="8"/>
      <c r="Y180" s="776"/>
      <c r="Z180" s="8"/>
    </row>
    <row r="181" spans="3:26" ht="13.5">
      <c r="C181" s="8"/>
      <c r="D181" s="8"/>
      <c r="E181" s="8"/>
      <c r="F181" s="8"/>
      <c r="G181" s="8"/>
      <c r="H181" s="8"/>
      <c r="I181" s="8"/>
      <c r="J181" s="8"/>
      <c r="K181" s="8"/>
      <c r="L181" s="8"/>
      <c r="M181" s="8"/>
      <c r="N181" s="8"/>
      <c r="O181" s="776"/>
      <c r="P181" s="8"/>
      <c r="Q181" s="776"/>
      <c r="R181" s="8"/>
      <c r="S181" s="776"/>
      <c r="T181" s="8"/>
      <c r="U181" s="776"/>
      <c r="V181" s="8"/>
      <c r="W181" s="776"/>
      <c r="X181" s="8"/>
      <c r="Y181" s="776"/>
      <c r="Z181" s="8"/>
    </row>
    <row r="182" spans="3:26" ht="13.5">
      <c r="C182" s="8"/>
      <c r="D182" s="8"/>
      <c r="E182" s="8"/>
      <c r="F182" s="8"/>
      <c r="G182" s="8"/>
      <c r="H182" s="8"/>
      <c r="I182" s="8"/>
      <c r="J182" s="8"/>
      <c r="K182" s="8"/>
      <c r="L182" s="8"/>
      <c r="M182" s="8"/>
      <c r="N182" s="8"/>
      <c r="O182" s="776"/>
      <c r="P182" s="8"/>
      <c r="Q182" s="776"/>
      <c r="R182" s="8"/>
      <c r="S182" s="776"/>
      <c r="T182" s="8"/>
      <c r="U182" s="776"/>
      <c r="V182" s="8"/>
      <c r="W182" s="776"/>
      <c r="X182" s="8"/>
      <c r="Y182" s="776"/>
      <c r="Z182" s="8"/>
    </row>
    <row r="183" spans="3:26" ht="13.5">
      <c r="C183" s="8"/>
      <c r="D183" s="8"/>
      <c r="E183" s="8"/>
      <c r="F183" s="8"/>
      <c r="G183" s="8"/>
      <c r="H183" s="8"/>
      <c r="I183" s="8"/>
      <c r="J183" s="8"/>
      <c r="K183" s="8"/>
      <c r="L183" s="8"/>
      <c r="M183" s="8"/>
      <c r="N183" s="8"/>
      <c r="O183" s="776"/>
      <c r="P183" s="8"/>
      <c r="Q183" s="776"/>
      <c r="R183" s="8"/>
      <c r="S183" s="776"/>
      <c r="T183" s="8"/>
      <c r="U183" s="776"/>
      <c r="V183" s="8"/>
      <c r="W183" s="776"/>
      <c r="X183" s="8"/>
      <c r="Y183" s="776"/>
      <c r="Z183" s="8"/>
    </row>
    <row r="184" spans="3:26" ht="13.5">
      <c r="C184" s="8"/>
      <c r="D184" s="8"/>
      <c r="E184" s="8"/>
      <c r="F184" s="8"/>
      <c r="G184" s="8"/>
      <c r="H184" s="8"/>
      <c r="I184" s="8"/>
      <c r="J184" s="8"/>
      <c r="K184" s="8"/>
      <c r="L184" s="8"/>
      <c r="M184" s="8"/>
      <c r="N184" s="8"/>
      <c r="O184" s="776"/>
      <c r="P184" s="8"/>
      <c r="Q184" s="776"/>
      <c r="R184" s="8"/>
      <c r="S184" s="776"/>
      <c r="T184" s="8"/>
      <c r="U184" s="776"/>
      <c r="V184" s="8"/>
      <c r="W184" s="776"/>
      <c r="X184" s="8"/>
      <c r="Y184" s="776"/>
      <c r="Z184" s="8"/>
    </row>
    <row r="185" spans="3:26" ht="13.5">
      <c r="C185" s="8"/>
      <c r="D185" s="8"/>
      <c r="E185" s="8"/>
      <c r="F185" s="8"/>
      <c r="G185" s="8"/>
      <c r="H185" s="8"/>
      <c r="I185" s="8"/>
      <c r="J185" s="8"/>
      <c r="K185" s="8"/>
      <c r="L185" s="8"/>
      <c r="M185" s="8"/>
      <c r="N185" s="8"/>
      <c r="O185" s="776"/>
      <c r="P185" s="8"/>
      <c r="Q185" s="776"/>
      <c r="R185" s="8"/>
      <c r="S185" s="776"/>
      <c r="T185" s="8"/>
      <c r="U185" s="776"/>
      <c r="V185" s="8"/>
      <c r="W185" s="776"/>
      <c r="X185" s="8"/>
      <c r="Y185" s="776"/>
      <c r="Z185" s="8"/>
    </row>
    <row r="186" spans="3:26" ht="13.5">
      <c r="C186" s="8"/>
      <c r="D186" s="8"/>
      <c r="E186" s="8"/>
      <c r="F186" s="8"/>
      <c r="G186" s="8"/>
      <c r="H186" s="8"/>
      <c r="I186" s="8"/>
      <c r="J186" s="8"/>
      <c r="K186" s="8"/>
      <c r="L186" s="8"/>
      <c r="M186" s="8"/>
      <c r="N186" s="8"/>
      <c r="O186" s="776"/>
      <c r="P186" s="8"/>
      <c r="Q186" s="776"/>
      <c r="R186" s="8"/>
      <c r="S186" s="776"/>
      <c r="T186" s="8"/>
      <c r="U186" s="776"/>
      <c r="V186" s="8"/>
      <c r="W186" s="776"/>
      <c r="X186" s="8"/>
      <c r="Y186" s="776"/>
      <c r="Z186" s="8"/>
    </row>
    <row r="187" spans="3:26" ht="13.5">
      <c r="C187" s="8"/>
      <c r="D187" s="8"/>
      <c r="E187" s="8"/>
      <c r="F187" s="8"/>
      <c r="G187" s="8"/>
      <c r="H187" s="8"/>
      <c r="I187" s="8"/>
      <c r="J187" s="8"/>
      <c r="K187" s="8"/>
      <c r="L187" s="8"/>
      <c r="M187" s="8"/>
      <c r="N187" s="8"/>
      <c r="O187" s="776"/>
      <c r="P187" s="8"/>
      <c r="Q187" s="776"/>
      <c r="R187" s="8"/>
      <c r="S187" s="776"/>
      <c r="T187" s="8"/>
      <c r="U187" s="776"/>
      <c r="V187" s="8"/>
      <c r="W187" s="776"/>
      <c r="X187" s="8"/>
      <c r="Y187" s="776"/>
      <c r="Z187" s="8"/>
    </row>
    <row r="188" spans="3:26" ht="13.5">
      <c r="C188" s="8"/>
      <c r="D188" s="8"/>
      <c r="E188" s="8"/>
      <c r="F188" s="8"/>
      <c r="G188" s="8"/>
      <c r="H188" s="8"/>
      <c r="I188" s="8"/>
      <c r="J188" s="8"/>
      <c r="K188" s="8"/>
      <c r="L188" s="8"/>
      <c r="M188" s="8"/>
      <c r="N188" s="8"/>
      <c r="O188" s="776"/>
      <c r="P188" s="8"/>
      <c r="Q188" s="776"/>
      <c r="R188" s="8"/>
      <c r="S188" s="776"/>
      <c r="T188" s="8"/>
      <c r="U188" s="776"/>
      <c r="V188" s="8"/>
      <c r="W188" s="776"/>
      <c r="X188" s="8"/>
      <c r="Y188" s="776"/>
      <c r="Z188" s="8"/>
    </row>
    <row r="189" spans="3:26" ht="13.5">
      <c r="C189" s="8"/>
      <c r="D189" s="8"/>
      <c r="E189" s="8"/>
      <c r="F189" s="8"/>
      <c r="G189" s="8"/>
      <c r="H189" s="8"/>
      <c r="I189" s="8"/>
      <c r="J189" s="8"/>
      <c r="K189" s="8"/>
      <c r="L189" s="8"/>
      <c r="M189" s="8"/>
      <c r="N189" s="8"/>
      <c r="O189" s="776"/>
      <c r="P189" s="8"/>
      <c r="Q189" s="776"/>
      <c r="R189" s="8"/>
      <c r="S189" s="776"/>
      <c r="T189" s="8"/>
      <c r="U189" s="776"/>
      <c r="V189" s="8"/>
      <c r="W189" s="776"/>
      <c r="X189" s="8"/>
      <c r="Y189" s="776"/>
      <c r="Z189" s="8"/>
    </row>
    <row r="190" spans="3:26" ht="13.5">
      <c r="C190" s="8"/>
      <c r="D190" s="8"/>
      <c r="E190" s="8"/>
      <c r="F190" s="8"/>
      <c r="G190" s="8"/>
      <c r="H190" s="8"/>
      <c r="I190" s="8"/>
      <c r="J190" s="8"/>
      <c r="K190" s="8"/>
      <c r="L190" s="8"/>
      <c r="M190" s="8"/>
      <c r="N190" s="8"/>
      <c r="O190" s="776"/>
      <c r="P190" s="8"/>
      <c r="Q190" s="776"/>
      <c r="R190" s="8"/>
      <c r="S190" s="776"/>
      <c r="T190" s="8"/>
      <c r="U190" s="776"/>
      <c r="V190" s="8"/>
      <c r="W190" s="776"/>
      <c r="X190" s="8"/>
      <c r="Y190" s="776"/>
      <c r="Z190" s="8"/>
    </row>
    <row r="191" spans="3:26" ht="13.5">
      <c r="C191" s="8"/>
      <c r="D191" s="8"/>
      <c r="E191" s="8"/>
      <c r="F191" s="8"/>
      <c r="G191" s="8"/>
      <c r="H191" s="8"/>
      <c r="I191" s="8"/>
      <c r="J191" s="8"/>
      <c r="K191" s="8"/>
      <c r="L191" s="8"/>
      <c r="M191" s="8"/>
      <c r="N191" s="8"/>
      <c r="O191" s="776"/>
      <c r="P191" s="8"/>
      <c r="Q191" s="776"/>
      <c r="R191" s="8"/>
      <c r="S191" s="776"/>
      <c r="T191" s="8"/>
      <c r="U191" s="776"/>
      <c r="V191" s="8"/>
      <c r="W191" s="776"/>
      <c r="X191" s="8"/>
      <c r="Y191" s="776"/>
      <c r="Z191" s="8"/>
    </row>
    <row r="192" spans="3:26" ht="13.5">
      <c r="C192" s="8"/>
      <c r="D192" s="8"/>
      <c r="E192" s="8"/>
      <c r="F192" s="8"/>
      <c r="G192" s="8"/>
      <c r="H192" s="8"/>
      <c r="I192" s="8"/>
      <c r="J192" s="8"/>
      <c r="K192" s="8"/>
      <c r="L192" s="8"/>
      <c r="M192" s="8"/>
      <c r="N192" s="8"/>
      <c r="O192" s="776"/>
      <c r="P192" s="8"/>
      <c r="Q192" s="776"/>
      <c r="R192" s="8"/>
      <c r="S192" s="776"/>
      <c r="T192" s="8"/>
      <c r="U192" s="776"/>
      <c r="V192" s="8"/>
      <c r="W192" s="776"/>
      <c r="X192" s="8"/>
      <c r="Y192" s="776"/>
      <c r="Z192" s="8"/>
    </row>
    <row r="193" spans="3:26" ht="13.5">
      <c r="C193" s="8"/>
      <c r="D193" s="8"/>
      <c r="E193" s="8"/>
      <c r="F193" s="8"/>
      <c r="G193" s="8"/>
      <c r="H193" s="8"/>
      <c r="I193" s="8"/>
      <c r="J193" s="8"/>
      <c r="K193" s="8"/>
      <c r="L193" s="8"/>
      <c r="M193" s="8"/>
      <c r="N193" s="8"/>
      <c r="O193" s="776"/>
      <c r="P193" s="8"/>
      <c r="Q193" s="776"/>
      <c r="R193" s="8"/>
      <c r="S193" s="776"/>
      <c r="T193" s="8"/>
      <c r="U193" s="776"/>
      <c r="V193" s="8"/>
      <c r="W193" s="776"/>
      <c r="X193" s="8"/>
      <c r="Y193" s="776"/>
      <c r="Z193" s="8"/>
    </row>
    <row r="194" spans="3:26" ht="13.5">
      <c r="C194" s="8"/>
      <c r="D194" s="8"/>
      <c r="E194" s="8"/>
      <c r="F194" s="8"/>
      <c r="G194" s="8"/>
      <c r="H194" s="8"/>
      <c r="I194" s="8"/>
      <c r="J194" s="8"/>
      <c r="K194" s="8"/>
      <c r="L194" s="8"/>
      <c r="M194" s="8"/>
      <c r="N194" s="8"/>
      <c r="O194" s="776"/>
      <c r="P194" s="8"/>
      <c r="Q194" s="776"/>
      <c r="R194" s="8"/>
      <c r="S194" s="776"/>
      <c r="T194" s="8"/>
      <c r="U194" s="776"/>
      <c r="V194" s="8"/>
      <c r="W194" s="776"/>
      <c r="X194" s="8"/>
      <c r="Y194" s="776"/>
      <c r="Z194" s="8"/>
    </row>
    <row r="195" spans="3:26" ht="13.5">
      <c r="C195" s="8"/>
      <c r="D195" s="8"/>
      <c r="E195" s="8"/>
      <c r="F195" s="8"/>
      <c r="G195" s="8"/>
      <c r="H195" s="8"/>
      <c r="I195" s="8"/>
      <c r="J195" s="8"/>
      <c r="K195" s="8"/>
      <c r="L195" s="8"/>
      <c r="M195" s="8"/>
      <c r="N195" s="8"/>
      <c r="O195" s="776"/>
      <c r="P195" s="8"/>
      <c r="Q195" s="776"/>
      <c r="R195" s="8"/>
      <c r="S195" s="776"/>
      <c r="T195" s="8"/>
      <c r="U195" s="776"/>
      <c r="V195" s="8"/>
      <c r="W195" s="776"/>
      <c r="X195" s="8"/>
      <c r="Y195" s="776"/>
      <c r="Z195" s="8"/>
    </row>
    <row r="196" spans="3:26" ht="13.5">
      <c r="C196" s="8"/>
      <c r="D196" s="8"/>
      <c r="E196" s="8"/>
      <c r="F196" s="8"/>
      <c r="G196" s="8"/>
      <c r="H196" s="8"/>
      <c r="I196" s="8"/>
      <c r="J196" s="8"/>
      <c r="K196" s="8"/>
      <c r="L196" s="8"/>
      <c r="M196" s="8"/>
      <c r="N196" s="8"/>
      <c r="O196" s="776"/>
      <c r="P196" s="8"/>
      <c r="Q196" s="776"/>
      <c r="R196" s="8"/>
      <c r="S196" s="776"/>
      <c r="T196" s="8"/>
      <c r="U196" s="776"/>
      <c r="V196" s="8"/>
      <c r="W196" s="776"/>
      <c r="X196" s="8"/>
      <c r="Y196" s="776"/>
      <c r="Z196" s="8"/>
    </row>
    <row r="197" spans="3:26" ht="13.5">
      <c r="C197" s="8"/>
      <c r="D197" s="8"/>
      <c r="E197" s="8"/>
      <c r="F197" s="8"/>
      <c r="G197" s="8"/>
      <c r="H197" s="8"/>
      <c r="I197" s="8"/>
      <c r="J197" s="8"/>
      <c r="K197" s="8"/>
      <c r="L197" s="8"/>
      <c r="M197" s="8"/>
      <c r="N197" s="8"/>
      <c r="O197" s="776"/>
      <c r="P197" s="8"/>
      <c r="Q197" s="776"/>
      <c r="R197" s="8"/>
      <c r="S197" s="776"/>
      <c r="T197" s="8"/>
      <c r="U197" s="776"/>
      <c r="V197" s="8"/>
      <c r="W197" s="776"/>
      <c r="X197" s="8"/>
      <c r="Y197" s="776"/>
      <c r="Z197" s="8"/>
    </row>
    <row r="198" spans="3:26" ht="13.5">
      <c r="C198" s="8"/>
      <c r="D198" s="8"/>
      <c r="E198" s="8"/>
      <c r="F198" s="8"/>
      <c r="G198" s="8"/>
      <c r="H198" s="8"/>
      <c r="I198" s="8"/>
      <c r="J198" s="8"/>
      <c r="K198" s="8"/>
      <c r="L198" s="8"/>
      <c r="M198" s="8"/>
      <c r="N198" s="8"/>
      <c r="O198" s="776"/>
      <c r="P198" s="8"/>
      <c r="Q198" s="776"/>
      <c r="R198" s="8"/>
      <c r="S198" s="776"/>
      <c r="T198" s="8"/>
      <c r="U198" s="776"/>
      <c r="V198" s="8"/>
      <c r="W198" s="776"/>
      <c r="X198" s="8"/>
      <c r="Y198" s="776"/>
      <c r="Z198" s="8"/>
    </row>
    <row r="199" spans="3:26" ht="13.5">
      <c r="C199" s="8"/>
      <c r="D199" s="8"/>
      <c r="E199" s="8"/>
      <c r="F199" s="8"/>
      <c r="G199" s="8"/>
      <c r="H199" s="8"/>
      <c r="I199" s="8"/>
      <c r="J199" s="8"/>
      <c r="K199" s="8"/>
      <c r="L199" s="8"/>
      <c r="M199" s="8"/>
      <c r="N199" s="8"/>
      <c r="O199" s="776"/>
      <c r="P199" s="8"/>
      <c r="Q199" s="776"/>
      <c r="R199" s="8"/>
      <c r="S199" s="776"/>
      <c r="T199" s="8"/>
      <c r="U199" s="776"/>
      <c r="V199" s="8"/>
      <c r="W199" s="776"/>
      <c r="X199" s="8"/>
      <c r="Y199" s="776"/>
      <c r="Z199" s="8"/>
    </row>
    <row r="200" spans="3:26" ht="13.5">
      <c r="C200" s="8"/>
      <c r="D200" s="8"/>
      <c r="E200" s="8"/>
      <c r="F200" s="8"/>
      <c r="G200" s="8"/>
      <c r="H200" s="8"/>
      <c r="I200" s="8"/>
      <c r="J200" s="8"/>
      <c r="K200" s="8"/>
      <c r="L200" s="8"/>
      <c r="M200" s="8"/>
      <c r="N200" s="8"/>
      <c r="O200" s="776"/>
      <c r="P200" s="8"/>
      <c r="Q200" s="776"/>
      <c r="R200" s="8"/>
      <c r="S200" s="776"/>
      <c r="T200" s="8"/>
      <c r="U200" s="776"/>
      <c r="V200" s="8"/>
      <c r="W200" s="776"/>
      <c r="X200" s="8"/>
      <c r="Y200" s="776"/>
      <c r="Z200" s="8"/>
    </row>
    <row r="201" spans="3:26" ht="13.5">
      <c r="C201" s="8"/>
      <c r="D201" s="8"/>
      <c r="E201" s="8"/>
      <c r="F201" s="8"/>
      <c r="G201" s="8"/>
      <c r="H201" s="8"/>
      <c r="I201" s="8"/>
      <c r="J201" s="8"/>
      <c r="K201" s="8"/>
      <c r="L201" s="8"/>
      <c r="M201" s="8"/>
      <c r="N201" s="8"/>
      <c r="O201" s="776"/>
      <c r="P201" s="8"/>
      <c r="Q201" s="776"/>
      <c r="R201" s="8"/>
      <c r="S201" s="776"/>
      <c r="T201" s="8"/>
      <c r="U201" s="776"/>
      <c r="V201" s="8"/>
      <c r="W201" s="776"/>
      <c r="X201" s="8"/>
      <c r="Y201" s="776"/>
      <c r="Z201" s="8"/>
    </row>
    <row r="202" spans="3:26" ht="13.5">
      <c r="C202" s="8"/>
      <c r="D202" s="8"/>
      <c r="E202" s="8"/>
      <c r="F202" s="8"/>
      <c r="G202" s="8"/>
      <c r="H202" s="8"/>
      <c r="I202" s="8"/>
      <c r="J202" s="8"/>
      <c r="K202" s="8"/>
      <c r="L202" s="8"/>
      <c r="M202" s="8"/>
      <c r="N202" s="8"/>
      <c r="O202" s="776"/>
      <c r="P202" s="8"/>
      <c r="Q202" s="776"/>
      <c r="R202" s="8"/>
      <c r="S202" s="776"/>
      <c r="T202" s="8"/>
      <c r="U202" s="776"/>
      <c r="V202" s="8"/>
      <c r="W202" s="776"/>
      <c r="X202" s="8"/>
      <c r="Y202" s="776"/>
      <c r="Z202" s="8"/>
    </row>
    <row r="203" spans="3:26" ht="13.5">
      <c r="C203" s="8"/>
      <c r="D203" s="8"/>
      <c r="E203" s="8"/>
      <c r="F203" s="8"/>
      <c r="G203" s="8"/>
      <c r="H203" s="8"/>
      <c r="I203" s="8"/>
      <c r="J203" s="8"/>
      <c r="K203" s="8"/>
      <c r="L203" s="8"/>
      <c r="M203" s="8"/>
      <c r="N203" s="8"/>
      <c r="O203" s="776"/>
      <c r="P203" s="8"/>
      <c r="Q203" s="776"/>
      <c r="R203" s="8"/>
      <c r="S203" s="776"/>
      <c r="T203" s="8"/>
      <c r="U203" s="776"/>
      <c r="V203" s="8"/>
      <c r="W203" s="776"/>
      <c r="X203" s="8"/>
      <c r="Y203" s="776"/>
      <c r="Z203" s="8"/>
    </row>
    <row r="204" spans="3:26" ht="13.5">
      <c r="C204" s="8"/>
      <c r="D204" s="8"/>
      <c r="E204" s="8"/>
      <c r="F204" s="8"/>
      <c r="G204" s="8"/>
      <c r="H204" s="8"/>
      <c r="I204" s="8"/>
      <c r="J204" s="8"/>
      <c r="K204" s="8"/>
      <c r="L204" s="8"/>
      <c r="M204" s="8"/>
      <c r="N204" s="8"/>
      <c r="O204" s="776"/>
      <c r="P204" s="8"/>
      <c r="Q204" s="776"/>
      <c r="R204" s="8"/>
      <c r="S204" s="776"/>
      <c r="T204" s="8"/>
      <c r="U204" s="776"/>
      <c r="V204" s="8"/>
      <c r="W204" s="776"/>
      <c r="X204" s="8"/>
      <c r="Y204" s="776"/>
      <c r="Z204" s="8"/>
    </row>
    <row r="205" spans="3:26" ht="13.5">
      <c r="C205" s="8"/>
      <c r="D205" s="8"/>
      <c r="E205" s="8"/>
      <c r="F205" s="8"/>
      <c r="G205" s="8"/>
      <c r="H205" s="8"/>
      <c r="I205" s="8"/>
      <c r="J205" s="8"/>
      <c r="K205" s="8"/>
      <c r="L205" s="8"/>
      <c r="M205" s="8"/>
      <c r="N205" s="8"/>
      <c r="O205" s="776"/>
      <c r="P205" s="8"/>
      <c r="Q205" s="776"/>
      <c r="R205" s="8"/>
      <c r="S205" s="776"/>
      <c r="T205" s="8"/>
      <c r="U205" s="776"/>
      <c r="V205" s="8"/>
      <c r="W205" s="776"/>
      <c r="X205" s="8"/>
      <c r="Y205" s="776"/>
      <c r="Z205" s="8"/>
    </row>
    <row r="206" spans="3:26" ht="13.5">
      <c r="C206" s="8"/>
      <c r="D206" s="8"/>
      <c r="E206" s="8"/>
      <c r="F206" s="8"/>
      <c r="G206" s="8"/>
      <c r="H206" s="8"/>
      <c r="I206" s="8"/>
      <c r="J206" s="8"/>
      <c r="K206" s="8"/>
      <c r="L206" s="8"/>
      <c r="M206" s="8"/>
      <c r="N206" s="8"/>
      <c r="O206" s="776"/>
      <c r="P206" s="8"/>
      <c r="Q206" s="776"/>
      <c r="R206" s="8"/>
      <c r="S206" s="776"/>
      <c r="T206" s="8"/>
      <c r="U206" s="776"/>
      <c r="V206" s="8"/>
      <c r="W206" s="776"/>
      <c r="X206" s="8"/>
      <c r="Y206" s="776"/>
      <c r="Z206" s="8"/>
    </row>
    <row r="207" spans="3:26" ht="13.5">
      <c r="C207" s="8"/>
      <c r="D207" s="8"/>
      <c r="E207" s="8"/>
      <c r="F207" s="8"/>
      <c r="G207" s="8"/>
      <c r="H207" s="8"/>
      <c r="I207" s="8"/>
      <c r="J207" s="8"/>
      <c r="K207" s="8"/>
      <c r="L207" s="8"/>
      <c r="M207" s="8"/>
      <c r="N207" s="8"/>
      <c r="O207" s="776"/>
      <c r="P207" s="8"/>
      <c r="Q207" s="776"/>
      <c r="R207" s="8"/>
      <c r="S207" s="776"/>
      <c r="T207" s="8"/>
      <c r="U207" s="776"/>
      <c r="V207" s="8"/>
      <c r="W207" s="776"/>
      <c r="X207" s="8"/>
      <c r="Y207" s="776"/>
      <c r="Z207" s="8"/>
    </row>
    <row r="208" spans="3:26" ht="13.5">
      <c r="C208" s="8"/>
      <c r="D208" s="8"/>
      <c r="E208" s="8"/>
      <c r="F208" s="8"/>
      <c r="G208" s="8"/>
      <c r="H208" s="8"/>
      <c r="I208" s="8"/>
      <c r="J208" s="8"/>
      <c r="K208" s="8"/>
      <c r="L208" s="8"/>
      <c r="M208" s="8"/>
      <c r="N208" s="8"/>
      <c r="O208" s="776"/>
      <c r="P208" s="8"/>
      <c r="Q208" s="776"/>
      <c r="R208" s="8"/>
      <c r="S208" s="776"/>
      <c r="T208" s="8"/>
      <c r="U208" s="776"/>
      <c r="V208" s="8"/>
      <c r="W208" s="776"/>
      <c r="X208" s="8"/>
      <c r="Y208" s="776"/>
      <c r="Z208" s="8"/>
    </row>
    <row r="209" spans="3:26" ht="13.5">
      <c r="C209" s="8"/>
      <c r="D209" s="8"/>
      <c r="E209" s="8"/>
      <c r="F209" s="8"/>
      <c r="G209" s="8"/>
      <c r="H209" s="8"/>
      <c r="I209" s="8"/>
      <c r="J209" s="8"/>
      <c r="K209" s="8"/>
      <c r="L209" s="8"/>
      <c r="M209" s="8"/>
      <c r="N209" s="8"/>
      <c r="O209" s="776"/>
      <c r="P209" s="8"/>
      <c r="Q209" s="776"/>
      <c r="R209" s="8"/>
      <c r="S209" s="776"/>
      <c r="T209" s="8"/>
      <c r="U209" s="776"/>
      <c r="V209" s="8"/>
      <c r="W209" s="776"/>
      <c r="X209" s="8"/>
      <c r="Y209" s="776"/>
      <c r="Z209" s="8"/>
    </row>
    <row r="210" spans="3:26" ht="13.5">
      <c r="C210" s="8"/>
      <c r="D210" s="8"/>
      <c r="E210" s="8"/>
      <c r="F210" s="8"/>
      <c r="G210" s="8"/>
      <c r="H210" s="8"/>
      <c r="I210" s="8"/>
      <c r="J210" s="8"/>
      <c r="K210" s="8"/>
      <c r="L210" s="8"/>
      <c r="M210" s="8"/>
      <c r="N210" s="8"/>
      <c r="O210" s="776"/>
      <c r="P210" s="8"/>
      <c r="Q210" s="776"/>
      <c r="R210" s="8"/>
      <c r="S210" s="776"/>
      <c r="T210" s="8"/>
      <c r="U210" s="776"/>
      <c r="V210" s="8"/>
      <c r="W210" s="776"/>
      <c r="X210" s="8"/>
      <c r="Y210" s="776"/>
      <c r="Z210" s="8"/>
    </row>
    <row r="211" spans="3:26" ht="13.5">
      <c r="C211" s="8"/>
      <c r="D211" s="8"/>
      <c r="E211" s="8"/>
      <c r="F211" s="8"/>
      <c r="G211" s="8"/>
      <c r="H211" s="8"/>
      <c r="I211" s="8"/>
      <c r="J211" s="8"/>
      <c r="K211" s="8"/>
      <c r="L211" s="8"/>
      <c r="M211" s="8"/>
      <c r="N211" s="8"/>
      <c r="O211" s="776"/>
      <c r="P211" s="8"/>
      <c r="Q211" s="776"/>
      <c r="R211" s="8"/>
      <c r="S211" s="776"/>
      <c r="T211" s="8"/>
      <c r="U211" s="776"/>
      <c r="V211" s="8"/>
      <c r="W211" s="776"/>
      <c r="X211" s="8"/>
      <c r="Y211" s="776"/>
      <c r="Z211" s="8"/>
    </row>
    <row r="212" spans="3:26" ht="13.5">
      <c r="C212" s="8"/>
      <c r="D212" s="8"/>
      <c r="E212" s="8"/>
      <c r="F212" s="8"/>
      <c r="G212" s="8"/>
      <c r="H212" s="8"/>
      <c r="I212" s="8"/>
      <c r="J212" s="8"/>
      <c r="K212" s="8"/>
      <c r="L212" s="8"/>
      <c r="M212" s="8"/>
      <c r="N212" s="8"/>
      <c r="O212" s="776"/>
      <c r="P212" s="8"/>
      <c r="Q212" s="776"/>
      <c r="R212" s="8"/>
      <c r="S212" s="776"/>
      <c r="T212" s="8"/>
      <c r="U212" s="776"/>
      <c r="V212" s="8"/>
      <c r="W212" s="776"/>
      <c r="X212" s="8"/>
      <c r="Y212" s="776"/>
      <c r="Z212" s="8"/>
    </row>
    <row r="213" spans="3:26" ht="13.5">
      <c r="C213" s="8"/>
      <c r="D213" s="8"/>
      <c r="E213" s="8"/>
      <c r="F213" s="8"/>
      <c r="G213" s="8"/>
      <c r="H213" s="8"/>
      <c r="I213" s="8"/>
      <c r="J213" s="8"/>
      <c r="K213" s="8"/>
      <c r="L213" s="8"/>
      <c r="M213" s="8"/>
      <c r="N213" s="8"/>
      <c r="O213" s="776"/>
      <c r="P213" s="8"/>
      <c r="Q213" s="776"/>
      <c r="R213" s="8"/>
      <c r="S213" s="776"/>
      <c r="T213" s="8"/>
      <c r="U213" s="776"/>
      <c r="V213" s="8"/>
      <c r="W213" s="776"/>
      <c r="X213" s="8"/>
      <c r="Y213" s="776"/>
      <c r="Z213" s="8"/>
    </row>
    <row r="214" spans="3:26" ht="13.5">
      <c r="C214" s="8"/>
      <c r="D214" s="8"/>
      <c r="E214" s="8"/>
      <c r="F214" s="8"/>
      <c r="G214" s="8"/>
      <c r="H214" s="8"/>
      <c r="I214" s="8"/>
      <c r="J214" s="8"/>
      <c r="K214" s="8"/>
      <c r="L214" s="8"/>
      <c r="M214" s="8"/>
      <c r="N214" s="8"/>
      <c r="O214" s="776"/>
      <c r="P214" s="8"/>
      <c r="Q214" s="776"/>
      <c r="R214" s="8"/>
      <c r="S214" s="776"/>
      <c r="T214" s="8"/>
      <c r="U214" s="776"/>
      <c r="V214" s="8"/>
      <c r="W214" s="776"/>
      <c r="X214" s="8"/>
      <c r="Y214" s="776"/>
      <c r="Z214" s="8"/>
    </row>
    <row r="215" spans="3:26" ht="13.5">
      <c r="C215" s="8"/>
      <c r="D215" s="8"/>
      <c r="E215" s="8"/>
      <c r="F215" s="8"/>
      <c r="G215" s="8"/>
      <c r="H215" s="8"/>
      <c r="I215" s="8"/>
      <c r="J215" s="8"/>
      <c r="K215" s="8"/>
      <c r="L215" s="8"/>
      <c r="M215" s="8"/>
      <c r="N215" s="8"/>
      <c r="O215" s="776"/>
      <c r="P215" s="8"/>
      <c r="Q215" s="776"/>
      <c r="R215" s="8"/>
      <c r="S215" s="776"/>
      <c r="T215" s="8"/>
      <c r="U215" s="776"/>
      <c r="V215" s="8"/>
      <c r="W215" s="776"/>
      <c r="X215" s="8"/>
      <c r="Y215" s="776"/>
      <c r="Z215" s="8"/>
    </row>
    <row r="216" spans="3:26" ht="13.5">
      <c r="C216" s="8"/>
      <c r="D216" s="8"/>
      <c r="E216" s="8"/>
      <c r="F216" s="8"/>
      <c r="G216" s="8"/>
      <c r="H216" s="8"/>
      <c r="I216" s="8"/>
      <c r="J216" s="8"/>
      <c r="K216" s="8"/>
      <c r="L216" s="8"/>
      <c r="M216" s="8"/>
      <c r="N216" s="8"/>
      <c r="O216" s="776"/>
      <c r="P216" s="8"/>
      <c r="Q216" s="776"/>
      <c r="R216" s="8"/>
      <c r="S216" s="776"/>
      <c r="T216" s="8"/>
      <c r="U216" s="776"/>
      <c r="V216" s="8"/>
      <c r="W216" s="776"/>
      <c r="X216" s="8"/>
      <c r="Y216" s="776"/>
      <c r="Z216" s="8"/>
    </row>
    <row r="217" spans="3:26" ht="13.5">
      <c r="C217" s="8"/>
      <c r="D217" s="8"/>
      <c r="E217" s="8"/>
      <c r="F217" s="8"/>
      <c r="G217" s="8"/>
      <c r="H217" s="8"/>
      <c r="I217" s="8"/>
      <c r="J217" s="8"/>
      <c r="K217" s="8"/>
      <c r="L217" s="8"/>
      <c r="M217" s="8"/>
      <c r="N217" s="8"/>
      <c r="O217" s="776"/>
      <c r="P217" s="8"/>
      <c r="Q217" s="776"/>
      <c r="R217" s="8"/>
      <c r="S217" s="776"/>
      <c r="T217" s="8"/>
      <c r="U217" s="776"/>
      <c r="V217" s="8"/>
      <c r="W217" s="776"/>
      <c r="X217" s="8"/>
      <c r="Y217" s="776"/>
      <c r="Z217" s="8"/>
    </row>
    <row r="218" spans="3:26" ht="13.5">
      <c r="C218" s="8"/>
      <c r="D218" s="8"/>
      <c r="E218" s="8"/>
      <c r="F218" s="8"/>
      <c r="G218" s="8"/>
      <c r="H218" s="8"/>
      <c r="I218" s="8"/>
      <c r="J218" s="8"/>
      <c r="K218" s="8"/>
      <c r="L218" s="8"/>
      <c r="M218" s="8"/>
      <c r="N218" s="8"/>
      <c r="O218" s="776"/>
      <c r="P218" s="8"/>
      <c r="Q218" s="776"/>
      <c r="R218" s="8"/>
      <c r="S218" s="776"/>
      <c r="T218" s="8"/>
      <c r="U218" s="776"/>
      <c r="V218" s="8"/>
      <c r="W218" s="776"/>
      <c r="X218" s="8"/>
      <c r="Y218" s="776"/>
      <c r="Z218" s="8"/>
    </row>
    <row r="219" spans="3:26" ht="13.5">
      <c r="C219" s="8"/>
      <c r="D219" s="8"/>
      <c r="E219" s="8"/>
      <c r="F219" s="8"/>
      <c r="G219" s="8"/>
      <c r="H219" s="8"/>
      <c r="I219" s="8"/>
      <c r="J219" s="8"/>
      <c r="K219" s="8"/>
      <c r="L219" s="8"/>
      <c r="M219" s="8"/>
      <c r="N219" s="8"/>
      <c r="O219" s="776"/>
      <c r="P219" s="8"/>
      <c r="Q219" s="776"/>
      <c r="R219" s="8"/>
      <c r="S219" s="776"/>
      <c r="T219" s="8"/>
      <c r="U219" s="776"/>
      <c r="V219" s="8"/>
      <c r="W219" s="776"/>
      <c r="X219" s="8"/>
      <c r="Y219" s="776"/>
      <c r="Z219" s="8"/>
    </row>
    <row r="220" spans="3:26" ht="13.5">
      <c r="C220" s="8"/>
      <c r="D220" s="8"/>
      <c r="E220" s="8"/>
      <c r="F220" s="8"/>
      <c r="G220" s="8"/>
      <c r="H220" s="8"/>
      <c r="I220" s="8"/>
      <c r="J220" s="8"/>
      <c r="K220" s="8"/>
      <c r="L220" s="8"/>
      <c r="M220" s="8"/>
      <c r="N220" s="8"/>
      <c r="O220" s="776"/>
      <c r="P220" s="8"/>
      <c r="Q220" s="776"/>
      <c r="R220" s="8"/>
      <c r="S220" s="776"/>
      <c r="T220" s="8"/>
      <c r="U220" s="776"/>
      <c r="V220" s="8"/>
      <c r="W220" s="776"/>
      <c r="X220" s="8"/>
      <c r="Y220" s="776"/>
      <c r="Z220" s="8"/>
    </row>
    <row r="221" spans="3:26" ht="13.5">
      <c r="C221" s="8"/>
      <c r="D221" s="8"/>
      <c r="E221" s="8"/>
      <c r="F221" s="8"/>
      <c r="G221" s="8"/>
      <c r="H221" s="8"/>
      <c r="I221" s="8"/>
      <c r="J221" s="8"/>
      <c r="K221" s="8"/>
      <c r="L221" s="8"/>
      <c r="M221" s="8"/>
      <c r="N221" s="8"/>
      <c r="O221" s="776"/>
      <c r="P221" s="8"/>
      <c r="Q221" s="776"/>
      <c r="R221" s="8"/>
      <c r="S221" s="776"/>
      <c r="T221" s="8"/>
      <c r="U221" s="776"/>
      <c r="V221" s="8"/>
      <c r="W221" s="776"/>
      <c r="X221" s="8"/>
      <c r="Y221" s="776"/>
      <c r="Z221" s="8"/>
    </row>
    <row r="222" spans="3:26" ht="13.5">
      <c r="C222" s="8"/>
      <c r="D222" s="8"/>
      <c r="E222" s="8"/>
      <c r="F222" s="8"/>
      <c r="G222" s="8"/>
      <c r="H222" s="8"/>
      <c r="I222" s="8"/>
      <c r="J222" s="8"/>
      <c r="K222" s="8"/>
      <c r="L222" s="8"/>
      <c r="M222" s="8"/>
      <c r="N222" s="8"/>
      <c r="O222" s="776"/>
      <c r="P222" s="8"/>
      <c r="Q222" s="776"/>
      <c r="R222" s="8"/>
      <c r="S222" s="776"/>
      <c r="T222" s="8"/>
      <c r="U222" s="776"/>
      <c r="V222" s="8"/>
      <c r="W222" s="776"/>
      <c r="X222" s="8"/>
      <c r="Y222" s="776"/>
      <c r="Z222" s="8"/>
    </row>
    <row r="223" spans="3:26" ht="13.5">
      <c r="C223" s="8"/>
      <c r="D223" s="8"/>
      <c r="E223" s="8"/>
      <c r="F223" s="8"/>
      <c r="G223" s="8"/>
      <c r="H223" s="8"/>
      <c r="I223" s="8"/>
      <c r="J223" s="8"/>
      <c r="K223" s="8"/>
      <c r="L223" s="8"/>
      <c r="M223" s="8"/>
      <c r="N223" s="8"/>
      <c r="O223" s="776"/>
      <c r="P223" s="8"/>
      <c r="Q223" s="776"/>
      <c r="R223" s="8"/>
      <c r="S223" s="776"/>
      <c r="T223" s="8"/>
      <c r="U223" s="776"/>
      <c r="V223" s="8"/>
      <c r="W223" s="776"/>
      <c r="X223" s="8"/>
      <c r="Y223" s="776"/>
      <c r="Z223" s="8"/>
    </row>
    <row r="224" spans="3:26" ht="13.5">
      <c r="C224" s="8"/>
      <c r="D224" s="8"/>
      <c r="E224" s="8"/>
      <c r="F224" s="8"/>
      <c r="G224" s="8"/>
      <c r="H224" s="8"/>
      <c r="I224" s="8"/>
      <c r="J224" s="8"/>
      <c r="K224" s="8"/>
      <c r="L224" s="8"/>
      <c r="M224" s="8"/>
      <c r="N224" s="8"/>
      <c r="O224" s="776"/>
      <c r="P224" s="8"/>
      <c r="Q224" s="776"/>
      <c r="R224" s="8"/>
      <c r="S224" s="776"/>
      <c r="T224" s="8"/>
      <c r="U224" s="776"/>
      <c r="V224" s="8"/>
      <c r="W224" s="776"/>
      <c r="X224" s="8"/>
      <c r="Y224" s="776"/>
      <c r="Z224" s="8"/>
    </row>
    <row r="225" spans="3:26" ht="13.5">
      <c r="C225" s="8"/>
      <c r="D225" s="8"/>
      <c r="E225" s="8"/>
      <c r="F225" s="8"/>
      <c r="G225" s="8"/>
      <c r="H225" s="8"/>
      <c r="I225" s="8"/>
      <c r="J225" s="8"/>
      <c r="K225" s="8"/>
      <c r="L225" s="8"/>
      <c r="M225" s="8"/>
      <c r="N225" s="8"/>
      <c r="O225" s="776"/>
      <c r="P225" s="8"/>
      <c r="Q225" s="776"/>
      <c r="R225" s="8"/>
      <c r="S225" s="776"/>
      <c r="T225" s="8"/>
      <c r="U225" s="776"/>
      <c r="V225" s="8"/>
      <c r="W225" s="776"/>
      <c r="X225" s="8"/>
      <c r="Y225" s="776"/>
      <c r="Z225" s="8"/>
    </row>
    <row r="226" spans="3:26" ht="13.5">
      <c r="C226" s="8"/>
      <c r="D226" s="8"/>
      <c r="E226" s="8"/>
      <c r="F226" s="8"/>
      <c r="G226" s="8"/>
      <c r="H226" s="8"/>
      <c r="I226" s="8"/>
      <c r="J226" s="8"/>
      <c r="K226" s="8"/>
      <c r="L226" s="8"/>
      <c r="M226" s="8"/>
      <c r="N226" s="8"/>
      <c r="O226" s="776"/>
      <c r="P226" s="8"/>
      <c r="Q226" s="776"/>
      <c r="R226" s="8"/>
      <c r="S226" s="776"/>
      <c r="T226" s="8"/>
      <c r="U226" s="776"/>
      <c r="V226" s="8"/>
      <c r="W226" s="776"/>
      <c r="X226" s="8"/>
      <c r="Y226" s="776"/>
      <c r="Z226" s="8"/>
    </row>
    <row r="227" spans="3:26" ht="13.5">
      <c r="C227" s="8"/>
      <c r="D227" s="8"/>
      <c r="E227" s="8"/>
      <c r="F227" s="8"/>
      <c r="G227" s="8"/>
      <c r="H227" s="8"/>
      <c r="I227" s="8"/>
      <c r="J227" s="8"/>
      <c r="K227" s="8"/>
      <c r="L227" s="8"/>
      <c r="M227" s="8"/>
      <c r="N227" s="8"/>
      <c r="O227" s="776"/>
      <c r="P227" s="8"/>
      <c r="Q227" s="776"/>
      <c r="R227" s="8"/>
      <c r="S227" s="776"/>
      <c r="T227" s="8"/>
      <c r="U227" s="776"/>
      <c r="V227" s="8"/>
      <c r="W227" s="776"/>
      <c r="X227" s="8"/>
      <c r="Y227" s="776"/>
      <c r="Z227" s="8"/>
    </row>
    <row r="228" spans="3:26" ht="13.5">
      <c r="C228" s="8"/>
      <c r="D228" s="8"/>
      <c r="E228" s="8"/>
      <c r="F228" s="8"/>
      <c r="G228" s="8"/>
      <c r="H228" s="8"/>
      <c r="I228" s="8"/>
      <c r="J228" s="8"/>
      <c r="K228" s="8"/>
      <c r="L228" s="8"/>
      <c r="M228" s="8"/>
      <c r="N228" s="8"/>
      <c r="O228" s="776"/>
      <c r="P228" s="8"/>
      <c r="Q228" s="776"/>
      <c r="R228" s="8"/>
      <c r="S228" s="776"/>
      <c r="T228" s="8"/>
      <c r="U228" s="776"/>
      <c r="V228" s="8"/>
      <c r="W228" s="776"/>
      <c r="X228" s="8"/>
      <c r="Y228" s="776"/>
      <c r="Z228" s="8"/>
    </row>
    <row r="229" spans="3:26" ht="13.5">
      <c r="C229" s="8"/>
      <c r="D229" s="8"/>
      <c r="E229" s="8"/>
      <c r="F229" s="8"/>
      <c r="G229" s="8"/>
      <c r="H229" s="8"/>
      <c r="I229" s="8"/>
      <c r="J229" s="8"/>
      <c r="K229" s="8"/>
      <c r="L229" s="8"/>
      <c r="M229" s="8"/>
      <c r="N229" s="8"/>
      <c r="O229" s="776"/>
      <c r="P229" s="8"/>
      <c r="Q229" s="776"/>
      <c r="R229" s="8"/>
      <c r="S229" s="776"/>
      <c r="T229" s="8"/>
      <c r="U229" s="776"/>
      <c r="V229" s="8"/>
      <c r="W229" s="776"/>
      <c r="X229" s="8"/>
      <c r="Y229" s="776"/>
      <c r="Z229" s="8"/>
    </row>
    <row r="230" spans="3:26" ht="13.5">
      <c r="C230" s="8"/>
      <c r="D230" s="8"/>
      <c r="E230" s="8"/>
      <c r="F230" s="8"/>
      <c r="G230" s="8"/>
      <c r="H230" s="8"/>
      <c r="I230" s="8"/>
      <c r="J230" s="8"/>
      <c r="K230" s="8"/>
      <c r="L230" s="8"/>
      <c r="M230" s="8"/>
      <c r="N230" s="8"/>
      <c r="O230" s="776"/>
      <c r="P230" s="8"/>
      <c r="Q230" s="776"/>
      <c r="R230" s="8"/>
      <c r="S230" s="776"/>
      <c r="T230" s="8"/>
      <c r="U230" s="776"/>
      <c r="V230" s="8"/>
      <c r="W230" s="776"/>
      <c r="X230" s="8"/>
      <c r="Y230" s="776"/>
      <c r="Z230" s="8"/>
    </row>
    <row r="231" spans="3:26" ht="13.5">
      <c r="C231" s="8"/>
      <c r="D231" s="8"/>
      <c r="E231" s="8"/>
      <c r="F231" s="8"/>
      <c r="G231" s="8"/>
      <c r="H231" s="8"/>
      <c r="I231" s="8"/>
      <c r="J231" s="8"/>
      <c r="K231" s="8"/>
      <c r="L231" s="8"/>
      <c r="M231" s="8"/>
      <c r="N231" s="8"/>
      <c r="O231" s="776"/>
      <c r="P231" s="8"/>
      <c r="Q231" s="776"/>
      <c r="R231" s="8"/>
      <c r="S231" s="776"/>
      <c r="T231" s="8"/>
      <c r="U231" s="776"/>
      <c r="V231" s="8"/>
      <c r="W231" s="776"/>
      <c r="X231" s="8"/>
      <c r="Y231" s="776"/>
      <c r="Z231" s="8"/>
    </row>
    <row r="232" spans="3:26" ht="13.5">
      <c r="C232" s="8"/>
      <c r="D232" s="8"/>
      <c r="E232" s="8"/>
      <c r="F232" s="8"/>
      <c r="G232" s="8"/>
      <c r="H232" s="8"/>
      <c r="I232" s="8"/>
      <c r="J232" s="8"/>
      <c r="K232" s="8"/>
      <c r="L232" s="8"/>
      <c r="M232" s="8"/>
      <c r="N232" s="8"/>
      <c r="O232" s="776"/>
      <c r="P232" s="8"/>
      <c r="Q232" s="776"/>
      <c r="R232" s="8"/>
      <c r="S232" s="776"/>
      <c r="T232" s="8"/>
      <c r="U232" s="776"/>
      <c r="V232" s="8"/>
      <c r="W232" s="776"/>
      <c r="X232" s="8"/>
      <c r="Y232" s="776"/>
      <c r="Z232" s="8"/>
    </row>
    <row r="233" spans="3:26" ht="13.5">
      <c r="C233" s="8"/>
      <c r="D233" s="8"/>
      <c r="E233" s="8"/>
      <c r="F233" s="8"/>
      <c r="G233" s="8"/>
      <c r="H233" s="8"/>
      <c r="I233" s="8"/>
      <c r="J233" s="8"/>
      <c r="K233" s="8"/>
      <c r="L233" s="8"/>
      <c r="M233" s="8"/>
      <c r="N233" s="8"/>
      <c r="O233" s="776"/>
      <c r="P233" s="8"/>
      <c r="Q233" s="776"/>
      <c r="R233" s="8"/>
      <c r="S233" s="776"/>
      <c r="T233" s="8"/>
      <c r="U233" s="776"/>
      <c r="V233" s="8"/>
      <c r="W233" s="776"/>
      <c r="X233" s="8"/>
      <c r="Y233" s="776"/>
      <c r="Z233" s="8"/>
    </row>
    <row r="234" spans="3:26" ht="13.5">
      <c r="C234" s="8"/>
      <c r="D234" s="8"/>
      <c r="E234" s="8"/>
      <c r="F234" s="8"/>
      <c r="G234" s="8"/>
      <c r="H234" s="8"/>
      <c r="I234" s="8"/>
      <c r="J234" s="8"/>
      <c r="K234" s="8"/>
      <c r="L234" s="8"/>
      <c r="M234" s="8"/>
      <c r="N234" s="8"/>
      <c r="O234" s="776"/>
      <c r="P234" s="8"/>
      <c r="Q234" s="776"/>
      <c r="R234" s="8"/>
      <c r="S234" s="776"/>
      <c r="T234" s="8"/>
      <c r="U234" s="776"/>
      <c r="V234" s="8"/>
      <c r="W234" s="776"/>
      <c r="X234" s="8"/>
      <c r="Y234" s="776"/>
      <c r="Z234" s="8"/>
    </row>
    <row r="235" spans="3:26" ht="13.5">
      <c r="C235" s="8"/>
      <c r="D235" s="8"/>
      <c r="E235" s="8"/>
      <c r="F235" s="8"/>
      <c r="G235" s="8"/>
      <c r="H235" s="8"/>
      <c r="I235" s="8"/>
      <c r="J235" s="8"/>
      <c r="K235" s="8"/>
      <c r="L235" s="8"/>
      <c r="M235" s="8"/>
      <c r="N235" s="8"/>
      <c r="O235" s="776"/>
      <c r="P235" s="8"/>
      <c r="Q235" s="776"/>
      <c r="R235" s="8"/>
      <c r="S235" s="776"/>
      <c r="T235" s="8"/>
      <c r="U235" s="776"/>
      <c r="V235" s="8"/>
      <c r="W235" s="776"/>
      <c r="X235" s="8"/>
      <c r="Y235" s="776"/>
      <c r="Z235" s="8"/>
    </row>
    <row r="236" spans="3:26" ht="13.5">
      <c r="C236" s="8"/>
      <c r="D236" s="8"/>
      <c r="E236" s="8"/>
      <c r="F236" s="8"/>
      <c r="G236" s="8"/>
      <c r="H236" s="8"/>
      <c r="I236" s="8"/>
      <c r="J236" s="8"/>
      <c r="K236" s="8"/>
      <c r="L236" s="8"/>
      <c r="M236" s="8"/>
      <c r="N236" s="8"/>
      <c r="O236" s="776"/>
      <c r="P236" s="8"/>
      <c r="Q236" s="776"/>
      <c r="R236" s="8"/>
      <c r="S236" s="776"/>
      <c r="T236" s="8"/>
      <c r="U236" s="776"/>
      <c r="V236" s="8"/>
      <c r="W236" s="776"/>
      <c r="X236" s="8"/>
      <c r="Y236" s="776"/>
      <c r="Z236" s="8"/>
    </row>
    <row r="237" spans="3:26" ht="13.5">
      <c r="C237" s="8"/>
      <c r="D237" s="8"/>
      <c r="E237" s="8"/>
      <c r="F237" s="8"/>
      <c r="G237" s="8"/>
      <c r="H237" s="8"/>
      <c r="I237" s="8"/>
      <c r="J237" s="8"/>
      <c r="K237" s="8"/>
      <c r="L237" s="8"/>
      <c r="M237" s="8"/>
      <c r="N237" s="8"/>
      <c r="O237" s="776"/>
      <c r="P237" s="8"/>
      <c r="Q237" s="776"/>
      <c r="R237" s="8"/>
      <c r="S237" s="776"/>
      <c r="T237" s="8"/>
      <c r="U237" s="776"/>
      <c r="V237" s="8"/>
      <c r="W237" s="776"/>
      <c r="X237" s="8"/>
      <c r="Y237" s="776"/>
      <c r="Z237" s="8"/>
    </row>
    <row r="238" spans="3:26" ht="13.5">
      <c r="C238" s="8"/>
      <c r="D238" s="8"/>
      <c r="E238" s="8"/>
      <c r="F238" s="8"/>
      <c r="G238" s="8"/>
      <c r="H238" s="8"/>
      <c r="I238" s="8"/>
      <c r="J238" s="8"/>
      <c r="K238" s="8"/>
      <c r="L238" s="8"/>
      <c r="M238" s="8"/>
      <c r="N238" s="8"/>
      <c r="O238" s="776"/>
      <c r="P238" s="8"/>
      <c r="Q238" s="776"/>
      <c r="R238" s="8"/>
      <c r="S238" s="776"/>
      <c r="T238" s="8"/>
      <c r="U238" s="776"/>
      <c r="V238" s="8"/>
      <c r="W238" s="776"/>
      <c r="X238" s="8"/>
      <c r="Y238" s="776"/>
      <c r="Z238" s="8"/>
    </row>
    <row r="239" spans="3:26" ht="13.5">
      <c r="C239" s="8"/>
      <c r="D239" s="8"/>
      <c r="E239" s="8"/>
      <c r="F239" s="8"/>
      <c r="G239" s="8"/>
      <c r="H239" s="8"/>
      <c r="I239" s="8"/>
      <c r="J239" s="8"/>
      <c r="K239" s="8"/>
      <c r="L239" s="8"/>
      <c r="M239" s="8"/>
      <c r="N239" s="8"/>
      <c r="O239" s="776"/>
      <c r="P239" s="8"/>
      <c r="Q239" s="776"/>
      <c r="R239" s="8"/>
      <c r="S239" s="776"/>
      <c r="T239" s="8"/>
      <c r="U239" s="776"/>
      <c r="V239" s="8"/>
      <c r="W239" s="776"/>
      <c r="X239" s="8"/>
      <c r="Y239" s="776"/>
      <c r="Z239" s="8"/>
    </row>
    <row r="240" spans="3:26" ht="13.5">
      <c r="C240" s="8"/>
      <c r="D240" s="8"/>
      <c r="E240" s="8"/>
      <c r="F240" s="8"/>
      <c r="G240" s="8"/>
      <c r="H240" s="8"/>
      <c r="I240" s="8"/>
      <c r="J240" s="8"/>
      <c r="K240" s="8"/>
      <c r="L240" s="8"/>
      <c r="M240" s="8"/>
      <c r="N240" s="8"/>
      <c r="O240" s="776"/>
      <c r="P240" s="8"/>
      <c r="Q240" s="776"/>
      <c r="R240" s="8"/>
      <c r="S240" s="776"/>
      <c r="T240" s="8"/>
      <c r="U240" s="776"/>
      <c r="V240" s="8"/>
      <c r="W240" s="776"/>
      <c r="X240" s="8"/>
      <c r="Y240" s="776"/>
      <c r="Z240" s="8"/>
    </row>
    <row r="241" spans="3:26" ht="13.5">
      <c r="C241" s="8"/>
      <c r="D241" s="8"/>
      <c r="E241" s="8"/>
      <c r="F241" s="8"/>
      <c r="G241" s="8"/>
      <c r="H241" s="8"/>
      <c r="I241" s="8"/>
      <c r="J241" s="8"/>
      <c r="K241" s="8"/>
      <c r="L241" s="8"/>
      <c r="M241" s="8"/>
      <c r="N241" s="8"/>
      <c r="O241" s="776"/>
      <c r="P241" s="8"/>
      <c r="Q241" s="776"/>
      <c r="R241" s="8"/>
      <c r="S241" s="776"/>
      <c r="T241" s="8"/>
      <c r="U241" s="776"/>
      <c r="V241" s="8"/>
      <c r="W241" s="776"/>
      <c r="X241" s="8"/>
      <c r="Y241" s="776"/>
      <c r="Z241" s="8"/>
    </row>
    <row r="242" spans="3:26" ht="13.5">
      <c r="C242" s="8"/>
      <c r="D242" s="8"/>
      <c r="E242" s="8"/>
      <c r="F242" s="8"/>
      <c r="G242" s="8"/>
      <c r="H242" s="8"/>
      <c r="I242" s="8"/>
      <c r="J242" s="8"/>
      <c r="K242" s="8"/>
      <c r="L242" s="8"/>
      <c r="M242" s="8"/>
      <c r="N242" s="8"/>
      <c r="O242" s="776"/>
      <c r="P242" s="8"/>
      <c r="Q242" s="776"/>
      <c r="R242" s="8"/>
      <c r="S242" s="776"/>
      <c r="T242" s="8"/>
      <c r="U242" s="776"/>
      <c r="V242" s="8"/>
      <c r="W242" s="776"/>
      <c r="X242" s="8"/>
      <c r="Y242" s="776"/>
      <c r="Z242" s="8"/>
    </row>
    <row r="243" spans="3:26" ht="13.5">
      <c r="C243" s="8"/>
      <c r="D243" s="8"/>
      <c r="E243" s="8"/>
      <c r="F243" s="8"/>
      <c r="G243" s="8"/>
      <c r="H243" s="8"/>
      <c r="I243" s="8"/>
      <c r="J243" s="8"/>
      <c r="K243" s="8"/>
      <c r="L243" s="8"/>
      <c r="M243" s="8"/>
      <c r="N243" s="8"/>
      <c r="O243" s="776"/>
      <c r="P243" s="8"/>
      <c r="Q243" s="776"/>
      <c r="R243" s="8"/>
      <c r="S243" s="776"/>
      <c r="T243" s="8"/>
      <c r="U243" s="776"/>
      <c r="V243" s="8"/>
      <c r="W243" s="776"/>
      <c r="X243" s="8"/>
      <c r="Y243" s="776"/>
      <c r="Z243" s="8"/>
    </row>
    <row r="244" spans="3:26" ht="13.5">
      <c r="C244" s="8"/>
      <c r="D244" s="8"/>
      <c r="E244" s="8"/>
      <c r="F244" s="8"/>
      <c r="G244" s="8"/>
      <c r="H244" s="8"/>
      <c r="I244" s="8"/>
      <c r="J244" s="8"/>
      <c r="K244" s="8"/>
      <c r="L244" s="8"/>
      <c r="M244" s="8"/>
      <c r="N244" s="8"/>
      <c r="O244" s="776"/>
      <c r="P244" s="8"/>
      <c r="Q244" s="776"/>
      <c r="R244" s="8"/>
      <c r="S244" s="776"/>
      <c r="T244" s="8"/>
      <c r="U244" s="776"/>
      <c r="V244" s="8"/>
      <c r="W244" s="776"/>
      <c r="X244" s="8"/>
      <c r="Y244" s="776"/>
      <c r="Z244" s="8"/>
    </row>
    <row r="245" spans="3:26" ht="13.5">
      <c r="C245" s="8"/>
      <c r="D245" s="8"/>
      <c r="E245" s="8"/>
      <c r="F245" s="8"/>
      <c r="G245" s="8"/>
      <c r="H245" s="8"/>
      <c r="I245" s="8"/>
      <c r="J245" s="8"/>
      <c r="K245" s="8"/>
      <c r="L245" s="8"/>
      <c r="M245" s="8"/>
      <c r="N245" s="8"/>
      <c r="O245" s="776"/>
      <c r="P245" s="8"/>
      <c r="Q245" s="776"/>
      <c r="R245" s="8"/>
      <c r="S245" s="776"/>
      <c r="T245" s="8"/>
      <c r="U245" s="776"/>
      <c r="V245" s="8"/>
      <c r="W245" s="776"/>
      <c r="X245" s="8"/>
      <c r="Y245" s="776"/>
      <c r="Z245" s="8"/>
    </row>
    <row r="246" spans="3:26" ht="13.5">
      <c r="C246" s="8"/>
      <c r="D246" s="8"/>
      <c r="E246" s="8"/>
      <c r="F246" s="8"/>
      <c r="G246" s="8"/>
      <c r="H246" s="8"/>
      <c r="I246" s="8"/>
      <c r="J246" s="8"/>
      <c r="K246" s="8"/>
      <c r="L246" s="8"/>
      <c r="M246" s="8"/>
      <c r="N246" s="8"/>
      <c r="O246" s="776"/>
      <c r="P246" s="8"/>
      <c r="Q246" s="776"/>
      <c r="R246" s="8"/>
      <c r="S246" s="776"/>
      <c r="T246" s="8"/>
      <c r="U246" s="776"/>
      <c r="V246" s="8"/>
      <c r="W246" s="776"/>
      <c r="X246" s="8"/>
      <c r="Y246" s="776"/>
      <c r="Z246" s="8"/>
    </row>
    <row r="247" spans="3:26" ht="13.5">
      <c r="C247" s="8"/>
      <c r="D247" s="8"/>
      <c r="E247" s="8"/>
      <c r="F247" s="8"/>
      <c r="G247" s="8"/>
      <c r="H247" s="8"/>
      <c r="I247" s="8"/>
      <c r="J247" s="8"/>
      <c r="K247" s="8"/>
      <c r="L247" s="8"/>
      <c r="M247" s="8"/>
      <c r="N247" s="8"/>
      <c r="O247" s="776"/>
      <c r="P247" s="8"/>
      <c r="Q247" s="776"/>
      <c r="R247" s="8"/>
      <c r="S247" s="776"/>
      <c r="T247" s="8"/>
      <c r="U247" s="776"/>
      <c r="V247" s="8"/>
      <c r="W247" s="776"/>
      <c r="X247" s="8"/>
      <c r="Y247" s="776"/>
      <c r="Z247" s="8"/>
    </row>
    <row r="248" spans="3:26" ht="13.5">
      <c r="C248" s="8"/>
      <c r="D248" s="8"/>
      <c r="E248" s="8"/>
      <c r="F248" s="8"/>
      <c r="G248" s="8"/>
      <c r="H248" s="8"/>
      <c r="I248" s="8"/>
      <c r="J248" s="8"/>
      <c r="K248" s="8"/>
      <c r="L248" s="8"/>
      <c r="M248" s="8"/>
      <c r="N248" s="8"/>
      <c r="O248" s="776"/>
      <c r="P248" s="8"/>
      <c r="Q248" s="776"/>
      <c r="R248" s="8"/>
      <c r="S248" s="776"/>
      <c r="T248" s="8"/>
      <c r="U248" s="776"/>
      <c r="V248" s="8"/>
      <c r="W248" s="776"/>
      <c r="X248" s="8"/>
      <c r="Y248" s="776"/>
      <c r="Z248" s="8"/>
    </row>
    <row r="249" spans="3:26" ht="13.5">
      <c r="C249" s="8"/>
      <c r="D249" s="8"/>
      <c r="E249" s="8"/>
      <c r="F249" s="8"/>
      <c r="G249" s="8"/>
      <c r="H249" s="8"/>
      <c r="I249" s="8"/>
      <c r="J249" s="8"/>
      <c r="K249" s="8"/>
      <c r="L249" s="8"/>
      <c r="M249" s="8"/>
      <c r="N249" s="8"/>
      <c r="O249" s="776"/>
      <c r="P249" s="8"/>
      <c r="Q249" s="776"/>
      <c r="R249" s="8"/>
      <c r="S249" s="776"/>
      <c r="T249" s="8"/>
      <c r="U249" s="776"/>
      <c r="V249" s="8"/>
      <c r="W249" s="776"/>
      <c r="X249" s="8"/>
      <c r="Y249" s="776"/>
      <c r="Z249" s="8"/>
    </row>
    <row r="250" spans="3:26" ht="13.5">
      <c r="C250" s="8"/>
      <c r="D250" s="8"/>
      <c r="E250" s="8"/>
      <c r="F250" s="8"/>
      <c r="G250" s="8"/>
      <c r="H250" s="8"/>
      <c r="I250" s="8"/>
      <c r="J250" s="8"/>
      <c r="K250" s="8"/>
      <c r="L250" s="8"/>
      <c r="M250" s="8"/>
      <c r="N250" s="8"/>
      <c r="O250" s="776"/>
      <c r="P250" s="8"/>
      <c r="Q250" s="776"/>
      <c r="R250" s="8"/>
      <c r="S250" s="776"/>
      <c r="T250" s="8"/>
      <c r="U250" s="776"/>
      <c r="V250" s="8"/>
      <c r="W250" s="776"/>
      <c r="X250" s="8"/>
      <c r="Y250" s="776"/>
      <c r="Z250" s="8"/>
    </row>
    <row r="251" spans="3:26" ht="13.5">
      <c r="C251" s="8"/>
      <c r="D251" s="8"/>
      <c r="E251" s="8"/>
      <c r="F251" s="8"/>
      <c r="G251" s="8"/>
      <c r="H251" s="8"/>
      <c r="I251" s="8"/>
      <c r="J251" s="8"/>
      <c r="K251" s="8"/>
      <c r="L251" s="8"/>
      <c r="M251" s="8"/>
      <c r="N251" s="8"/>
      <c r="O251" s="776"/>
      <c r="P251" s="8"/>
      <c r="Q251" s="776"/>
      <c r="R251" s="8"/>
      <c r="S251" s="776"/>
      <c r="T251" s="8"/>
      <c r="U251" s="776"/>
      <c r="V251" s="8"/>
      <c r="W251" s="776"/>
      <c r="X251" s="8"/>
      <c r="Y251" s="776"/>
      <c r="Z251" s="8"/>
    </row>
    <row r="252" spans="3:26" ht="13.5">
      <c r="C252" s="8"/>
      <c r="D252" s="8"/>
      <c r="E252" s="8"/>
      <c r="F252" s="8"/>
      <c r="G252" s="8"/>
      <c r="H252" s="8"/>
      <c r="I252" s="8"/>
      <c r="J252" s="8"/>
      <c r="K252" s="8"/>
      <c r="L252" s="8"/>
      <c r="M252" s="8"/>
      <c r="N252" s="8"/>
      <c r="O252" s="776"/>
      <c r="P252" s="8"/>
      <c r="Q252" s="776"/>
      <c r="R252" s="8"/>
      <c r="S252" s="776"/>
      <c r="T252" s="8"/>
      <c r="U252" s="776"/>
      <c r="V252" s="8"/>
      <c r="W252" s="776"/>
      <c r="X252" s="8"/>
      <c r="Y252" s="776"/>
      <c r="Z252" s="8"/>
    </row>
    <row r="253" spans="3:26" ht="13.5">
      <c r="C253" s="8"/>
      <c r="D253" s="8"/>
      <c r="E253" s="8"/>
      <c r="F253" s="8"/>
      <c r="G253" s="8"/>
      <c r="H253" s="8"/>
      <c r="I253" s="8"/>
      <c r="J253" s="8"/>
      <c r="K253" s="8"/>
      <c r="L253" s="8"/>
      <c r="M253" s="8"/>
      <c r="N253" s="8"/>
      <c r="O253" s="776"/>
      <c r="P253" s="8"/>
      <c r="Q253" s="776"/>
      <c r="R253" s="8"/>
      <c r="S253" s="776"/>
      <c r="T253" s="8"/>
      <c r="U253" s="776"/>
      <c r="V253" s="8"/>
      <c r="W253" s="776"/>
      <c r="X253" s="8"/>
      <c r="Y253" s="776"/>
      <c r="Z253" s="8"/>
    </row>
    <row r="254" spans="3:26" ht="13.5">
      <c r="C254" s="8"/>
      <c r="D254" s="8"/>
      <c r="E254" s="8"/>
      <c r="F254" s="8"/>
      <c r="G254" s="8"/>
      <c r="H254" s="8"/>
      <c r="I254" s="8"/>
      <c r="J254" s="8"/>
      <c r="K254" s="8"/>
      <c r="L254" s="8"/>
      <c r="M254" s="8"/>
      <c r="N254" s="8"/>
      <c r="O254" s="776"/>
      <c r="P254" s="8"/>
      <c r="Q254" s="776"/>
      <c r="R254" s="8"/>
      <c r="S254" s="776"/>
      <c r="T254" s="8"/>
      <c r="U254" s="776"/>
      <c r="V254" s="8"/>
      <c r="W254" s="776"/>
      <c r="X254" s="8"/>
      <c r="Y254" s="776"/>
      <c r="Z254" s="8"/>
    </row>
    <row r="255" spans="3:26" ht="13.5">
      <c r="C255" s="8"/>
      <c r="D255" s="8"/>
      <c r="E255" s="8"/>
      <c r="F255" s="8"/>
      <c r="G255" s="8"/>
      <c r="H255" s="8"/>
      <c r="I255" s="8"/>
      <c r="J255" s="8"/>
      <c r="K255" s="8"/>
      <c r="L255" s="8"/>
      <c r="M255" s="8"/>
      <c r="N255" s="8"/>
      <c r="O255" s="776"/>
      <c r="P255" s="8"/>
      <c r="Q255" s="776"/>
      <c r="R255" s="8"/>
      <c r="S255" s="776"/>
      <c r="T255" s="8"/>
      <c r="U255" s="776"/>
      <c r="V255" s="8"/>
      <c r="W255" s="776"/>
      <c r="X255" s="8"/>
      <c r="Y255" s="776"/>
      <c r="Z255" s="8"/>
    </row>
    <row r="256" spans="3:26" ht="13.5">
      <c r="C256" s="8"/>
      <c r="D256" s="8"/>
      <c r="E256" s="8"/>
      <c r="F256" s="8"/>
      <c r="G256" s="8"/>
      <c r="H256" s="8"/>
      <c r="I256" s="8"/>
      <c r="J256" s="8"/>
      <c r="K256" s="8"/>
      <c r="L256" s="8"/>
      <c r="M256" s="8"/>
      <c r="N256" s="8"/>
      <c r="O256" s="776"/>
      <c r="P256" s="8"/>
      <c r="Q256" s="776"/>
      <c r="R256" s="8"/>
      <c r="S256" s="776"/>
      <c r="T256" s="8"/>
      <c r="U256" s="776"/>
      <c r="V256" s="8"/>
      <c r="W256" s="776"/>
      <c r="X256" s="8"/>
      <c r="Y256" s="776"/>
      <c r="Z256" s="8"/>
    </row>
    <row r="257" spans="3:26" ht="13.5">
      <c r="C257" s="8"/>
      <c r="D257" s="8"/>
      <c r="E257" s="8"/>
      <c r="F257" s="8"/>
      <c r="G257" s="8"/>
      <c r="H257" s="8"/>
      <c r="I257" s="8"/>
      <c r="J257" s="8"/>
      <c r="K257" s="8"/>
      <c r="L257" s="8"/>
      <c r="M257" s="8"/>
      <c r="N257" s="8"/>
      <c r="O257" s="776"/>
      <c r="P257" s="8"/>
      <c r="Q257" s="776"/>
      <c r="R257" s="8"/>
      <c r="S257" s="776"/>
      <c r="T257" s="8"/>
      <c r="U257" s="776"/>
      <c r="V257" s="8"/>
      <c r="W257" s="776"/>
      <c r="X257" s="8"/>
      <c r="Y257" s="776"/>
      <c r="Z257" s="8"/>
    </row>
    <row r="258" spans="3:26" ht="13.5">
      <c r="C258" s="8"/>
      <c r="D258" s="8"/>
      <c r="E258" s="8"/>
      <c r="F258" s="8"/>
      <c r="G258" s="8"/>
      <c r="H258" s="8"/>
      <c r="I258" s="8"/>
      <c r="J258" s="8"/>
      <c r="K258" s="8"/>
      <c r="L258" s="8"/>
      <c r="M258" s="8"/>
      <c r="N258" s="8"/>
      <c r="O258" s="776"/>
      <c r="P258" s="8"/>
      <c r="Q258" s="776"/>
      <c r="R258" s="8"/>
      <c r="S258" s="776"/>
      <c r="T258" s="8"/>
      <c r="U258" s="776"/>
      <c r="V258" s="8"/>
      <c r="W258" s="776"/>
      <c r="X258" s="8"/>
      <c r="Y258" s="776"/>
      <c r="Z258" s="8"/>
    </row>
    <row r="259" spans="3:26" ht="13.5">
      <c r="C259" s="8"/>
      <c r="D259" s="8"/>
      <c r="E259" s="8"/>
      <c r="F259" s="8"/>
      <c r="G259" s="8"/>
      <c r="H259" s="8"/>
      <c r="I259" s="8"/>
      <c r="J259" s="8"/>
      <c r="K259" s="8"/>
      <c r="L259" s="8"/>
      <c r="M259" s="8"/>
      <c r="N259" s="8"/>
      <c r="O259" s="776"/>
      <c r="P259" s="8"/>
      <c r="Q259" s="776"/>
      <c r="R259" s="8"/>
      <c r="S259" s="776"/>
      <c r="T259" s="8"/>
      <c r="U259" s="776"/>
      <c r="V259" s="8"/>
      <c r="W259" s="776"/>
      <c r="X259" s="8"/>
      <c r="Y259" s="776"/>
      <c r="Z259" s="8"/>
    </row>
    <row r="260" spans="3:26" ht="13.5">
      <c r="C260" s="8"/>
      <c r="D260" s="8"/>
      <c r="E260" s="8"/>
      <c r="F260" s="8"/>
      <c r="G260" s="8"/>
      <c r="H260" s="8"/>
      <c r="I260" s="8"/>
      <c r="J260" s="8"/>
      <c r="K260" s="8"/>
      <c r="L260" s="8"/>
      <c r="M260" s="8"/>
      <c r="N260" s="8"/>
      <c r="O260" s="776"/>
      <c r="P260" s="8"/>
      <c r="Q260" s="776"/>
      <c r="R260" s="8"/>
      <c r="S260" s="776"/>
      <c r="T260" s="8"/>
      <c r="U260" s="776"/>
      <c r="V260" s="8"/>
      <c r="W260" s="776"/>
      <c r="X260" s="8"/>
      <c r="Y260" s="776"/>
      <c r="Z260" s="8"/>
    </row>
    <row r="261" spans="3:26" ht="13.5">
      <c r="C261" s="8"/>
      <c r="D261" s="8"/>
      <c r="E261" s="8"/>
      <c r="F261" s="8"/>
      <c r="G261" s="8"/>
      <c r="H261" s="8"/>
      <c r="I261" s="8"/>
      <c r="J261" s="8"/>
      <c r="K261" s="8"/>
      <c r="L261" s="8"/>
      <c r="M261" s="8"/>
      <c r="N261" s="8"/>
      <c r="O261" s="776"/>
      <c r="P261" s="8"/>
      <c r="Q261" s="776"/>
      <c r="R261" s="8"/>
      <c r="S261" s="776"/>
      <c r="T261" s="8"/>
      <c r="U261" s="776"/>
      <c r="V261" s="8"/>
      <c r="W261" s="776"/>
      <c r="X261" s="8"/>
      <c r="Y261" s="776"/>
      <c r="Z261" s="8"/>
    </row>
    <row r="262" spans="3:26" ht="13.5">
      <c r="C262" s="8"/>
      <c r="D262" s="8"/>
      <c r="E262" s="8"/>
      <c r="F262" s="8"/>
      <c r="G262" s="8"/>
      <c r="H262" s="8"/>
      <c r="I262" s="8"/>
      <c r="J262" s="8"/>
      <c r="K262" s="8"/>
      <c r="L262" s="8"/>
      <c r="M262" s="8"/>
      <c r="N262" s="8"/>
      <c r="O262" s="776"/>
      <c r="P262" s="8"/>
      <c r="Q262" s="776"/>
      <c r="R262" s="8"/>
      <c r="S262" s="776"/>
      <c r="T262" s="8"/>
      <c r="U262" s="776"/>
      <c r="V262" s="8"/>
      <c r="W262" s="776"/>
      <c r="X262" s="8"/>
      <c r="Y262" s="776"/>
      <c r="Z262" s="8"/>
    </row>
    <row r="263" spans="3:26" ht="13.5">
      <c r="C263" s="8"/>
      <c r="D263" s="8"/>
      <c r="E263" s="8"/>
      <c r="F263" s="8"/>
      <c r="G263" s="8"/>
      <c r="H263" s="8"/>
      <c r="I263" s="8"/>
      <c r="J263" s="8"/>
      <c r="K263" s="8"/>
      <c r="L263" s="8"/>
      <c r="M263" s="8"/>
      <c r="N263" s="8"/>
      <c r="O263" s="776"/>
      <c r="P263" s="8"/>
      <c r="Q263" s="776"/>
      <c r="R263" s="8"/>
      <c r="S263" s="776"/>
      <c r="T263" s="8"/>
      <c r="U263" s="776"/>
      <c r="V263" s="8"/>
      <c r="W263" s="776"/>
      <c r="X263" s="8"/>
      <c r="Y263" s="776"/>
      <c r="Z263" s="8"/>
    </row>
    <row r="264" spans="3:26" ht="13.5">
      <c r="C264" s="8"/>
      <c r="D264" s="8"/>
      <c r="E264" s="8"/>
      <c r="F264" s="8"/>
      <c r="G264" s="8"/>
      <c r="H264" s="8"/>
      <c r="I264" s="8"/>
      <c r="J264" s="8"/>
      <c r="K264" s="8"/>
      <c r="L264" s="8"/>
      <c r="M264" s="8"/>
      <c r="N264" s="8"/>
      <c r="O264" s="776"/>
      <c r="P264" s="8"/>
      <c r="Q264" s="776"/>
      <c r="R264" s="8"/>
      <c r="S264" s="776"/>
      <c r="T264" s="8"/>
      <c r="U264" s="776"/>
      <c r="V264" s="8"/>
      <c r="W264" s="776"/>
      <c r="X264" s="8"/>
      <c r="Y264" s="776"/>
      <c r="Z264" s="8"/>
    </row>
    <row r="265" spans="3:26" ht="13.5">
      <c r="C265" s="8"/>
      <c r="D265" s="8"/>
      <c r="E265" s="8"/>
      <c r="F265" s="8"/>
      <c r="G265" s="8"/>
      <c r="H265" s="8"/>
      <c r="I265" s="8"/>
      <c r="J265" s="8"/>
      <c r="K265" s="8"/>
      <c r="L265" s="8"/>
      <c r="M265" s="8"/>
      <c r="N265" s="8"/>
      <c r="O265" s="776"/>
      <c r="P265" s="8"/>
      <c r="Q265" s="776"/>
      <c r="R265" s="8"/>
      <c r="S265" s="776"/>
      <c r="T265" s="8"/>
      <c r="U265" s="776"/>
      <c r="V265" s="8"/>
      <c r="W265" s="776"/>
      <c r="X265" s="8"/>
      <c r="Y265" s="776"/>
      <c r="Z265" s="8"/>
    </row>
    <row r="266" spans="3:26" ht="13.5">
      <c r="C266" s="8"/>
      <c r="D266" s="8"/>
      <c r="E266" s="8"/>
      <c r="F266" s="8"/>
      <c r="G266" s="8"/>
      <c r="H266" s="8"/>
      <c r="I266" s="8"/>
      <c r="J266" s="8"/>
      <c r="K266" s="8"/>
      <c r="L266" s="8"/>
      <c r="M266" s="8"/>
      <c r="N266" s="8"/>
      <c r="O266" s="776"/>
      <c r="P266" s="8"/>
      <c r="Q266" s="776"/>
      <c r="R266" s="8"/>
      <c r="S266" s="776"/>
      <c r="T266" s="8"/>
      <c r="U266" s="776"/>
      <c r="V266" s="8"/>
      <c r="W266" s="776"/>
      <c r="X266" s="8"/>
      <c r="Y266" s="776"/>
      <c r="Z266" s="8"/>
    </row>
    <row r="267" spans="3:26" ht="13.5">
      <c r="C267" s="8"/>
      <c r="D267" s="8"/>
      <c r="E267" s="8"/>
      <c r="F267" s="8"/>
      <c r="G267" s="8"/>
      <c r="H267" s="8"/>
      <c r="I267" s="8"/>
      <c r="J267" s="8"/>
      <c r="K267" s="8"/>
      <c r="L267" s="8"/>
      <c r="M267" s="8"/>
      <c r="N267" s="8"/>
      <c r="O267" s="776"/>
      <c r="P267" s="8"/>
      <c r="Q267" s="776"/>
      <c r="R267" s="8"/>
      <c r="S267" s="776"/>
      <c r="T267" s="8"/>
      <c r="U267" s="776"/>
      <c r="V267" s="8"/>
      <c r="W267" s="776"/>
      <c r="X267" s="8"/>
      <c r="Y267" s="776"/>
      <c r="Z267" s="8"/>
    </row>
    <row r="268" spans="3:26" ht="13.5">
      <c r="C268" s="8"/>
      <c r="D268" s="8"/>
      <c r="E268" s="8"/>
      <c r="F268" s="8"/>
      <c r="G268" s="8"/>
      <c r="H268" s="8"/>
      <c r="I268" s="8"/>
      <c r="J268" s="8"/>
      <c r="K268" s="8"/>
      <c r="L268" s="8"/>
      <c r="M268" s="8"/>
      <c r="N268" s="8"/>
      <c r="O268" s="776"/>
      <c r="P268" s="8"/>
      <c r="Q268" s="776"/>
      <c r="R268" s="8"/>
      <c r="S268" s="776"/>
      <c r="T268" s="8"/>
      <c r="U268" s="776"/>
      <c r="V268" s="8"/>
      <c r="W268" s="776"/>
      <c r="X268" s="8"/>
      <c r="Y268" s="776"/>
      <c r="Z268" s="8"/>
    </row>
    <row r="269" spans="3:26" ht="13.5">
      <c r="C269" s="8"/>
      <c r="D269" s="8"/>
      <c r="E269" s="8"/>
      <c r="F269" s="8"/>
      <c r="G269" s="8"/>
      <c r="H269" s="8"/>
      <c r="I269" s="8"/>
      <c r="J269" s="8"/>
      <c r="K269" s="8"/>
      <c r="L269" s="8"/>
      <c r="M269" s="8"/>
      <c r="N269" s="8"/>
      <c r="O269" s="776"/>
      <c r="P269" s="8"/>
      <c r="Q269" s="776"/>
      <c r="R269" s="8"/>
      <c r="S269" s="776"/>
      <c r="T269" s="8"/>
      <c r="U269" s="776"/>
      <c r="V269" s="8"/>
      <c r="W269" s="776"/>
      <c r="X269" s="8"/>
      <c r="Y269" s="776"/>
      <c r="Z269" s="8"/>
    </row>
    <row r="270" spans="3:26" ht="13.5">
      <c r="C270" s="8"/>
      <c r="D270" s="8"/>
      <c r="E270" s="8"/>
      <c r="F270" s="8"/>
      <c r="G270" s="8"/>
      <c r="H270" s="8"/>
      <c r="I270" s="8"/>
      <c r="J270" s="8"/>
      <c r="K270" s="8"/>
      <c r="L270" s="8"/>
      <c r="M270" s="8"/>
      <c r="N270" s="8"/>
      <c r="O270" s="776"/>
      <c r="P270" s="8"/>
      <c r="Q270" s="776"/>
      <c r="R270" s="8"/>
      <c r="S270" s="776"/>
      <c r="T270" s="8"/>
      <c r="U270" s="776"/>
      <c r="V270" s="8"/>
      <c r="W270" s="776"/>
      <c r="X270" s="8"/>
      <c r="Y270" s="776"/>
      <c r="Z270" s="8"/>
    </row>
    <row r="271" spans="3:26" ht="13.5">
      <c r="C271" s="8"/>
      <c r="D271" s="8"/>
      <c r="E271" s="8"/>
      <c r="F271" s="8"/>
      <c r="G271" s="8"/>
      <c r="H271" s="8"/>
      <c r="I271" s="8"/>
      <c r="J271" s="8"/>
      <c r="K271" s="8"/>
      <c r="L271" s="8"/>
      <c r="M271" s="8"/>
      <c r="N271" s="8"/>
      <c r="O271" s="776"/>
      <c r="P271" s="8"/>
      <c r="Q271" s="776"/>
      <c r="R271" s="8"/>
      <c r="S271" s="776"/>
      <c r="T271" s="8"/>
      <c r="U271" s="776"/>
      <c r="V271" s="8"/>
      <c r="W271" s="776"/>
      <c r="X271" s="8"/>
      <c r="Y271" s="776"/>
      <c r="Z271" s="8"/>
    </row>
    <row r="272" spans="3:26" ht="13.5">
      <c r="C272" s="8"/>
      <c r="D272" s="8"/>
      <c r="E272" s="8"/>
      <c r="F272" s="8"/>
      <c r="G272" s="8"/>
      <c r="H272" s="8"/>
      <c r="I272" s="8"/>
      <c r="J272" s="8"/>
      <c r="K272" s="8"/>
      <c r="L272" s="8"/>
      <c r="M272" s="8"/>
      <c r="N272" s="8"/>
      <c r="O272" s="776"/>
      <c r="P272" s="8"/>
      <c r="Q272" s="776"/>
      <c r="R272" s="8"/>
      <c r="S272" s="776"/>
      <c r="T272" s="8"/>
      <c r="U272" s="776"/>
      <c r="V272" s="8"/>
      <c r="W272" s="776"/>
      <c r="X272" s="8"/>
      <c r="Y272" s="776"/>
      <c r="Z272" s="8"/>
    </row>
    <row r="273" spans="3:26" ht="13.5">
      <c r="C273" s="8"/>
      <c r="D273" s="8"/>
      <c r="E273" s="8"/>
      <c r="F273" s="8"/>
      <c r="G273" s="8"/>
      <c r="H273" s="8"/>
      <c r="I273" s="8"/>
      <c r="J273" s="8"/>
      <c r="K273" s="8"/>
      <c r="L273" s="8"/>
      <c r="M273" s="8"/>
      <c r="N273" s="8"/>
      <c r="O273" s="776"/>
      <c r="P273" s="8"/>
      <c r="Q273" s="776"/>
      <c r="R273" s="8"/>
      <c r="S273" s="776"/>
      <c r="T273" s="8"/>
      <c r="U273" s="776"/>
      <c r="V273" s="8"/>
      <c r="W273" s="776"/>
      <c r="X273" s="8"/>
      <c r="Y273" s="776"/>
      <c r="Z273" s="8"/>
    </row>
    <row r="274" spans="3:26" ht="13.5">
      <c r="C274" s="8"/>
      <c r="D274" s="8"/>
      <c r="E274" s="8"/>
      <c r="F274" s="8"/>
      <c r="G274" s="8"/>
      <c r="H274" s="8"/>
      <c r="I274" s="8"/>
      <c r="J274" s="8"/>
      <c r="K274" s="8"/>
      <c r="L274" s="8"/>
      <c r="M274" s="8"/>
      <c r="N274" s="8"/>
      <c r="O274" s="776"/>
      <c r="P274" s="8"/>
      <c r="Q274" s="776"/>
      <c r="R274" s="8"/>
      <c r="S274" s="776"/>
      <c r="T274" s="8"/>
      <c r="U274" s="776"/>
      <c r="V274" s="8"/>
      <c r="W274" s="776"/>
      <c r="X274" s="8"/>
      <c r="Y274" s="776"/>
      <c r="Z274" s="8"/>
    </row>
    <row r="275" spans="3:26" ht="13.5">
      <c r="C275" s="8"/>
      <c r="D275" s="8"/>
      <c r="E275" s="8"/>
      <c r="F275" s="8"/>
      <c r="G275" s="8"/>
      <c r="H275" s="8"/>
      <c r="I275" s="8"/>
      <c r="J275" s="8"/>
      <c r="K275" s="8"/>
      <c r="L275" s="8"/>
      <c r="M275" s="8"/>
      <c r="N275" s="8"/>
      <c r="O275" s="776"/>
      <c r="P275" s="8"/>
      <c r="Q275" s="776"/>
      <c r="R275" s="8"/>
      <c r="S275" s="776"/>
      <c r="T275" s="8"/>
      <c r="U275" s="776"/>
      <c r="V275" s="8"/>
      <c r="W275" s="776"/>
      <c r="X275" s="8"/>
      <c r="Y275" s="776"/>
      <c r="Z275" s="8"/>
    </row>
    <row r="276" spans="3:26" ht="13.5">
      <c r="C276" s="8"/>
      <c r="D276" s="8"/>
      <c r="E276" s="8"/>
      <c r="F276" s="8"/>
      <c r="G276" s="8"/>
      <c r="H276" s="8"/>
      <c r="I276" s="8"/>
      <c r="J276" s="8"/>
      <c r="K276" s="8"/>
      <c r="L276" s="8"/>
      <c r="M276" s="8"/>
      <c r="N276" s="8"/>
      <c r="O276" s="776"/>
      <c r="P276" s="8"/>
      <c r="Q276" s="776"/>
      <c r="R276" s="8"/>
      <c r="S276" s="776"/>
      <c r="T276" s="8"/>
      <c r="U276" s="776"/>
      <c r="V276" s="8"/>
      <c r="W276" s="776"/>
      <c r="X276" s="8"/>
      <c r="Y276" s="776"/>
      <c r="Z276" s="8"/>
    </row>
    <row r="277" spans="3:26" ht="13.5">
      <c r="C277" s="8"/>
      <c r="D277" s="8"/>
      <c r="E277" s="8"/>
      <c r="F277" s="8"/>
      <c r="G277" s="8"/>
      <c r="H277" s="8"/>
      <c r="I277" s="8"/>
      <c r="J277" s="8"/>
      <c r="K277" s="8"/>
      <c r="L277" s="8"/>
      <c r="M277" s="8"/>
      <c r="N277" s="8"/>
      <c r="O277" s="776"/>
      <c r="P277" s="8"/>
      <c r="Q277" s="776"/>
      <c r="R277" s="8"/>
      <c r="S277" s="776"/>
      <c r="T277" s="8"/>
      <c r="U277" s="776"/>
      <c r="V277" s="8"/>
      <c r="W277" s="776"/>
      <c r="X277" s="8"/>
      <c r="Y277" s="776"/>
      <c r="Z277" s="8"/>
    </row>
    <row r="278" spans="3:26" ht="13.5">
      <c r="C278" s="8"/>
      <c r="D278" s="8"/>
      <c r="E278" s="8"/>
      <c r="F278" s="8"/>
      <c r="G278" s="8"/>
      <c r="H278" s="8"/>
      <c r="I278" s="8"/>
      <c r="J278" s="8"/>
      <c r="K278" s="8"/>
      <c r="L278" s="8"/>
      <c r="M278" s="8"/>
      <c r="N278" s="8"/>
      <c r="O278" s="776"/>
      <c r="P278" s="8"/>
      <c r="Q278" s="776"/>
      <c r="R278" s="8"/>
      <c r="S278" s="776"/>
      <c r="T278" s="8"/>
      <c r="U278" s="776"/>
      <c r="V278" s="8"/>
      <c r="W278" s="776"/>
      <c r="X278" s="8"/>
      <c r="Y278" s="776"/>
      <c r="Z278" s="8"/>
    </row>
    <row r="279" spans="3:26" ht="13.5">
      <c r="C279" s="8"/>
      <c r="D279" s="8"/>
      <c r="E279" s="8"/>
      <c r="F279" s="8"/>
      <c r="G279" s="8"/>
      <c r="H279" s="8"/>
      <c r="I279" s="8"/>
      <c r="J279" s="8"/>
      <c r="K279" s="8"/>
      <c r="L279" s="8"/>
      <c r="M279" s="8"/>
      <c r="N279" s="8"/>
      <c r="O279" s="776"/>
      <c r="P279" s="8"/>
      <c r="Q279" s="776"/>
      <c r="R279" s="8"/>
      <c r="S279" s="776"/>
      <c r="T279" s="8"/>
      <c r="U279" s="776"/>
      <c r="V279" s="8"/>
      <c r="W279" s="776"/>
      <c r="X279" s="8"/>
      <c r="Y279" s="776"/>
      <c r="Z279" s="8"/>
    </row>
    <row r="280" spans="3:26" ht="13.5">
      <c r="C280" s="8"/>
      <c r="D280" s="8"/>
      <c r="E280" s="8"/>
      <c r="F280" s="8"/>
      <c r="G280" s="8"/>
      <c r="H280" s="8"/>
      <c r="I280" s="8"/>
      <c r="J280" s="8"/>
      <c r="K280" s="8"/>
      <c r="L280" s="8"/>
      <c r="M280" s="8"/>
      <c r="N280" s="8"/>
      <c r="O280" s="776"/>
      <c r="P280" s="8"/>
      <c r="Q280" s="776"/>
      <c r="R280" s="8"/>
      <c r="S280" s="776"/>
      <c r="T280" s="8"/>
      <c r="U280" s="776"/>
      <c r="V280" s="8"/>
      <c r="W280" s="776"/>
      <c r="X280" s="8"/>
      <c r="Y280" s="776"/>
      <c r="Z280" s="8"/>
    </row>
    <row r="281" spans="3:26" ht="13.5">
      <c r="C281" s="8"/>
      <c r="D281" s="8"/>
      <c r="E281" s="8"/>
      <c r="F281" s="8"/>
      <c r="G281" s="8"/>
      <c r="H281" s="8"/>
      <c r="I281" s="8"/>
      <c r="J281" s="8"/>
      <c r="K281" s="8"/>
      <c r="L281" s="8"/>
      <c r="M281" s="8"/>
      <c r="N281" s="8"/>
      <c r="O281" s="776"/>
      <c r="P281" s="8"/>
      <c r="Q281" s="776"/>
      <c r="R281" s="8"/>
      <c r="S281" s="776"/>
      <c r="T281" s="8"/>
      <c r="U281" s="776"/>
      <c r="V281" s="8"/>
      <c r="W281" s="776"/>
      <c r="X281" s="8"/>
      <c r="Y281" s="776"/>
      <c r="Z281" s="8"/>
    </row>
    <row r="282" spans="3:26" ht="13.5">
      <c r="C282" s="8"/>
      <c r="D282" s="8"/>
      <c r="E282" s="8"/>
      <c r="F282" s="8"/>
      <c r="G282" s="8"/>
      <c r="H282" s="8"/>
      <c r="I282" s="8"/>
      <c r="J282" s="8"/>
      <c r="K282" s="8"/>
      <c r="L282" s="8"/>
      <c r="M282" s="8"/>
      <c r="N282" s="8"/>
      <c r="O282" s="776"/>
      <c r="P282" s="8"/>
      <c r="Q282" s="776"/>
      <c r="R282" s="8"/>
      <c r="S282" s="776"/>
      <c r="T282" s="8"/>
      <c r="U282" s="776"/>
      <c r="V282" s="8"/>
      <c r="W282" s="776"/>
      <c r="X282" s="8"/>
      <c r="Y282" s="776"/>
      <c r="Z282" s="8"/>
    </row>
    <row r="283" spans="3:26" ht="13.5">
      <c r="C283" s="8"/>
      <c r="D283" s="8"/>
      <c r="E283" s="8"/>
      <c r="F283" s="8"/>
      <c r="G283" s="8"/>
      <c r="H283" s="8"/>
      <c r="I283" s="8"/>
      <c r="J283" s="8"/>
      <c r="K283" s="8"/>
      <c r="L283" s="8"/>
      <c r="M283" s="8"/>
      <c r="N283" s="8"/>
      <c r="O283" s="776"/>
      <c r="P283" s="8"/>
      <c r="Q283" s="776"/>
      <c r="R283" s="8"/>
      <c r="S283" s="776"/>
      <c r="T283" s="8"/>
      <c r="U283" s="776"/>
      <c r="V283" s="8"/>
      <c r="W283" s="776"/>
      <c r="X283" s="8"/>
      <c r="Y283" s="776"/>
      <c r="Z283" s="8"/>
    </row>
    <row r="284" spans="3:26" ht="13.5">
      <c r="C284" s="8"/>
      <c r="D284" s="8"/>
      <c r="E284" s="8"/>
      <c r="F284" s="8"/>
      <c r="G284" s="8"/>
      <c r="H284" s="8"/>
      <c r="I284" s="8"/>
      <c r="J284" s="8"/>
      <c r="K284" s="8"/>
      <c r="L284" s="8"/>
      <c r="M284" s="8"/>
      <c r="N284" s="8"/>
      <c r="O284" s="776"/>
      <c r="P284" s="8"/>
      <c r="Q284" s="776"/>
      <c r="R284" s="8"/>
      <c r="S284" s="776"/>
      <c r="T284" s="8"/>
      <c r="U284" s="776"/>
      <c r="V284" s="8"/>
      <c r="W284" s="776"/>
      <c r="X284" s="8"/>
      <c r="Y284" s="776"/>
      <c r="Z284" s="8"/>
    </row>
    <row r="285" spans="3:26" ht="13.5">
      <c r="C285" s="8"/>
      <c r="D285" s="8"/>
      <c r="E285" s="8"/>
      <c r="F285" s="8"/>
      <c r="G285" s="8"/>
      <c r="H285" s="8"/>
      <c r="I285" s="8"/>
      <c r="J285" s="8"/>
      <c r="K285" s="8"/>
      <c r="L285" s="8"/>
      <c r="M285" s="8"/>
      <c r="N285" s="8"/>
      <c r="O285" s="776"/>
      <c r="P285" s="8"/>
      <c r="Q285" s="776"/>
      <c r="R285" s="8"/>
      <c r="S285" s="776"/>
      <c r="T285" s="8"/>
      <c r="U285" s="776"/>
      <c r="V285" s="8"/>
      <c r="W285" s="776"/>
      <c r="X285" s="8"/>
      <c r="Y285" s="776"/>
      <c r="Z285" s="8"/>
    </row>
    <row r="286" spans="3:26" ht="13.5">
      <c r="C286" s="8"/>
      <c r="D286" s="8"/>
      <c r="E286" s="8"/>
      <c r="F286" s="8"/>
      <c r="G286" s="8"/>
      <c r="H286" s="8"/>
      <c r="I286" s="8"/>
      <c r="J286" s="8"/>
      <c r="K286" s="8"/>
      <c r="L286" s="8"/>
      <c r="M286" s="8"/>
      <c r="N286" s="8"/>
      <c r="O286" s="776"/>
      <c r="P286" s="8"/>
      <c r="Q286" s="776"/>
      <c r="R286" s="8"/>
      <c r="S286" s="776"/>
      <c r="T286" s="8"/>
      <c r="U286" s="776"/>
      <c r="V286" s="8"/>
      <c r="W286" s="776"/>
      <c r="X286" s="8"/>
      <c r="Y286" s="776"/>
      <c r="Z286" s="8"/>
    </row>
    <row r="287" spans="3:26" ht="13.5">
      <c r="C287" s="8"/>
      <c r="D287" s="8"/>
      <c r="E287" s="8"/>
      <c r="F287" s="8"/>
      <c r="G287" s="8"/>
      <c r="H287" s="8"/>
      <c r="I287" s="8"/>
      <c r="J287" s="8"/>
      <c r="K287" s="8"/>
      <c r="L287" s="8"/>
      <c r="M287" s="8"/>
      <c r="N287" s="8"/>
      <c r="O287" s="776"/>
      <c r="P287" s="8"/>
      <c r="Q287" s="776"/>
      <c r="R287" s="8"/>
      <c r="S287" s="776"/>
      <c r="T287" s="8"/>
      <c r="U287" s="776"/>
      <c r="V287" s="8"/>
      <c r="W287" s="776"/>
      <c r="X287" s="8"/>
      <c r="Y287" s="776"/>
      <c r="Z287" s="8"/>
    </row>
    <row r="288" spans="3:26" ht="13.5">
      <c r="C288" s="8"/>
      <c r="D288" s="8"/>
      <c r="E288" s="8"/>
      <c r="F288" s="8"/>
      <c r="G288" s="8"/>
      <c r="H288" s="8"/>
      <c r="I288" s="8"/>
      <c r="J288" s="8"/>
      <c r="K288" s="8"/>
      <c r="L288" s="8"/>
      <c r="M288" s="8"/>
      <c r="N288" s="8"/>
      <c r="O288" s="776"/>
      <c r="P288" s="8"/>
      <c r="Q288" s="776"/>
      <c r="R288" s="8"/>
      <c r="S288" s="776"/>
      <c r="T288" s="8"/>
      <c r="U288" s="776"/>
      <c r="V288" s="8"/>
      <c r="W288" s="776"/>
      <c r="X288" s="8"/>
      <c r="Y288" s="776"/>
      <c r="Z288" s="8"/>
    </row>
    <row r="289" spans="3:26" ht="13.5">
      <c r="C289" s="8"/>
      <c r="D289" s="8"/>
      <c r="E289" s="8"/>
      <c r="F289" s="8"/>
      <c r="G289" s="8"/>
      <c r="H289" s="8"/>
      <c r="I289" s="8"/>
      <c r="J289" s="8"/>
      <c r="K289" s="8"/>
      <c r="L289" s="8"/>
      <c r="M289" s="8"/>
      <c r="N289" s="8"/>
      <c r="O289" s="776"/>
      <c r="P289" s="8"/>
      <c r="Q289" s="776"/>
      <c r="R289" s="8"/>
      <c r="S289" s="776"/>
      <c r="T289" s="8"/>
      <c r="U289" s="776"/>
      <c r="V289" s="8"/>
      <c r="W289" s="776"/>
      <c r="X289" s="8"/>
      <c r="Y289" s="776"/>
      <c r="Z289" s="8"/>
    </row>
    <row r="290" spans="3:26" ht="13.5">
      <c r="C290" s="8"/>
      <c r="D290" s="8"/>
      <c r="E290" s="8"/>
      <c r="F290" s="8"/>
      <c r="G290" s="8"/>
      <c r="H290" s="8"/>
      <c r="I290" s="8"/>
      <c r="J290" s="8"/>
      <c r="K290" s="8"/>
      <c r="L290" s="8"/>
      <c r="M290" s="8"/>
      <c r="N290" s="8"/>
      <c r="O290" s="776"/>
      <c r="P290" s="8"/>
      <c r="Q290" s="776"/>
      <c r="R290" s="8"/>
      <c r="S290" s="776"/>
      <c r="T290" s="8"/>
      <c r="U290" s="776"/>
      <c r="V290" s="8"/>
      <c r="W290" s="776"/>
      <c r="X290" s="8"/>
      <c r="Y290" s="776"/>
      <c r="Z290" s="8"/>
    </row>
    <row r="291" spans="3:26" ht="13.5">
      <c r="C291" s="8"/>
      <c r="D291" s="8"/>
      <c r="E291" s="8"/>
      <c r="F291" s="8"/>
      <c r="G291" s="8"/>
      <c r="H291" s="8"/>
      <c r="I291" s="8"/>
      <c r="J291" s="8"/>
      <c r="K291" s="8"/>
      <c r="L291" s="8"/>
      <c r="M291" s="8"/>
      <c r="N291" s="8"/>
      <c r="O291" s="776"/>
      <c r="P291" s="8"/>
      <c r="Q291" s="776"/>
      <c r="R291" s="8"/>
      <c r="S291" s="776"/>
      <c r="T291" s="8"/>
      <c r="U291" s="776"/>
      <c r="V291" s="8"/>
      <c r="W291" s="776"/>
      <c r="X291" s="8"/>
      <c r="Y291" s="776"/>
      <c r="Z291" s="8"/>
    </row>
    <row r="292" spans="3:26" ht="13.5">
      <c r="C292" s="8"/>
      <c r="D292" s="8"/>
      <c r="E292" s="8"/>
      <c r="F292" s="8"/>
      <c r="G292" s="8"/>
      <c r="H292" s="8"/>
      <c r="I292" s="8"/>
      <c r="J292" s="8"/>
      <c r="K292" s="8"/>
      <c r="L292" s="8"/>
      <c r="M292" s="8"/>
      <c r="N292" s="8"/>
      <c r="O292" s="776"/>
      <c r="P292" s="8"/>
      <c r="Q292" s="776"/>
      <c r="R292" s="8"/>
      <c r="S292" s="776"/>
      <c r="T292" s="8"/>
      <c r="U292" s="776"/>
      <c r="V292" s="8"/>
      <c r="W292" s="776"/>
      <c r="X292" s="8"/>
      <c r="Y292" s="776"/>
      <c r="Z292" s="8"/>
    </row>
    <row r="293" spans="3:26" ht="13.5">
      <c r="C293" s="8"/>
      <c r="D293" s="8"/>
      <c r="E293" s="8"/>
      <c r="F293" s="8"/>
      <c r="G293" s="8"/>
      <c r="H293" s="8"/>
      <c r="I293" s="8"/>
      <c r="J293" s="8"/>
      <c r="K293" s="8"/>
      <c r="L293" s="8"/>
      <c r="M293" s="8"/>
      <c r="N293" s="8"/>
      <c r="O293" s="776"/>
      <c r="P293" s="8"/>
      <c r="Q293" s="776"/>
      <c r="R293" s="8"/>
      <c r="S293" s="776"/>
      <c r="T293" s="8"/>
      <c r="U293" s="776"/>
      <c r="V293" s="8"/>
      <c r="W293" s="776"/>
      <c r="X293" s="8"/>
      <c r="Y293" s="776"/>
      <c r="Z293" s="8"/>
    </row>
    <row r="294" spans="3:26" ht="13.5">
      <c r="C294" s="8"/>
      <c r="D294" s="8"/>
      <c r="E294" s="8"/>
      <c r="F294" s="8"/>
      <c r="G294" s="8"/>
      <c r="H294" s="8"/>
      <c r="I294" s="8"/>
      <c r="J294" s="8"/>
      <c r="K294" s="8"/>
      <c r="L294" s="8"/>
      <c r="M294" s="8"/>
      <c r="N294" s="8"/>
      <c r="O294" s="776"/>
      <c r="P294" s="8"/>
      <c r="Q294" s="776"/>
      <c r="R294" s="8"/>
      <c r="S294" s="776"/>
      <c r="T294" s="8"/>
      <c r="U294" s="776"/>
      <c r="V294" s="8"/>
      <c r="W294" s="776"/>
      <c r="X294" s="8"/>
      <c r="Y294" s="776"/>
      <c r="Z294" s="8"/>
    </row>
    <row r="295" spans="3:26" ht="13.5">
      <c r="C295" s="8"/>
      <c r="D295" s="8"/>
      <c r="E295" s="8"/>
      <c r="F295" s="8"/>
      <c r="G295" s="8"/>
      <c r="H295" s="8"/>
      <c r="I295" s="8"/>
      <c r="J295" s="8"/>
      <c r="K295" s="8"/>
      <c r="L295" s="8"/>
      <c r="M295" s="8"/>
      <c r="N295" s="8"/>
      <c r="O295" s="776"/>
      <c r="P295" s="8"/>
      <c r="Q295" s="776"/>
      <c r="R295" s="8"/>
      <c r="S295" s="776"/>
      <c r="T295" s="8"/>
      <c r="U295" s="776"/>
      <c r="V295" s="8"/>
      <c r="W295" s="776"/>
      <c r="X295" s="8"/>
      <c r="Y295" s="776"/>
      <c r="Z295" s="8"/>
    </row>
    <row r="296" spans="3:26" ht="13.5">
      <c r="C296" s="8"/>
      <c r="D296" s="8"/>
      <c r="E296" s="8"/>
      <c r="F296" s="8"/>
      <c r="G296" s="8"/>
      <c r="H296" s="8"/>
      <c r="I296" s="8"/>
      <c r="J296" s="8"/>
      <c r="K296" s="8"/>
      <c r="L296" s="8"/>
      <c r="M296" s="8"/>
      <c r="N296" s="8"/>
      <c r="O296" s="776"/>
      <c r="P296" s="8"/>
      <c r="Q296" s="776"/>
      <c r="R296" s="8"/>
      <c r="S296" s="776"/>
      <c r="T296" s="8"/>
      <c r="U296" s="776"/>
      <c r="V296" s="8"/>
      <c r="W296" s="776"/>
      <c r="X296" s="8"/>
      <c r="Y296" s="776"/>
      <c r="Z296" s="8"/>
    </row>
    <row r="297" spans="3:26" ht="13.5">
      <c r="C297" s="8"/>
      <c r="D297" s="8"/>
      <c r="E297" s="8"/>
      <c r="F297" s="8"/>
      <c r="G297" s="8"/>
      <c r="H297" s="8"/>
      <c r="I297" s="8"/>
      <c r="J297" s="8"/>
      <c r="K297" s="8"/>
      <c r="L297" s="8"/>
      <c r="M297" s="8"/>
      <c r="N297" s="8"/>
      <c r="O297" s="776"/>
      <c r="P297" s="8"/>
      <c r="Q297" s="776"/>
      <c r="R297" s="8"/>
      <c r="S297" s="776"/>
      <c r="T297" s="8"/>
      <c r="U297" s="776"/>
      <c r="V297" s="8"/>
      <c r="W297" s="776"/>
      <c r="X297" s="8"/>
      <c r="Y297" s="776"/>
      <c r="Z297" s="8"/>
    </row>
    <row r="298" spans="3:26" ht="13.5">
      <c r="C298" s="8"/>
      <c r="D298" s="8"/>
      <c r="E298" s="8"/>
      <c r="F298" s="8"/>
      <c r="G298" s="8"/>
      <c r="H298" s="8"/>
      <c r="I298" s="8"/>
      <c r="J298" s="8"/>
      <c r="K298" s="8"/>
      <c r="L298" s="8"/>
      <c r="M298" s="8"/>
      <c r="N298" s="8"/>
      <c r="O298" s="776"/>
      <c r="P298" s="8"/>
      <c r="Q298" s="776"/>
      <c r="R298" s="8"/>
      <c r="S298" s="776"/>
      <c r="T298" s="8"/>
      <c r="U298" s="776"/>
      <c r="V298" s="8"/>
      <c r="W298" s="776"/>
      <c r="X298" s="8"/>
      <c r="Y298" s="776"/>
      <c r="Z298" s="8"/>
    </row>
    <row r="299" spans="3:26" ht="13.5">
      <c r="C299" s="8"/>
      <c r="D299" s="8"/>
      <c r="E299" s="8"/>
      <c r="F299" s="8"/>
      <c r="G299" s="8"/>
      <c r="H299" s="8"/>
      <c r="I299" s="8"/>
      <c r="J299" s="8"/>
      <c r="K299" s="8"/>
      <c r="L299" s="8"/>
      <c r="M299" s="8"/>
      <c r="N299" s="8"/>
      <c r="O299" s="776"/>
      <c r="P299" s="8"/>
      <c r="Q299" s="776"/>
      <c r="R299" s="8"/>
      <c r="S299" s="776"/>
      <c r="T299" s="8"/>
      <c r="U299" s="776"/>
      <c r="V299" s="8"/>
      <c r="W299" s="776"/>
      <c r="X299" s="8"/>
      <c r="Y299" s="776"/>
      <c r="Z299" s="8"/>
    </row>
    <row r="300" spans="3:26" ht="13.5">
      <c r="C300" s="8"/>
      <c r="D300" s="8"/>
      <c r="E300" s="8"/>
      <c r="F300" s="8"/>
      <c r="G300" s="8"/>
      <c r="H300" s="8"/>
      <c r="I300" s="8"/>
      <c r="J300" s="8"/>
      <c r="K300" s="8"/>
      <c r="L300" s="8"/>
      <c r="M300" s="8"/>
      <c r="N300" s="8"/>
      <c r="O300" s="776"/>
      <c r="P300" s="8"/>
      <c r="Q300" s="776"/>
      <c r="R300" s="8"/>
      <c r="S300" s="776"/>
      <c r="T300" s="8"/>
      <c r="U300" s="776"/>
      <c r="V300" s="8"/>
      <c r="W300" s="776"/>
      <c r="X300" s="8"/>
      <c r="Y300" s="776"/>
      <c r="Z300" s="8"/>
    </row>
    <row r="301" spans="3:26" ht="13.5">
      <c r="C301" s="8"/>
      <c r="D301" s="8"/>
      <c r="E301" s="8"/>
      <c r="F301" s="8"/>
      <c r="G301" s="8"/>
      <c r="H301" s="8"/>
      <c r="I301" s="8"/>
      <c r="J301" s="8"/>
      <c r="K301" s="8"/>
      <c r="L301" s="8"/>
      <c r="M301" s="8"/>
      <c r="N301" s="8"/>
      <c r="O301" s="776"/>
      <c r="P301" s="8"/>
      <c r="Q301" s="776"/>
      <c r="R301" s="8"/>
      <c r="S301" s="776"/>
      <c r="T301" s="8"/>
      <c r="U301" s="776"/>
      <c r="V301" s="8"/>
      <c r="W301" s="776"/>
      <c r="X301" s="8"/>
      <c r="Y301" s="776"/>
      <c r="Z301" s="8"/>
    </row>
    <row r="302" spans="3:26" ht="13.5">
      <c r="C302" s="8"/>
      <c r="D302" s="8"/>
      <c r="E302" s="8"/>
      <c r="F302" s="8"/>
      <c r="G302" s="8"/>
      <c r="H302" s="8"/>
      <c r="I302" s="8"/>
      <c r="J302" s="8"/>
      <c r="K302" s="8"/>
      <c r="L302" s="8"/>
      <c r="M302" s="8"/>
      <c r="N302" s="8"/>
      <c r="O302" s="776"/>
      <c r="P302" s="8"/>
      <c r="Q302" s="776"/>
      <c r="R302" s="8"/>
      <c r="S302" s="776"/>
      <c r="T302" s="8"/>
      <c r="U302" s="776"/>
      <c r="V302" s="8"/>
      <c r="W302" s="776"/>
      <c r="X302" s="8"/>
      <c r="Y302" s="776"/>
      <c r="Z302" s="8"/>
    </row>
    <row r="303" spans="3:26" ht="13.5">
      <c r="C303" s="8"/>
      <c r="D303" s="8"/>
      <c r="E303" s="8"/>
      <c r="F303" s="8"/>
      <c r="G303" s="8"/>
      <c r="H303" s="8"/>
      <c r="I303" s="8"/>
      <c r="J303" s="8"/>
      <c r="K303" s="8"/>
      <c r="L303" s="8"/>
      <c r="M303" s="8"/>
      <c r="N303" s="8"/>
      <c r="O303" s="776"/>
      <c r="P303" s="8"/>
      <c r="Q303" s="776"/>
      <c r="R303" s="8"/>
      <c r="S303" s="776"/>
      <c r="T303" s="8"/>
      <c r="U303" s="776"/>
      <c r="V303" s="8"/>
      <c r="W303" s="776"/>
      <c r="X303" s="8"/>
      <c r="Y303" s="776"/>
      <c r="Z303" s="8"/>
    </row>
    <row r="304" spans="3:26" ht="13.5">
      <c r="C304" s="8"/>
      <c r="D304" s="8"/>
      <c r="E304" s="8"/>
      <c r="F304" s="8"/>
      <c r="G304" s="8"/>
      <c r="H304" s="8"/>
      <c r="I304" s="8"/>
      <c r="J304" s="8"/>
      <c r="K304" s="8"/>
      <c r="L304" s="8"/>
      <c r="M304" s="8"/>
      <c r="N304" s="8"/>
      <c r="O304" s="776"/>
      <c r="P304" s="8"/>
      <c r="Q304" s="776"/>
      <c r="R304" s="8"/>
      <c r="S304" s="776"/>
      <c r="T304" s="8"/>
      <c r="U304" s="776"/>
      <c r="V304" s="8"/>
      <c r="W304" s="776"/>
      <c r="X304" s="8"/>
      <c r="Y304" s="776"/>
      <c r="Z304" s="8"/>
    </row>
    <row r="305" spans="3:26" ht="13.5">
      <c r="C305" s="8"/>
      <c r="D305" s="8"/>
      <c r="E305" s="8"/>
      <c r="F305" s="8"/>
      <c r="G305" s="8"/>
      <c r="H305" s="8"/>
      <c r="I305" s="8"/>
      <c r="J305" s="8"/>
      <c r="K305" s="8"/>
      <c r="L305" s="8"/>
      <c r="M305" s="8"/>
      <c r="N305" s="8"/>
      <c r="O305" s="776"/>
      <c r="P305" s="8"/>
      <c r="Q305" s="776"/>
      <c r="R305" s="8"/>
      <c r="S305" s="776"/>
      <c r="T305" s="8"/>
      <c r="U305" s="776"/>
      <c r="V305" s="8"/>
      <c r="W305" s="776"/>
      <c r="X305" s="8"/>
      <c r="Y305" s="776"/>
      <c r="Z305" s="8"/>
    </row>
    <row r="306" spans="3:26" ht="13.5">
      <c r="C306" s="8"/>
      <c r="D306" s="8"/>
      <c r="E306" s="8"/>
      <c r="F306" s="8"/>
      <c r="G306" s="8"/>
      <c r="H306" s="8"/>
      <c r="I306" s="8"/>
      <c r="J306" s="8"/>
      <c r="K306" s="8"/>
      <c r="L306" s="8"/>
      <c r="M306" s="8"/>
      <c r="N306" s="8"/>
      <c r="O306" s="776"/>
      <c r="P306" s="8"/>
      <c r="Q306" s="776"/>
      <c r="R306" s="8"/>
      <c r="S306" s="776"/>
      <c r="T306" s="8"/>
      <c r="U306" s="776"/>
      <c r="V306" s="8"/>
      <c r="W306" s="776"/>
      <c r="X306" s="8"/>
      <c r="Y306" s="776"/>
      <c r="Z306" s="8"/>
    </row>
    <row r="307" spans="3:26" ht="13.5">
      <c r="C307" s="8"/>
      <c r="D307" s="8"/>
      <c r="E307" s="8"/>
      <c r="F307" s="8"/>
      <c r="G307" s="8"/>
      <c r="H307" s="8"/>
      <c r="I307" s="8"/>
      <c r="J307" s="8"/>
      <c r="K307" s="8"/>
      <c r="L307" s="8"/>
      <c r="M307" s="8"/>
      <c r="N307" s="8"/>
      <c r="O307" s="776"/>
      <c r="P307" s="8"/>
      <c r="Q307" s="776"/>
      <c r="R307" s="8"/>
      <c r="S307" s="776"/>
      <c r="T307" s="8"/>
      <c r="U307" s="776"/>
      <c r="V307" s="8"/>
      <c r="W307" s="776"/>
      <c r="X307" s="8"/>
      <c r="Y307" s="776"/>
      <c r="Z307" s="8"/>
    </row>
    <row r="308" spans="3:26" ht="13.5">
      <c r="C308" s="8"/>
      <c r="D308" s="8"/>
      <c r="E308" s="8"/>
      <c r="F308" s="8"/>
      <c r="G308" s="8"/>
      <c r="H308" s="8"/>
      <c r="I308" s="8"/>
      <c r="J308" s="8"/>
      <c r="K308" s="8"/>
      <c r="L308" s="8"/>
      <c r="M308" s="8"/>
      <c r="N308" s="8"/>
      <c r="O308" s="776"/>
      <c r="P308" s="8"/>
      <c r="Q308" s="776"/>
      <c r="R308" s="8"/>
      <c r="S308" s="776"/>
      <c r="T308" s="8"/>
      <c r="U308" s="776"/>
      <c r="V308" s="8"/>
      <c r="W308" s="776"/>
      <c r="X308" s="8"/>
      <c r="Y308" s="776"/>
      <c r="Z308" s="8"/>
    </row>
    <row r="309" spans="3:26" ht="13.5">
      <c r="C309" s="8"/>
      <c r="D309" s="8"/>
      <c r="E309" s="8"/>
      <c r="F309" s="8"/>
      <c r="G309" s="8"/>
      <c r="H309" s="8"/>
      <c r="I309" s="8"/>
      <c r="J309" s="8"/>
      <c r="K309" s="8"/>
      <c r="L309" s="8"/>
      <c r="M309" s="8"/>
      <c r="N309" s="8"/>
      <c r="O309" s="776"/>
      <c r="P309" s="8"/>
      <c r="Q309" s="776"/>
      <c r="R309" s="8"/>
      <c r="S309" s="776"/>
      <c r="T309" s="8"/>
      <c r="U309" s="776"/>
      <c r="V309" s="8"/>
      <c r="W309" s="776"/>
      <c r="X309" s="8"/>
      <c r="Y309" s="776"/>
      <c r="Z309" s="8"/>
    </row>
    <row r="310" spans="3:26" ht="13.5">
      <c r="C310" s="8"/>
      <c r="D310" s="8"/>
      <c r="E310" s="8"/>
      <c r="F310" s="8"/>
      <c r="G310" s="8"/>
      <c r="H310" s="8"/>
      <c r="I310" s="8"/>
      <c r="J310" s="8"/>
      <c r="K310" s="8"/>
      <c r="L310" s="8"/>
      <c r="M310" s="8"/>
      <c r="N310" s="8"/>
      <c r="O310" s="776"/>
      <c r="P310" s="8"/>
      <c r="Q310" s="776"/>
      <c r="R310" s="8"/>
      <c r="S310" s="776"/>
      <c r="T310" s="8"/>
      <c r="U310" s="776"/>
      <c r="V310" s="8"/>
      <c r="W310" s="776"/>
      <c r="X310" s="8"/>
      <c r="Y310" s="776"/>
      <c r="Z310" s="8"/>
    </row>
    <row r="311" spans="3:26" ht="13.5">
      <c r="C311" s="8"/>
      <c r="D311" s="8"/>
      <c r="E311" s="8"/>
      <c r="F311" s="8"/>
      <c r="G311" s="8"/>
      <c r="H311" s="8"/>
      <c r="I311" s="8"/>
      <c r="J311" s="8"/>
      <c r="K311" s="8"/>
      <c r="L311" s="8"/>
      <c r="M311" s="8"/>
      <c r="N311" s="8"/>
      <c r="O311" s="776"/>
      <c r="P311" s="8"/>
      <c r="Q311" s="776"/>
      <c r="R311" s="8"/>
      <c r="S311" s="776"/>
      <c r="T311" s="8"/>
      <c r="U311" s="776"/>
      <c r="V311" s="8"/>
      <c r="W311" s="776"/>
      <c r="X311" s="8"/>
      <c r="Y311" s="776"/>
      <c r="Z311" s="8"/>
    </row>
    <row r="312" spans="3:26" ht="13.5">
      <c r="C312" s="8"/>
      <c r="D312" s="8"/>
      <c r="E312" s="8"/>
      <c r="F312" s="8"/>
      <c r="G312" s="8"/>
      <c r="H312" s="8"/>
      <c r="I312" s="8"/>
      <c r="J312" s="8"/>
      <c r="K312" s="8"/>
      <c r="L312" s="8"/>
      <c r="M312" s="8"/>
      <c r="N312" s="8"/>
      <c r="O312" s="776"/>
      <c r="P312" s="8"/>
      <c r="Q312" s="776"/>
      <c r="R312" s="8"/>
      <c r="S312" s="776"/>
      <c r="T312" s="8"/>
      <c r="U312" s="776"/>
      <c r="V312" s="8"/>
      <c r="W312" s="776"/>
      <c r="X312" s="8"/>
      <c r="Y312" s="776"/>
      <c r="Z312" s="8"/>
    </row>
    <row r="313" spans="3:26" ht="13.5">
      <c r="C313" s="8"/>
      <c r="D313" s="8"/>
      <c r="E313" s="8"/>
      <c r="F313" s="8"/>
      <c r="G313" s="8"/>
      <c r="H313" s="8"/>
      <c r="I313" s="8"/>
      <c r="J313" s="8"/>
      <c r="K313" s="8"/>
      <c r="L313" s="8"/>
      <c r="M313" s="8"/>
      <c r="N313" s="8"/>
      <c r="O313" s="776"/>
      <c r="P313" s="8"/>
      <c r="Q313" s="776"/>
      <c r="R313" s="8"/>
      <c r="S313" s="776"/>
      <c r="T313" s="8"/>
      <c r="U313" s="776"/>
      <c r="V313" s="8"/>
      <c r="W313" s="776"/>
      <c r="X313" s="8"/>
      <c r="Y313" s="776"/>
      <c r="Z313" s="8"/>
    </row>
    <row r="314" spans="3:26" ht="13.5">
      <c r="C314" s="8"/>
      <c r="D314" s="8"/>
      <c r="E314" s="8"/>
      <c r="F314" s="8"/>
      <c r="G314" s="8"/>
      <c r="H314" s="8"/>
      <c r="I314" s="8"/>
      <c r="J314" s="8"/>
      <c r="K314" s="8"/>
      <c r="L314" s="8"/>
      <c r="M314" s="8"/>
      <c r="N314" s="8"/>
      <c r="O314" s="776"/>
      <c r="P314" s="8"/>
      <c r="Q314" s="776"/>
      <c r="R314" s="8"/>
      <c r="S314" s="776"/>
      <c r="T314" s="8"/>
      <c r="U314" s="776"/>
      <c r="V314" s="8"/>
      <c r="W314" s="776"/>
      <c r="X314" s="8"/>
      <c r="Y314" s="776"/>
      <c r="Z314" s="8"/>
    </row>
    <row r="315" spans="3:26" ht="13.5">
      <c r="C315" s="8"/>
      <c r="D315" s="8"/>
      <c r="E315" s="8"/>
      <c r="F315" s="8"/>
      <c r="G315" s="8"/>
      <c r="H315" s="8"/>
      <c r="I315" s="8"/>
      <c r="J315" s="8"/>
      <c r="K315" s="8"/>
      <c r="L315" s="8"/>
      <c r="M315" s="8"/>
      <c r="N315" s="8"/>
      <c r="O315" s="776"/>
      <c r="P315" s="8"/>
      <c r="Q315" s="776"/>
      <c r="R315" s="8"/>
      <c r="S315" s="776"/>
      <c r="T315" s="8"/>
      <c r="U315" s="776"/>
      <c r="V315" s="8"/>
      <c r="W315" s="776"/>
      <c r="X315" s="8"/>
      <c r="Y315" s="776"/>
      <c r="Z315" s="8"/>
    </row>
    <row r="316" spans="3:26" ht="13.5">
      <c r="C316" s="8"/>
      <c r="D316" s="8"/>
      <c r="E316" s="8"/>
      <c r="F316" s="8"/>
      <c r="G316" s="8"/>
      <c r="H316" s="8"/>
      <c r="I316" s="8"/>
      <c r="J316" s="8"/>
      <c r="K316" s="8"/>
      <c r="L316" s="8"/>
      <c r="M316" s="8"/>
      <c r="N316" s="8"/>
      <c r="O316" s="776"/>
      <c r="P316" s="8"/>
      <c r="Q316" s="776"/>
      <c r="R316" s="8"/>
      <c r="S316" s="776"/>
      <c r="T316" s="8"/>
      <c r="U316" s="776"/>
      <c r="V316" s="8"/>
      <c r="W316" s="776"/>
      <c r="X316" s="8"/>
      <c r="Y316" s="776"/>
      <c r="Z316" s="8"/>
    </row>
    <row r="317" spans="3:26" ht="13.5">
      <c r="C317" s="8"/>
      <c r="D317" s="8"/>
      <c r="E317" s="8"/>
      <c r="F317" s="8"/>
      <c r="G317" s="8"/>
      <c r="H317" s="8"/>
      <c r="I317" s="8"/>
      <c r="J317" s="8"/>
      <c r="K317" s="8"/>
      <c r="L317" s="8"/>
      <c r="M317" s="8"/>
      <c r="N317" s="8"/>
      <c r="O317" s="776"/>
      <c r="P317" s="8"/>
      <c r="Q317" s="776"/>
      <c r="R317" s="8"/>
      <c r="S317" s="776"/>
      <c r="T317" s="8"/>
      <c r="U317" s="776"/>
      <c r="V317" s="8"/>
      <c r="W317" s="776"/>
      <c r="X317" s="8"/>
      <c r="Y317" s="776"/>
      <c r="Z317" s="8"/>
    </row>
    <row r="318" spans="3:26" ht="13.5">
      <c r="C318" s="8"/>
      <c r="D318" s="8"/>
      <c r="E318" s="8"/>
      <c r="F318" s="8"/>
      <c r="G318" s="8"/>
      <c r="H318" s="8"/>
      <c r="I318" s="8"/>
      <c r="J318" s="8"/>
      <c r="K318" s="8"/>
      <c r="L318" s="8"/>
      <c r="M318" s="8"/>
      <c r="N318" s="8"/>
      <c r="O318" s="776"/>
      <c r="P318" s="8"/>
      <c r="Q318" s="776"/>
      <c r="R318" s="8"/>
      <c r="S318" s="776"/>
      <c r="T318" s="8"/>
      <c r="U318" s="776"/>
      <c r="V318" s="8"/>
      <c r="W318" s="776"/>
      <c r="X318" s="8"/>
      <c r="Y318" s="776"/>
      <c r="Z318" s="8"/>
    </row>
    <row r="319" spans="3:26" ht="13.5">
      <c r="C319" s="8"/>
      <c r="D319" s="8"/>
      <c r="E319" s="8"/>
      <c r="F319" s="8"/>
      <c r="G319" s="8"/>
      <c r="H319" s="8"/>
      <c r="I319" s="8"/>
      <c r="J319" s="8"/>
      <c r="K319" s="8"/>
      <c r="L319" s="8"/>
      <c r="M319" s="8"/>
      <c r="N319" s="8"/>
      <c r="O319" s="776"/>
      <c r="P319" s="8"/>
      <c r="Q319" s="776"/>
      <c r="R319" s="8"/>
      <c r="S319" s="776"/>
      <c r="T319" s="8"/>
      <c r="U319" s="776"/>
      <c r="V319" s="8"/>
      <c r="W319" s="776"/>
      <c r="X319" s="8"/>
      <c r="Y319" s="776"/>
      <c r="Z319" s="8"/>
    </row>
    <row r="320" spans="3:26" ht="13.5">
      <c r="C320" s="8"/>
      <c r="D320" s="8"/>
      <c r="E320" s="8"/>
      <c r="F320" s="8"/>
      <c r="G320" s="8"/>
      <c r="H320" s="8"/>
      <c r="I320" s="8"/>
      <c r="J320" s="8"/>
      <c r="K320" s="8"/>
      <c r="L320" s="8"/>
      <c r="M320" s="8"/>
      <c r="N320" s="8"/>
      <c r="O320" s="776"/>
      <c r="P320" s="8"/>
      <c r="Q320" s="776"/>
      <c r="R320" s="8"/>
      <c r="S320" s="776"/>
      <c r="T320" s="8"/>
      <c r="U320" s="776"/>
      <c r="V320" s="8"/>
      <c r="W320" s="776"/>
      <c r="X320" s="8"/>
      <c r="Y320" s="776"/>
      <c r="Z320" s="8"/>
    </row>
    <row r="321" spans="3:26" ht="13.5">
      <c r="C321" s="8"/>
      <c r="D321" s="8"/>
      <c r="E321" s="8"/>
      <c r="F321" s="8"/>
      <c r="G321" s="8"/>
      <c r="H321" s="8"/>
      <c r="I321" s="8"/>
      <c r="J321" s="8"/>
      <c r="K321" s="8"/>
      <c r="L321" s="8"/>
      <c r="M321" s="8"/>
      <c r="N321" s="8"/>
      <c r="O321" s="776"/>
      <c r="P321" s="8"/>
      <c r="Q321" s="776"/>
      <c r="R321" s="8"/>
      <c r="S321" s="776"/>
      <c r="T321" s="8"/>
      <c r="U321" s="776"/>
      <c r="V321" s="8"/>
      <c r="W321" s="776"/>
      <c r="X321" s="8"/>
      <c r="Y321" s="776"/>
      <c r="Z321" s="8"/>
    </row>
    <row r="322" spans="3:26" ht="13.5">
      <c r="C322" s="8"/>
      <c r="D322" s="8"/>
      <c r="E322" s="8"/>
      <c r="F322" s="8"/>
      <c r="G322" s="8"/>
      <c r="H322" s="8"/>
      <c r="I322" s="8"/>
      <c r="J322" s="8"/>
      <c r="K322" s="8"/>
      <c r="L322" s="8"/>
      <c r="M322" s="8"/>
      <c r="N322" s="8"/>
      <c r="O322" s="776"/>
      <c r="P322" s="8"/>
      <c r="Q322" s="776"/>
      <c r="R322" s="8"/>
      <c r="S322" s="776"/>
      <c r="T322" s="8"/>
      <c r="U322" s="776"/>
      <c r="V322" s="8"/>
      <c r="W322" s="776"/>
      <c r="X322" s="8"/>
      <c r="Y322" s="776"/>
      <c r="Z322" s="8"/>
    </row>
    <row r="323" spans="3:26" ht="13.5">
      <c r="C323" s="8"/>
      <c r="D323" s="8"/>
      <c r="E323" s="8"/>
      <c r="F323" s="8"/>
      <c r="G323" s="8"/>
      <c r="H323" s="8"/>
      <c r="I323" s="8"/>
      <c r="J323" s="8"/>
      <c r="K323" s="8"/>
      <c r="L323" s="8"/>
      <c r="M323" s="8"/>
      <c r="N323" s="8"/>
      <c r="O323" s="776"/>
      <c r="P323" s="8"/>
      <c r="Q323" s="776"/>
      <c r="R323" s="8"/>
      <c r="S323" s="776"/>
      <c r="T323" s="8"/>
      <c r="U323" s="776"/>
      <c r="V323" s="8"/>
      <c r="W323" s="776"/>
      <c r="X323" s="8"/>
      <c r="Y323" s="776"/>
      <c r="Z323" s="8"/>
    </row>
    <row r="324" spans="3:26" ht="13.5">
      <c r="C324" s="8"/>
      <c r="D324" s="8"/>
      <c r="E324" s="8"/>
      <c r="F324" s="8"/>
      <c r="G324" s="8"/>
      <c r="H324" s="8"/>
      <c r="I324" s="8"/>
      <c r="J324" s="8"/>
      <c r="K324" s="8"/>
      <c r="L324" s="8"/>
      <c r="M324" s="8"/>
      <c r="N324" s="8"/>
      <c r="O324" s="776"/>
      <c r="P324" s="8"/>
      <c r="Q324" s="776"/>
      <c r="R324" s="8"/>
      <c r="S324" s="776"/>
      <c r="T324" s="8"/>
      <c r="U324" s="776"/>
      <c r="V324" s="8"/>
      <c r="W324" s="776"/>
      <c r="X324" s="8"/>
      <c r="Y324" s="776"/>
      <c r="Z324" s="8"/>
    </row>
    <row r="325" spans="3:26" ht="13.5">
      <c r="C325" s="8"/>
      <c r="D325" s="8"/>
      <c r="E325" s="8"/>
      <c r="F325" s="8"/>
      <c r="G325" s="8"/>
      <c r="H325" s="8"/>
      <c r="I325" s="8"/>
      <c r="J325" s="8"/>
      <c r="K325" s="8"/>
      <c r="L325" s="8"/>
      <c r="M325" s="8"/>
      <c r="N325" s="8"/>
      <c r="O325" s="776"/>
      <c r="P325" s="8"/>
      <c r="Q325" s="776"/>
      <c r="R325" s="8"/>
      <c r="S325" s="776"/>
      <c r="T325" s="8"/>
      <c r="U325" s="776"/>
      <c r="V325" s="8"/>
      <c r="W325" s="776"/>
      <c r="X325" s="8"/>
      <c r="Y325" s="776"/>
      <c r="Z325" s="8"/>
    </row>
    <row r="326" spans="3:26" ht="13.5">
      <c r="C326" s="8"/>
      <c r="D326" s="8"/>
      <c r="E326" s="8"/>
      <c r="F326" s="8"/>
      <c r="G326" s="8"/>
      <c r="H326" s="8"/>
      <c r="I326" s="8"/>
      <c r="J326" s="8"/>
      <c r="K326" s="8"/>
      <c r="L326" s="8"/>
      <c r="M326" s="8"/>
      <c r="N326" s="8"/>
      <c r="O326" s="776"/>
      <c r="P326" s="8"/>
      <c r="Q326" s="776"/>
      <c r="R326" s="8"/>
      <c r="S326" s="776"/>
      <c r="T326" s="8"/>
      <c r="U326" s="776"/>
      <c r="V326" s="8"/>
      <c r="W326" s="776"/>
      <c r="X326" s="8"/>
      <c r="Y326" s="776"/>
      <c r="Z326" s="8"/>
    </row>
    <row r="327" spans="3:26" ht="13.5">
      <c r="C327" s="8"/>
      <c r="D327" s="8"/>
      <c r="E327" s="8"/>
      <c r="F327" s="8"/>
      <c r="G327" s="8"/>
      <c r="H327" s="8"/>
      <c r="I327" s="8"/>
      <c r="J327" s="8"/>
      <c r="K327" s="8"/>
      <c r="L327" s="8"/>
      <c r="M327" s="8"/>
      <c r="N327" s="8"/>
      <c r="O327" s="776"/>
      <c r="P327" s="8"/>
      <c r="Q327" s="776"/>
      <c r="R327" s="8"/>
      <c r="S327" s="776"/>
      <c r="T327" s="8"/>
      <c r="U327" s="776"/>
      <c r="V327" s="8"/>
      <c r="W327" s="776"/>
      <c r="X327" s="8"/>
      <c r="Y327" s="776"/>
      <c r="Z327" s="8"/>
    </row>
    <row r="328" spans="3:26" ht="13.5">
      <c r="C328" s="8"/>
      <c r="D328" s="8"/>
      <c r="E328" s="8"/>
      <c r="F328" s="8"/>
      <c r="G328" s="8"/>
      <c r="H328" s="8"/>
      <c r="I328" s="8"/>
      <c r="J328" s="8"/>
      <c r="K328" s="8"/>
      <c r="L328" s="8"/>
      <c r="M328" s="8"/>
      <c r="N328" s="8"/>
      <c r="O328" s="776"/>
      <c r="P328" s="8"/>
      <c r="Q328" s="776"/>
      <c r="R328" s="8"/>
      <c r="S328" s="776"/>
      <c r="T328" s="8"/>
      <c r="U328" s="776"/>
      <c r="V328" s="8"/>
      <c r="W328" s="776"/>
      <c r="X328" s="8"/>
      <c r="Y328" s="776"/>
      <c r="Z328" s="8"/>
    </row>
    <row r="329" spans="3:26" ht="13.5">
      <c r="C329" s="8"/>
      <c r="D329" s="8"/>
      <c r="E329" s="8"/>
      <c r="F329" s="8"/>
      <c r="G329" s="8"/>
      <c r="H329" s="8"/>
      <c r="I329" s="8"/>
      <c r="J329" s="8"/>
      <c r="K329" s="8"/>
      <c r="L329" s="8"/>
      <c r="M329" s="8"/>
      <c r="N329" s="8"/>
      <c r="O329" s="776"/>
      <c r="P329" s="8"/>
      <c r="Q329" s="776"/>
      <c r="R329" s="8"/>
      <c r="S329" s="776"/>
      <c r="T329" s="8"/>
      <c r="U329" s="776"/>
      <c r="V329" s="8"/>
      <c r="W329" s="776"/>
      <c r="X329" s="8"/>
      <c r="Y329" s="776"/>
      <c r="Z329" s="8"/>
    </row>
    <row r="330" spans="3:26" ht="13.5">
      <c r="C330" s="8"/>
      <c r="D330" s="8"/>
      <c r="E330" s="8"/>
      <c r="F330" s="8"/>
      <c r="G330" s="8"/>
      <c r="H330" s="8"/>
      <c r="I330" s="8"/>
      <c r="J330" s="8"/>
      <c r="K330" s="8"/>
      <c r="L330" s="8"/>
      <c r="M330" s="8"/>
      <c r="N330" s="8"/>
      <c r="O330" s="776"/>
      <c r="P330" s="8"/>
      <c r="Q330" s="776"/>
      <c r="R330" s="8"/>
      <c r="S330" s="776"/>
      <c r="T330" s="8"/>
      <c r="U330" s="776"/>
      <c r="V330" s="8"/>
      <c r="W330" s="776"/>
      <c r="X330" s="8"/>
      <c r="Y330" s="776"/>
      <c r="Z330" s="8"/>
    </row>
    <row r="331" spans="3:26" ht="13.5">
      <c r="C331" s="8"/>
      <c r="D331" s="8"/>
      <c r="E331" s="8"/>
      <c r="F331" s="8"/>
      <c r="G331" s="8"/>
      <c r="H331" s="8"/>
      <c r="I331" s="8"/>
      <c r="J331" s="8"/>
      <c r="K331" s="8"/>
      <c r="L331" s="8"/>
      <c r="M331" s="8"/>
      <c r="N331" s="8"/>
      <c r="O331" s="776"/>
      <c r="P331" s="8"/>
      <c r="Q331" s="776"/>
      <c r="R331" s="8"/>
      <c r="S331" s="776"/>
      <c r="T331" s="8"/>
      <c r="U331" s="776"/>
      <c r="V331" s="8"/>
      <c r="W331" s="776"/>
      <c r="X331" s="8"/>
      <c r="Y331" s="776"/>
      <c r="Z331" s="8"/>
    </row>
    <row r="332" spans="3:26" ht="13.5">
      <c r="C332" s="8"/>
      <c r="D332" s="8"/>
      <c r="E332" s="8"/>
      <c r="F332" s="8"/>
      <c r="G332" s="8"/>
      <c r="H332" s="8"/>
      <c r="I332" s="8"/>
      <c r="J332" s="8"/>
      <c r="K332" s="8"/>
      <c r="L332" s="8"/>
      <c r="M332" s="8"/>
      <c r="N332" s="8"/>
      <c r="O332" s="776"/>
      <c r="P332" s="8"/>
      <c r="Q332" s="776"/>
      <c r="R332" s="8"/>
      <c r="S332" s="776"/>
      <c r="T332" s="8"/>
      <c r="U332" s="776"/>
      <c r="V332" s="8"/>
      <c r="W332" s="776"/>
      <c r="X332" s="8"/>
      <c r="Y332" s="776"/>
      <c r="Z332" s="8"/>
    </row>
    <row r="333" spans="3:26" ht="13.5">
      <c r="C333" s="8"/>
      <c r="D333" s="8"/>
      <c r="E333" s="8"/>
      <c r="F333" s="8"/>
      <c r="G333" s="8"/>
      <c r="H333" s="8"/>
      <c r="I333" s="8"/>
      <c r="J333" s="8"/>
      <c r="K333" s="8"/>
      <c r="L333" s="8"/>
      <c r="M333" s="8"/>
      <c r="N333" s="8"/>
      <c r="O333" s="776"/>
      <c r="P333" s="8"/>
      <c r="Q333" s="776"/>
      <c r="R333" s="8"/>
      <c r="S333" s="776"/>
      <c r="T333" s="8"/>
      <c r="U333" s="776"/>
      <c r="V333" s="8"/>
      <c r="W333" s="776"/>
      <c r="X333" s="8"/>
      <c r="Y333" s="776"/>
      <c r="Z333" s="8"/>
    </row>
    <row r="334" spans="3:26" ht="13.5">
      <c r="C334" s="8"/>
      <c r="D334" s="8"/>
      <c r="E334" s="8"/>
      <c r="F334" s="8"/>
      <c r="G334" s="8"/>
      <c r="H334" s="8"/>
      <c r="I334" s="8"/>
      <c r="J334" s="8"/>
      <c r="K334" s="8"/>
      <c r="L334" s="8"/>
      <c r="M334" s="8"/>
      <c r="N334" s="8"/>
      <c r="O334" s="776"/>
      <c r="P334" s="8"/>
      <c r="Q334" s="776"/>
      <c r="R334" s="8"/>
      <c r="S334" s="776"/>
      <c r="T334" s="8"/>
      <c r="U334" s="776"/>
      <c r="V334" s="8"/>
      <c r="W334" s="776"/>
      <c r="X334" s="8"/>
      <c r="Y334" s="776"/>
      <c r="Z334" s="8"/>
    </row>
    <row r="335" spans="3:26" ht="13.5">
      <c r="C335" s="8"/>
      <c r="D335" s="8"/>
      <c r="E335" s="8"/>
      <c r="F335" s="8"/>
      <c r="G335" s="8"/>
      <c r="H335" s="8"/>
      <c r="I335" s="8"/>
      <c r="J335" s="8"/>
      <c r="K335" s="8"/>
      <c r="L335" s="8"/>
      <c r="M335" s="8"/>
      <c r="N335" s="8"/>
      <c r="O335" s="776"/>
      <c r="P335" s="8"/>
      <c r="Q335" s="776"/>
      <c r="R335" s="8"/>
      <c r="S335" s="776"/>
      <c r="T335" s="8"/>
      <c r="U335" s="776"/>
      <c r="V335" s="8"/>
      <c r="W335" s="776"/>
      <c r="X335" s="8"/>
      <c r="Y335" s="776"/>
      <c r="Z335" s="8"/>
    </row>
    <row r="336" spans="3:26" ht="13.5">
      <c r="C336" s="8"/>
      <c r="D336" s="8"/>
      <c r="E336" s="8"/>
      <c r="F336" s="8"/>
      <c r="G336" s="8"/>
      <c r="H336" s="8"/>
      <c r="I336" s="8"/>
      <c r="J336" s="8"/>
      <c r="K336" s="8"/>
      <c r="L336" s="8"/>
      <c r="M336" s="8"/>
      <c r="N336" s="8"/>
      <c r="O336" s="776"/>
      <c r="P336" s="8"/>
      <c r="Q336" s="776"/>
      <c r="R336" s="8"/>
      <c r="S336" s="776"/>
      <c r="T336" s="8"/>
      <c r="U336" s="776"/>
      <c r="V336" s="8"/>
      <c r="W336" s="776"/>
      <c r="X336" s="8"/>
      <c r="Y336" s="776"/>
      <c r="Z336" s="8"/>
    </row>
    <row r="337" spans="3:26" ht="13.5">
      <c r="C337" s="8"/>
      <c r="D337" s="8"/>
      <c r="E337" s="8"/>
      <c r="F337" s="8"/>
      <c r="G337" s="8"/>
      <c r="H337" s="8"/>
      <c r="I337" s="8"/>
      <c r="J337" s="8"/>
      <c r="K337" s="8"/>
      <c r="L337" s="8"/>
      <c r="M337" s="8"/>
      <c r="N337" s="8"/>
      <c r="O337" s="776"/>
      <c r="P337" s="8"/>
      <c r="Q337" s="776"/>
      <c r="R337" s="8"/>
      <c r="S337" s="776"/>
      <c r="T337" s="8"/>
      <c r="U337" s="776"/>
      <c r="V337" s="8"/>
      <c r="W337" s="776"/>
      <c r="X337" s="8"/>
      <c r="Y337" s="776"/>
      <c r="Z337" s="8"/>
    </row>
    <row r="338" spans="3:26" ht="13.5">
      <c r="C338" s="8"/>
      <c r="D338" s="8"/>
      <c r="E338" s="8"/>
      <c r="F338" s="8"/>
      <c r="G338" s="8"/>
      <c r="H338" s="8"/>
      <c r="I338" s="8"/>
      <c r="J338" s="8"/>
      <c r="K338" s="8"/>
      <c r="L338" s="8"/>
      <c r="M338" s="8"/>
      <c r="N338" s="8"/>
      <c r="O338" s="776"/>
      <c r="P338" s="8"/>
      <c r="Q338" s="776"/>
      <c r="R338" s="8"/>
      <c r="S338" s="776"/>
      <c r="T338" s="8"/>
      <c r="U338" s="776"/>
      <c r="V338" s="8"/>
      <c r="W338" s="776"/>
      <c r="X338" s="8"/>
      <c r="Y338" s="776"/>
      <c r="Z338" s="8"/>
    </row>
    <row r="339" spans="3:26" ht="13.5">
      <c r="C339" s="8"/>
      <c r="D339" s="8"/>
      <c r="E339" s="8"/>
      <c r="F339" s="8"/>
      <c r="G339" s="8"/>
      <c r="H339" s="8"/>
      <c r="I339" s="8"/>
      <c r="J339" s="8"/>
      <c r="K339" s="8"/>
      <c r="L339" s="8"/>
      <c r="M339" s="8"/>
      <c r="N339" s="8"/>
      <c r="O339" s="776"/>
      <c r="P339" s="8"/>
      <c r="Q339" s="776"/>
      <c r="R339" s="8"/>
      <c r="S339" s="776"/>
      <c r="T339" s="8"/>
      <c r="U339" s="776"/>
      <c r="V339" s="8"/>
      <c r="W339" s="776"/>
      <c r="X339" s="8"/>
      <c r="Y339" s="776"/>
      <c r="Z339" s="8"/>
    </row>
    <row r="340" spans="3:26" ht="13.5">
      <c r="C340" s="8"/>
      <c r="D340" s="8"/>
      <c r="E340" s="8"/>
      <c r="F340" s="8"/>
      <c r="G340" s="8"/>
      <c r="H340" s="8"/>
      <c r="I340" s="8"/>
      <c r="J340" s="8"/>
      <c r="K340" s="8"/>
      <c r="L340" s="8"/>
      <c r="M340" s="8"/>
      <c r="N340" s="8"/>
      <c r="O340" s="776"/>
      <c r="P340" s="8"/>
      <c r="Q340" s="776"/>
      <c r="R340" s="8"/>
      <c r="S340" s="776"/>
      <c r="T340" s="8"/>
      <c r="U340" s="776"/>
      <c r="V340" s="8"/>
      <c r="W340" s="776"/>
      <c r="X340" s="8"/>
      <c r="Y340" s="776"/>
      <c r="Z340" s="8"/>
    </row>
    <row r="341" spans="3:26" ht="13.5">
      <c r="C341" s="8"/>
      <c r="D341" s="8"/>
      <c r="E341" s="8"/>
      <c r="F341" s="8"/>
      <c r="G341" s="8"/>
      <c r="H341" s="8"/>
      <c r="I341" s="8"/>
      <c r="J341" s="8"/>
      <c r="K341" s="8"/>
      <c r="L341" s="8"/>
      <c r="M341" s="8"/>
      <c r="N341" s="8"/>
      <c r="O341" s="776"/>
      <c r="P341" s="8"/>
      <c r="Q341" s="776"/>
      <c r="R341" s="8"/>
      <c r="S341" s="776"/>
      <c r="T341" s="8"/>
      <c r="U341" s="776"/>
      <c r="V341" s="8"/>
      <c r="W341" s="776"/>
      <c r="X341" s="8"/>
      <c r="Y341" s="776"/>
      <c r="Z341" s="8"/>
    </row>
    <row r="342" spans="3:26" ht="13.5">
      <c r="C342" s="8"/>
      <c r="D342" s="8"/>
      <c r="E342" s="8"/>
      <c r="F342" s="8"/>
      <c r="G342" s="8"/>
      <c r="H342" s="8"/>
      <c r="I342" s="8"/>
      <c r="J342" s="8"/>
      <c r="K342" s="8"/>
      <c r="L342" s="8"/>
      <c r="M342" s="8"/>
      <c r="N342" s="8"/>
      <c r="O342" s="776"/>
      <c r="P342" s="8"/>
      <c r="Q342" s="776"/>
      <c r="R342" s="8"/>
      <c r="S342" s="776"/>
      <c r="T342" s="8"/>
      <c r="U342" s="776"/>
      <c r="V342" s="8"/>
      <c r="W342" s="776"/>
      <c r="X342" s="8"/>
      <c r="Y342" s="776"/>
      <c r="Z342" s="8"/>
    </row>
    <row r="343" spans="3:26" ht="13.5">
      <c r="C343" s="8"/>
      <c r="D343" s="8"/>
      <c r="E343" s="8"/>
      <c r="F343" s="8"/>
      <c r="G343" s="8"/>
      <c r="H343" s="8"/>
      <c r="I343" s="8"/>
      <c r="J343" s="8"/>
      <c r="K343" s="8"/>
      <c r="L343" s="8"/>
      <c r="M343" s="8"/>
      <c r="N343" s="8"/>
      <c r="O343" s="776"/>
      <c r="P343" s="8"/>
      <c r="Q343" s="776"/>
      <c r="R343" s="8"/>
      <c r="S343" s="776"/>
      <c r="T343" s="8"/>
      <c r="U343" s="776"/>
      <c r="V343" s="8"/>
      <c r="W343" s="776"/>
      <c r="X343" s="8"/>
      <c r="Y343" s="776"/>
      <c r="Z343" s="8"/>
    </row>
    <row r="344" spans="3:26" ht="13.5">
      <c r="C344" s="8"/>
      <c r="D344" s="8"/>
      <c r="E344" s="8"/>
      <c r="F344" s="8"/>
      <c r="G344" s="8"/>
      <c r="H344" s="8"/>
      <c r="I344" s="8"/>
      <c r="J344" s="8"/>
      <c r="K344" s="8"/>
      <c r="L344" s="8"/>
      <c r="M344" s="8"/>
      <c r="N344" s="8"/>
      <c r="O344" s="776"/>
      <c r="P344" s="8"/>
      <c r="Q344" s="776"/>
      <c r="R344" s="8"/>
      <c r="S344" s="776"/>
      <c r="T344" s="8"/>
      <c r="U344" s="776"/>
      <c r="V344" s="8"/>
      <c r="W344" s="776"/>
      <c r="X344" s="8"/>
      <c r="Y344" s="776"/>
      <c r="Z344" s="8"/>
    </row>
    <row r="345" spans="3:26" ht="13.5">
      <c r="C345" s="8"/>
      <c r="D345" s="8"/>
      <c r="E345" s="8"/>
      <c r="F345" s="8"/>
      <c r="G345" s="8"/>
      <c r="H345" s="8"/>
      <c r="I345" s="8"/>
      <c r="J345" s="8"/>
      <c r="K345" s="8"/>
      <c r="L345" s="8"/>
      <c r="M345" s="8"/>
      <c r="N345" s="8"/>
      <c r="O345" s="776"/>
      <c r="P345" s="8"/>
      <c r="Q345" s="776"/>
      <c r="R345" s="8"/>
      <c r="S345" s="776"/>
      <c r="T345" s="8"/>
      <c r="U345" s="776"/>
      <c r="V345" s="8"/>
      <c r="W345" s="776"/>
      <c r="X345" s="8"/>
      <c r="Y345" s="776"/>
      <c r="Z345" s="8"/>
    </row>
    <row r="346" spans="3:26" ht="13.5">
      <c r="C346" s="8"/>
      <c r="D346" s="8"/>
      <c r="E346" s="8"/>
      <c r="F346" s="8"/>
      <c r="G346" s="8"/>
      <c r="H346" s="8"/>
      <c r="I346" s="8"/>
      <c r="J346" s="8"/>
      <c r="K346" s="8"/>
      <c r="L346" s="8"/>
      <c r="M346" s="8"/>
      <c r="N346" s="8"/>
      <c r="O346" s="776"/>
      <c r="P346" s="8"/>
      <c r="Q346" s="776"/>
      <c r="R346" s="8"/>
      <c r="S346" s="776"/>
      <c r="T346" s="8"/>
      <c r="U346" s="776"/>
      <c r="V346" s="8"/>
      <c r="W346" s="776"/>
      <c r="X346" s="8"/>
      <c r="Y346" s="776"/>
      <c r="Z346" s="8"/>
    </row>
    <row r="347" spans="3:26" ht="13.5">
      <c r="C347" s="8"/>
      <c r="D347" s="8"/>
      <c r="E347" s="8"/>
      <c r="F347" s="8"/>
      <c r="G347" s="8"/>
      <c r="H347" s="8"/>
      <c r="I347" s="8"/>
      <c r="J347" s="8"/>
      <c r="K347" s="8"/>
      <c r="L347" s="8"/>
      <c r="M347" s="8"/>
      <c r="N347" s="8"/>
      <c r="O347" s="776"/>
      <c r="P347" s="8"/>
      <c r="Q347" s="776"/>
      <c r="R347" s="8"/>
      <c r="S347" s="776"/>
      <c r="T347" s="8"/>
      <c r="U347" s="776"/>
      <c r="V347" s="8"/>
      <c r="W347" s="776"/>
      <c r="X347" s="8"/>
      <c r="Y347" s="776"/>
      <c r="Z347" s="8"/>
    </row>
    <row r="348" spans="3:26" ht="13.5">
      <c r="C348" s="8"/>
      <c r="D348" s="8"/>
      <c r="E348" s="8"/>
      <c r="F348" s="8"/>
      <c r="G348" s="8"/>
      <c r="H348" s="8"/>
      <c r="I348" s="8"/>
      <c r="J348" s="8"/>
      <c r="K348" s="8"/>
      <c r="L348" s="8"/>
      <c r="M348" s="8"/>
      <c r="N348" s="8"/>
      <c r="O348" s="776"/>
      <c r="P348" s="8"/>
      <c r="Q348" s="776"/>
      <c r="R348" s="8"/>
      <c r="S348" s="776"/>
      <c r="T348" s="8"/>
      <c r="U348" s="776"/>
      <c r="V348" s="8"/>
      <c r="W348" s="776"/>
      <c r="X348" s="8"/>
      <c r="Y348" s="776"/>
      <c r="Z348" s="8"/>
    </row>
    <row r="349" spans="3:26" ht="13.5">
      <c r="C349" s="8"/>
      <c r="D349" s="8"/>
      <c r="E349" s="8"/>
      <c r="F349" s="8"/>
      <c r="G349" s="8"/>
      <c r="H349" s="8"/>
      <c r="I349" s="8"/>
      <c r="J349" s="8"/>
      <c r="K349" s="8"/>
      <c r="L349" s="8"/>
      <c r="M349" s="8"/>
      <c r="N349" s="8"/>
      <c r="O349" s="776"/>
      <c r="P349" s="8"/>
      <c r="Q349" s="776"/>
      <c r="R349" s="8"/>
      <c r="S349" s="776"/>
      <c r="T349" s="8"/>
      <c r="U349" s="776"/>
      <c r="V349" s="8"/>
      <c r="W349" s="776"/>
      <c r="X349" s="8"/>
      <c r="Y349" s="776"/>
      <c r="Z349" s="8"/>
    </row>
    <row r="350" spans="3:26" ht="13.5">
      <c r="C350" s="8"/>
      <c r="D350" s="8"/>
      <c r="E350" s="8"/>
      <c r="F350" s="8"/>
      <c r="G350" s="8"/>
      <c r="H350" s="8"/>
      <c r="I350" s="8"/>
      <c r="J350" s="8"/>
      <c r="K350" s="8"/>
      <c r="L350" s="8"/>
      <c r="M350" s="8"/>
      <c r="N350" s="8"/>
      <c r="O350" s="776"/>
      <c r="P350" s="8"/>
      <c r="Q350" s="776"/>
      <c r="R350" s="8"/>
      <c r="S350" s="776"/>
      <c r="T350" s="8"/>
      <c r="U350" s="776"/>
      <c r="V350" s="8"/>
      <c r="W350" s="776"/>
      <c r="X350" s="8"/>
      <c r="Y350" s="776"/>
      <c r="Z350" s="8"/>
    </row>
    <row r="351" spans="3:26" ht="13.5">
      <c r="C351" s="8"/>
      <c r="D351" s="8"/>
      <c r="E351" s="8"/>
      <c r="F351" s="8"/>
      <c r="G351" s="8"/>
      <c r="H351" s="8"/>
      <c r="I351" s="8"/>
      <c r="J351" s="8"/>
      <c r="K351" s="8"/>
      <c r="L351" s="8"/>
      <c r="M351" s="8"/>
      <c r="N351" s="8"/>
      <c r="O351" s="776"/>
      <c r="P351" s="8"/>
      <c r="Q351" s="776"/>
      <c r="R351" s="8"/>
      <c r="S351" s="776"/>
      <c r="T351" s="8"/>
      <c r="U351" s="776"/>
      <c r="V351" s="8"/>
      <c r="W351" s="776"/>
      <c r="X351" s="8"/>
      <c r="Y351" s="776"/>
      <c r="Z351" s="8"/>
    </row>
    <row r="352" spans="3:26" ht="13.5">
      <c r="C352" s="8"/>
      <c r="D352" s="8"/>
      <c r="E352" s="8"/>
      <c r="F352" s="8"/>
      <c r="G352" s="8"/>
      <c r="H352" s="8"/>
      <c r="I352" s="8"/>
      <c r="J352" s="8"/>
      <c r="K352" s="8"/>
      <c r="L352" s="8"/>
      <c r="M352" s="8"/>
      <c r="N352" s="8"/>
      <c r="O352" s="776"/>
      <c r="P352" s="8"/>
      <c r="Q352" s="776"/>
      <c r="R352" s="8"/>
      <c r="S352" s="776"/>
      <c r="T352" s="8"/>
      <c r="U352" s="776"/>
      <c r="V352" s="8"/>
      <c r="W352" s="776"/>
      <c r="X352" s="8"/>
      <c r="Y352" s="776"/>
      <c r="Z352" s="8"/>
    </row>
    <row r="353" spans="3:26" ht="13.5">
      <c r="C353" s="8"/>
      <c r="D353" s="8"/>
      <c r="E353" s="8"/>
      <c r="F353" s="8"/>
      <c r="G353" s="8"/>
      <c r="H353" s="8"/>
      <c r="I353" s="8"/>
      <c r="J353" s="8"/>
      <c r="K353" s="8"/>
      <c r="L353" s="8"/>
      <c r="M353" s="8"/>
      <c r="N353" s="8"/>
      <c r="O353" s="776"/>
      <c r="P353" s="8"/>
      <c r="Q353" s="776"/>
      <c r="R353" s="8"/>
      <c r="S353" s="776"/>
      <c r="T353" s="8"/>
      <c r="U353" s="776"/>
      <c r="V353" s="8"/>
      <c r="W353" s="776"/>
      <c r="X353" s="8"/>
      <c r="Y353" s="776"/>
      <c r="Z353" s="8"/>
    </row>
    <row r="354" spans="3:26" ht="13.5">
      <c r="C354" s="8"/>
      <c r="D354" s="8"/>
      <c r="E354" s="8"/>
      <c r="F354" s="8"/>
      <c r="G354" s="8"/>
      <c r="H354" s="8"/>
      <c r="I354" s="8"/>
      <c r="J354" s="8"/>
      <c r="K354" s="8"/>
      <c r="L354" s="8"/>
      <c r="M354" s="8"/>
      <c r="N354" s="8"/>
      <c r="O354" s="776"/>
      <c r="P354" s="8"/>
      <c r="Q354" s="776"/>
      <c r="R354" s="8"/>
      <c r="S354" s="776"/>
      <c r="T354" s="8"/>
      <c r="U354" s="776"/>
      <c r="V354" s="8"/>
      <c r="W354" s="776"/>
      <c r="X354" s="8"/>
      <c r="Y354" s="776"/>
      <c r="Z354" s="8"/>
    </row>
    <row r="355" spans="3:26" ht="13.5">
      <c r="C355" s="8"/>
      <c r="D355" s="8"/>
      <c r="E355" s="8"/>
      <c r="F355" s="8"/>
      <c r="G355" s="8"/>
      <c r="H355" s="8"/>
      <c r="I355" s="8"/>
      <c r="J355" s="8"/>
      <c r="K355" s="8"/>
      <c r="L355" s="8"/>
      <c r="M355" s="8"/>
      <c r="N355" s="8"/>
      <c r="O355" s="776"/>
      <c r="P355" s="8"/>
      <c r="Q355" s="776"/>
      <c r="R355" s="8"/>
      <c r="S355" s="776"/>
      <c r="T355" s="8"/>
      <c r="U355" s="776"/>
      <c r="V355" s="8"/>
      <c r="W355" s="776"/>
      <c r="X355" s="8"/>
      <c r="Y355" s="776"/>
      <c r="Z355" s="8"/>
    </row>
    <row r="356" spans="3:26" ht="13.5">
      <c r="C356" s="8"/>
      <c r="D356" s="8"/>
      <c r="E356" s="8"/>
      <c r="F356" s="8"/>
      <c r="G356" s="8"/>
      <c r="H356" s="8"/>
      <c r="I356" s="8"/>
      <c r="J356" s="8"/>
      <c r="K356" s="8"/>
      <c r="L356" s="8"/>
      <c r="M356" s="8"/>
      <c r="N356" s="8"/>
      <c r="O356" s="776"/>
      <c r="P356" s="8"/>
      <c r="Q356" s="776"/>
      <c r="R356" s="8"/>
      <c r="S356" s="776"/>
      <c r="T356" s="8"/>
      <c r="U356" s="776"/>
      <c r="V356" s="8"/>
      <c r="W356" s="776"/>
      <c r="X356" s="8"/>
      <c r="Y356" s="776"/>
      <c r="Z356" s="8"/>
    </row>
    <row r="357" spans="3:26" ht="13.5">
      <c r="C357" s="8"/>
      <c r="D357" s="8"/>
      <c r="E357" s="8"/>
      <c r="F357" s="8"/>
      <c r="G357" s="8"/>
      <c r="H357" s="8"/>
      <c r="I357" s="8"/>
      <c r="J357" s="8"/>
      <c r="K357" s="8"/>
      <c r="L357" s="8"/>
      <c r="M357" s="8"/>
      <c r="N357" s="8"/>
      <c r="O357" s="776"/>
      <c r="P357" s="8"/>
      <c r="Q357" s="776"/>
      <c r="R357" s="8"/>
      <c r="S357" s="776"/>
      <c r="T357" s="8"/>
      <c r="U357" s="776"/>
      <c r="V357" s="8"/>
      <c r="W357" s="776"/>
      <c r="X357" s="8"/>
      <c r="Y357" s="776"/>
      <c r="Z357" s="8"/>
    </row>
    <row r="358" spans="3:26" ht="13.5">
      <c r="C358" s="8"/>
      <c r="D358" s="8"/>
      <c r="E358" s="8"/>
      <c r="F358" s="8"/>
      <c r="G358" s="8"/>
      <c r="H358" s="8"/>
      <c r="I358" s="8"/>
      <c r="J358" s="8"/>
      <c r="K358" s="8"/>
      <c r="L358" s="8"/>
      <c r="M358" s="8"/>
      <c r="N358" s="8"/>
      <c r="O358" s="776"/>
      <c r="P358" s="8"/>
      <c r="Q358" s="776"/>
      <c r="R358" s="8"/>
      <c r="S358" s="776"/>
      <c r="T358" s="8"/>
      <c r="U358" s="776"/>
      <c r="V358" s="8"/>
      <c r="W358" s="776"/>
      <c r="X358" s="8"/>
      <c r="Y358" s="776"/>
      <c r="Z358" s="8"/>
    </row>
    <row r="359" spans="3:26" ht="13.5">
      <c r="C359" s="8"/>
      <c r="D359" s="8"/>
      <c r="E359" s="8"/>
      <c r="F359" s="8"/>
      <c r="G359" s="8"/>
      <c r="H359" s="8"/>
      <c r="I359" s="8"/>
      <c r="J359" s="8"/>
      <c r="K359" s="8"/>
      <c r="L359" s="8"/>
      <c r="M359" s="8"/>
      <c r="N359" s="8"/>
      <c r="O359" s="776"/>
      <c r="P359" s="8"/>
      <c r="Q359" s="776"/>
      <c r="R359" s="8"/>
      <c r="S359" s="776"/>
      <c r="T359" s="8"/>
      <c r="U359" s="776"/>
      <c r="V359" s="8"/>
      <c r="W359" s="776"/>
      <c r="X359" s="8"/>
      <c r="Y359" s="776"/>
      <c r="Z359" s="8"/>
    </row>
    <row r="360" spans="3:26" ht="13.5">
      <c r="C360" s="8"/>
      <c r="D360" s="8"/>
      <c r="E360" s="8"/>
      <c r="F360" s="8"/>
      <c r="G360" s="8"/>
      <c r="H360" s="8"/>
      <c r="I360" s="8"/>
      <c r="J360" s="8"/>
      <c r="K360" s="8"/>
      <c r="L360" s="8"/>
      <c r="M360" s="8"/>
      <c r="N360" s="8"/>
      <c r="O360" s="776"/>
      <c r="P360" s="8"/>
      <c r="Q360" s="776"/>
      <c r="R360" s="8"/>
      <c r="S360" s="776"/>
      <c r="T360" s="8"/>
      <c r="U360" s="776"/>
      <c r="V360" s="8"/>
      <c r="W360" s="776"/>
      <c r="X360" s="8"/>
      <c r="Y360" s="776"/>
      <c r="Z360" s="8"/>
    </row>
    <row r="361" spans="3:26" ht="13.5">
      <c r="C361" s="8"/>
      <c r="D361" s="8"/>
      <c r="E361" s="8"/>
      <c r="F361" s="8"/>
      <c r="G361" s="8"/>
      <c r="H361" s="8"/>
      <c r="I361" s="8"/>
      <c r="J361" s="8"/>
      <c r="K361" s="8"/>
      <c r="L361" s="8"/>
      <c r="M361" s="8"/>
      <c r="N361" s="8"/>
      <c r="O361" s="776"/>
      <c r="P361" s="8"/>
      <c r="Q361" s="776"/>
      <c r="R361" s="8"/>
      <c r="S361" s="776"/>
      <c r="T361" s="8"/>
      <c r="U361" s="776"/>
      <c r="V361" s="8"/>
      <c r="W361" s="776"/>
      <c r="X361" s="8"/>
      <c r="Y361" s="776"/>
      <c r="Z361" s="8"/>
    </row>
    <row r="362" spans="3:26" ht="13.5">
      <c r="C362" s="8"/>
      <c r="D362" s="8"/>
      <c r="E362" s="8"/>
      <c r="F362" s="8"/>
      <c r="G362" s="8"/>
      <c r="H362" s="8"/>
      <c r="I362" s="8"/>
      <c r="J362" s="8"/>
      <c r="K362" s="8"/>
      <c r="L362" s="8"/>
      <c r="M362" s="8"/>
      <c r="N362" s="8"/>
      <c r="O362" s="776"/>
      <c r="P362" s="8"/>
      <c r="Q362" s="776"/>
      <c r="R362" s="8"/>
      <c r="S362" s="776"/>
      <c r="T362" s="8"/>
      <c r="U362" s="776"/>
      <c r="V362" s="8"/>
      <c r="W362" s="776"/>
      <c r="X362" s="8"/>
      <c r="Y362" s="776"/>
      <c r="Z362" s="8"/>
    </row>
    <row r="363" spans="3:26" ht="13.5">
      <c r="C363" s="8"/>
      <c r="D363" s="8"/>
      <c r="E363" s="8"/>
      <c r="F363" s="8"/>
      <c r="G363" s="8"/>
      <c r="H363" s="8"/>
      <c r="I363" s="8"/>
      <c r="J363" s="8"/>
      <c r="K363" s="8"/>
      <c r="L363" s="8"/>
      <c r="M363" s="8"/>
      <c r="N363" s="8"/>
      <c r="O363" s="776"/>
      <c r="P363" s="8"/>
      <c r="Q363" s="776"/>
      <c r="R363" s="8"/>
      <c r="S363" s="776"/>
      <c r="T363" s="8"/>
      <c r="U363" s="776"/>
      <c r="V363" s="8"/>
      <c r="W363" s="776"/>
      <c r="X363" s="8"/>
      <c r="Y363" s="776"/>
      <c r="Z363" s="8"/>
    </row>
    <row r="364" spans="3:26" ht="13.5">
      <c r="C364" s="8"/>
      <c r="D364" s="8"/>
      <c r="E364" s="8"/>
      <c r="F364" s="8"/>
      <c r="G364" s="8"/>
      <c r="H364" s="8"/>
      <c r="I364" s="8"/>
      <c r="J364" s="8"/>
      <c r="K364" s="8"/>
      <c r="L364" s="8"/>
      <c r="M364" s="8"/>
      <c r="N364" s="8"/>
      <c r="O364" s="776"/>
      <c r="P364" s="8"/>
      <c r="Q364" s="776"/>
      <c r="R364" s="8"/>
      <c r="S364" s="776"/>
      <c r="T364" s="8"/>
      <c r="U364" s="776"/>
      <c r="V364" s="8"/>
      <c r="W364" s="776"/>
      <c r="X364" s="8"/>
      <c r="Y364" s="776"/>
      <c r="Z364" s="8"/>
    </row>
    <row r="365" spans="3:26" ht="13.5">
      <c r="C365" s="8"/>
      <c r="D365" s="8"/>
      <c r="E365" s="8"/>
      <c r="F365" s="8"/>
      <c r="G365" s="8"/>
      <c r="H365" s="8"/>
      <c r="I365" s="8"/>
      <c r="J365" s="8"/>
      <c r="K365" s="8"/>
      <c r="L365" s="8"/>
      <c r="M365" s="8"/>
      <c r="N365" s="8"/>
      <c r="O365" s="776"/>
      <c r="P365" s="8"/>
      <c r="Q365" s="776"/>
      <c r="R365" s="8"/>
      <c r="S365" s="776"/>
      <c r="T365" s="8"/>
      <c r="U365" s="776"/>
      <c r="V365" s="8"/>
      <c r="W365" s="776"/>
      <c r="X365" s="8"/>
      <c r="Y365" s="776"/>
      <c r="Z365" s="8"/>
    </row>
    <row r="366" spans="3:26" ht="13.5">
      <c r="C366" s="8"/>
      <c r="D366" s="8"/>
      <c r="E366" s="8"/>
      <c r="F366" s="8"/>
      <c r="G366" s="8"/>
      <c r="H366" s="8"/>
      <c r="I366" s="8"/>
      <c r="J366" s="8"/>
      <c r="K366" s="8"/>
      <c r="L366" s="8"/>
      <c r="M366" s="8"/>
      <c r="N366" s="8"/>
      <c r="O366" s="776"/>
      <c r="P366" s="8"/>
      <c r="Q366" s="776"/>
      <c r="R366" s="8"/>
      <c r="S366" s="776"/>
      <c r="T366" s="8"/>
      <c r="U366" s="776"/>
      <c r="V366" s="8"/>
      <c r="W366" s="776"/>
      <c r="X366" s="8"/>
      <c r="Y366" s="776"/>
      <c r="Z366" s="8"/>
    </row>
    <row r="367" spans="3:26" ht="13.5">
      <c r="C367" s="8"/>
      <c r="D367" s="8"/>
      <c r="E367" s="8"/>
      <c r="F367" s="8"/>
      <c r="G367" s="8"/>
      <c r="H367" s="8"/>
      <c r="I367" s="8"/>
      <c r="J367" s="8"/>
      <c r="K367" s="8"/>
      <c r="L367" s="8"/>
      <c r="M367" s="8"/>
      <c r="N367" s="8"/>
      <c r="O367" s="776"/>
      <c r="P367" s="8"/>
      <c r="Q367" s="776"/>
      <c r="R367" s="8"/>
      <c r="S367" s="776"/>
      <c r="T367" s="8"/>
      <c r="U367" s="776"/>
      <c r="V367" s="8"/>
      <c r="W367" s="776"/>
      <c r="X367" s="8"/>
      <c r="Y367" s="776"/>
      <c r="Z367" s="8"/>
    </row>
    <row r="368" spans="3:26" ht="13.5">
      <c r="C368" s="8"/>
      <c r="D368" s="8"/>
      <c r="E368" s="8"/>
      <c r="F368" s="8"/>
      <c r="G368" s="8"/>
      <c r="H368" s="8"/>
      <c r="I368" s="8"/>
      <c r="J368" s="8"/>
      <c r="K368" s="8"/>
      <c r="L368" s="8"/>
      <c r="M368" s="8"/>
      <c r="N368" s="8"/>
      <c r="O368" s="776"/>
      <c r="P368" s="8"/>
      <c r="Q368" s="776"/>
      <c r="R368" s="8"/>
      <c r="S368" s="776"/>
      <c r="T368" s="8"/>
      <c r="U368" s="776"/>
      <c r="V368" s="8"/>
      <c r="W368" s="776"/>
      <c r="X368" s="8"/>
      <c r="Y368" s="776"/>
      <c r="Z368" s="8"/>
    </row>
    <row r="369" spans="3:26" ht="13.5">
      <c r="C369" s="8"/>
      <c r="D369" s="8"/>
      <c r="E369" s="8"/>
      <c r="F369" s="8"/>
      <c r="G369" s="8"/>
      <c r="H369" s="8"/>
      <c r="I369" s="8"/>
      <c r="J369" s="8"/>
      <c r="K369" s="8"/>
      <c r="L369" s="8"/>
      <c r="M369" s="8"/>
      <c r="N369" s="8"/>
      <c r="O369" s="776"/>
      <c r="P369" s="8"/>
      <c r="Q369" s="776"/>
      <c r="R369" s="8"/>
      <c r="S369" s="776"/>
      <c r="T369" s="8"/>
      <c r="U369" s="776"/>
      <c r="V369" s="8"/>
      <c r="W369" s="776"/>
      <c r="X369" s="8"/>
      <c r="Y369" s="776"/>
      <c r="Z369" s="8"/>
    </row>
    <row r="370" spans="3:26" ht="13.5">
      <c r="C370" s="8"/>
      <c r="D370" s="8"/>
      <c r="E370" s="8"/>
      <c r="F370" s="8"/>
      <c r="G370" s="8"/>
      <c r="H370" s="8"/>
      <c r="I370" s="8"/>
      <c r="J370" s="8"/>
      <c r="K370" s="8"/>
      <c r="L370" s="8"/>
      <c r="M370" s="8"/>
      <c r="N370" s="8"/>
      <c r="O370" s="776"/>
      <c r="P370" s="8"/>
      <c r="Q370" s="776"/>
      <c r="R370" s="8"/>
      <c r="S370" s="776"/>
      <c r="T370" s="8"/>
      <c r="U370" s="776"/>
      <c r="V370" s="8"/>
      <c r="W370" s="776"/>
      <c r="X370" s="8"/>
      <c r="Y370" s="776"/>
      <c r="Z370" s="8"/>
    </row>
    <row r="371" spans="3:26" ht="13.5">
      <c r="C371" s="8"/>
      <c r="D371" s="8"/>
      <c r="E371" s="8"/>
      <c r="F371" s="8"/>
      <c r="G371" s="8"/>
      <c r="H371" s="8"/>
      <c r="I371" s="8"/>
      <c r="J371" s="8"/>
      <c r="K371" s="8"/>
      <c r="L371" s="8"/>
      <c r="M371" s="8"/>
      <c r="N371" s="8"/>
      <c r="O371" s="776"/>
      <c r="P371" s="8"/>
      <c r="Q371" s="776"/>
      <c r="R371" s="8"/>
      <c r="S371" s="776"/>
      <c r="T371" s="8"/>
      <c r="U371" s="776"/>
      <c r="V371" s="8"/>
      <c r="W371" s="776"/>
      <c r="X371" s="8"/>
      <c r="Y371" s="776"/>
      <c r="Z371" s="8"/>
    </row>
    <row r="372" spans="3:26" ht="13.5">
      <c r="C372" s="8"/>
      <c r="D372" s="8"/>
      <c r="E372" s="8"/>
      <c r="F372" s="8"/>
      <c r="G372" s="8"/>
      <c r="H372" s="8"/>
      <c r="I372" s="8"/>
      <c r="J372" s="8"/>
      <c r="K372" s="8"/>
      <c r="L372" s="8"/>
      <c r="M372" s="8"/>
      <c r="N372" s="8"/>
      <c r="O372" s="776"/>
      <c r="P372" s="8"/>
      <c r="Q372" s="776"/>
      <c r="R372" s="8"/>
      <c r="S372" s="776"/>
      <c r="T372" s="8"/>
      <c r="U372" s="776"/>
      <c r="V372" s="8"/>
      <c r="W372" s="776"/>
      <c r="X372" s="8"/>
      <c r="Y372" s="776"/>
      <c r="Z372" s="8"/>
    </row>
    <row r="373" spans="3:26" ht="13.5">
      <c r="C373" s="8"/>
      <c r="D373" s="8"/>
      <c r="E373" s="8"/>
      <c r="F373" s="8"/>
      <c r="G373" s="8"/>
      <c r="H373" s="8"/>
      <c r="I373" s="8"/>
      <c r="J373" s="8"/>
      <c r="K373" s="8"/>
      <c r="L373" s="8"/>
      <c r="M373" s="8"/>
      <c r="N373" s="8"/>
      <c r="O373" s="776"/>
      <c r="P373" s="8"/>
      <c r="Q373" s="776"/>
      <c r="R373" s="8"/>
      <c r="S373" s="776"/>
      <c r="T373" s="8"/>
      <c r="U373" s="776"/>
      <c r="V373" s="8"/>
      <c r="W373" s="776"/>
      <c r="X373" s="8"/>
      <c r="Y373" s="776"/>
      <c r="Z373" s="8"/>
    </row>
    <row r="374" spans="3:26" ht="13.5">
      <c r="C374" s="8"/>
      <c r="D374" s="8"/>
      <c r="E374" s="8"/>
      <c r="F374" s="8"/>
      <c r="G374" s="8"/>
      <c r="H374" s="8"/>
      <c r="I374" s="8"/>
      <c r="J374" s="8"/>
      <c r="K374" s="8"/>
      <c r="L374" s="8"/>
      <c r="M374" s="8"/>
      <c r="N374" s="8"/>
      <c r="O374" s="776"/>
      <c r="P374" s="8"/>
      <c r="Q374" s="776"/>
      <c r="R374" s="8"/>
      <c r="S374" s="776"/>
      <c r="T374" s="8"/>
      <c r="U374" s="776"/>
      <c r="V374" s="8"/>
      <c r="W374" s="776"/>
      <c r="X374" s="8"/>
      <c r="Y374" s="776"/>
      <c r="Z374" s="8"/>
    </row>
    <row r="375" spans="3:26" ht="13.5">
      <c r="C375" s="8"/>
      <c r="D375" s="8"/>
      <c r="E375" s="8"/>
      <c r="F375" s="8"/>
      <c r="G375" s="8"/>
      <c r="H375" s="8"/>
      <c r="I375" s="8"/>
      <c r="J375" s="8"/>
      <c r="K375" s="8"/>
      <c r="L375" s="8"/>
      <c r="M375" s="8"/>
      <c r="N375" s="8"/>
      <c r="O375" s="776"/>
      <c r="P375" s="8"/>
      <c r="Q375" s="776"/>
      <c r="R375" s="8"/>
      <c r="S375" s="776"/>
      <c r="T375" s="8"/>
      <c r="U375" s="776"/>
      <c r="V375" s="8"/>
      <c r="W375" s="776"/>
      <c r="X375" s="8"/>
      <c r="Y375" s="776"/>
      <c r="Z375" s="8"/>
    </row>
    <row r="376" spans="3:26" ht="13.5">
      <c r="C376" s="8"/>
      <c r="D376" s="8"/>
      <c r="E376" s="8"/>
      <c r="F376" s="8"/>
      <c r="G376" s="8"/>
      <c r="H376" s="8"/>
      <c r="I376" s="8"/>
      <c r="J376" s="8"/>
      <c r="K376" s="8"/>
      <c r="L376" s="8"/>
      <c r="M376" s="8"/>
      <c r="N376" s="8"/>
      <c r="O376" s="776"/>
      <c r="P376" s="8"/>
      <c r="Q376" s="776"/>
      <c r="R376" s="8"/>
      <c r="S376" s="776"/>
      <c r="T376" s="8"/>
      <c r="U376" s="776"/>
      <c r="V376" s="8"/>
      <c r="W376" s="776"/>
      <c r="X376" s="8"/>
      <c r="Y376" s="776"/>
      <c r="Z376" s="8"/>
    </row>
    <row r="377" spans="3:26" ht="13.5">
      <c r="C377" s="8"/>
      <c r="D377" s="8"/>
      <c r="E377" s="8"/>
      <c r="F377" s="8"/>
      <c r="G377" s="8"/>
      <c r="H377" s="8"/>
      <c r="I377" s="8"/>
      <c r="J377" s="8"/>
      <c r="K377" s="8"/>
      <c r="L377" s="8"/>
      <c r="M377" s="8"/>
      <c r="N377" s="8"/>
      <c r="O377" s="776"/>
      <c r="P377" s="8"/>
      <c r="Q377" s="776"/>
      <c r="R377" s="8"/>
      <c r="S377" s="776"/>
      <c r="T377" s="8"/>
      <c r="U377" s="776"/>
      <c r="V377" s="8"/>
      <c r="W377" s="776"/>
      <c r="X377" s="8"/>
      <c r="Y377" s="776"/>
      <c r="Z377" s="8"/>
    </row>
    <row r="378" spans="3:26" ht="13.5">
      <c r="C378" s="8"/>
      <c r="D378" s="8"/>
      <c r="E378" s="8"/>
      <c r="F378" s="8"/>
      <c r="G378" s="8"/>
      <c r="H378" s="8"/>
      <c r="I378" s="8"/>
      <c r="J378" s="8"/>
      <c r="K378" s="8"/>
      <c r="L378" s="8"/>
      <c r="M378" s="8"/>
      <c r="N378" s="8"/>
      <c r="O378" s="776"/>
      <c r="P378" s="8"/>
      <c r="Q378" s="776"/>
      <c r="R378" s="8"/>
      <c r="S378" s="776"/>
      <c r="T378" s="8"/>
      <c r="U378" s="776"/>
      <c r="V378" s="8"/>
      <c r="W378" s="776"/>
      <c r="X378" s="8"/>
      <c r="Y378" s="776"/>
      <c r="Z378" s="8"/>
    </row>
    <row r="379" spans="3:26" ht="13.5">
      <c r="C379" s="8"/>
      <c r="D379" s="8"/>
      <c r="E379" s="8"/>
      <c r="F379" s="8"/>
      <c r="G379" s="8"/>
      <c r="H379" s="8"/>
      <c r="I379" s="8"/>
      <c r="J379" s="8"/>
      <c r="K379" s="8"/>
      <c r="L379" s="8"/>
      <c r="M379" s="8"/>
      <c r="N379" s="8"/>
      <c r="O379" s="776"/>
      <c r="P379" s="8"/>
      <c r="Q379" s="776"/>
      <c r="R379" s="8"/>
      <c r="S379" s="776"/>
      <c r="T379" s="8"/>
      <c r="U379" s="776"/>
      <c r="V379" s="8"/>
      <c r="W379" s="776"/>
      <c r="X379" s="8"/>
      <c r="Y379" s="776"/>
      <c r="Z379" s="8"/>
    </row>
    <row r="380" spans="3:26" ht="13.5">
      <c r="C380" s="8"/>
      <c r="D380" s="8"/>
      <c r="E380" s="8"/>
      <c r="F380" s="8"/>
      <c r="G380" s="8"/>
      <c r="H380" s="8"/>
      <c r="I380" s="8"/>
      <c r="J380" s="8"/>
      <c r="K380" s="8"/>
      <c r="L380" s="8"/>
      <c r="M380" s="8"/>
      <c r="N380" s="8"/>
      <c r="O380" s="776"/>
      <c r="P380" s="8"/>
      <c r="Q380" s="776"/>
      <c r="R380" s="8"/>
      <c r="S380" s="776"/>
      <c r="T380" s="8"/>
      <c r="U380" s="776"/>
      <c r="V380" s="8"/>
      <c r="W380" s="776"/>
      <c r="X380" s="8"/>
      <c r="Y380" s="776"/>
      <c r="Z380" s="8"/>
    </row>
    <row r="381" spans="3:26" ht="13.5">
      <c r="C381" s="8"/>
      <c r="D381" s="8"/>
      <c r="E381" s="8"/>
      <c r="F381" s="8"/>
      <c r="G381" s="8"/>
      <c r="H381" s="8"/>
      <c r="I381" s="8"/>
      <c r="J381" s="8"/>
      <c r="K381" s="8"/>
      <c r="L381" s="8"/>
      <c r="M381" s="8"/>
      <c r="N381" s="8"/>
      <c r="O381" s="776"/>
      <c r="P381" s="8"/>
      <c r="Q381" s="776"/>
      <c r="R381" s="8"/>
      <c r="S381" s="776"/>
      <c r="T381" s="8"/>
      <c r="U381" s="776"/>
      <c r="V381" s="8"/>
      <c r="W381" s="776"/>
      <c r="X381" s="8"/>
      <c r="Y381" s="776"/>
      <c r="Z381" s="8"/>
    </row>
    <row r="382" spans="3:26" ht="13.5">
      <c r="C382" s="8"/>
      <c r="D382" s="8"/>
      <c r="E382" s="8"/>
      <c r="F382" s="8"/>
      <c r="G382" s="8"/>
      <c r="H382" s="8"/>
      <c r="I382" s="8"/>
      <c r="J382" s="8"/>
      <c r="K382" s="8"/>
      <c r="L382" s="8"/>
      <c r="M382" s="8"/>
      <c r="N382" s="8"/>
      <c r="O382" s="776"/>
      <c r="P382" s="8"/>
      <c r="Q382" s="776"/>
      <c r="R382" s="8"/>
      <c r="S382" s="776"/>
      <c r="T382" s="8"/>
      <c r="U382" s="776"/>
      <c r="V382" s="8"/>
      <c r="W382" s="776"/>
      <c r="X382" s="8"/>
      <c r="Y382" s="776"/>
      <c r="Z382" s="8"/>
    </row>
    <row r="383" spans="3:26" ht="13.5">
      <c r="C383" s="8"/>
      <c r="D383" s="8"/>
      <c r="E383" s="8"/>
      <c r="F383" s="8"/>
      <c r="G383" s="8"/>
      <c r="H383" s="8"/>
      <c r="I383" s="8"/>
      <c r="J383" s="8"/>
      <c r="K383" s="8"/>
      <c r="L383" s="8"/>
      <c r="M383" s="8"/>
      <c r="N383" s="8"/>
      <c r="O383" s="776"/>
      <c r="P383" s="8"/>
      <c r="Q383" s="776"/>
      <c r="R383" s="8"/>
      <c r="S383" s="776"/>
      <c r="T383" s="8"/>
      <c r="U383" s="776"/>
      <c r="V383" s="8"/>
      <c r="W383" s="776"/>
      <c r="X383" s="8"/>
      <c r="Y383" s="776"/>
      <c r="Z383" s="8"/>
    </row>
    <row r="384" spans="3:26" ht="13.5">
      <c r="C384" s="8"/>
      <c r="D384" s="8"/>
      <c r="E384" s="8"/>
      <c r="F384" s="8"/>
      <c r="G384" s="8"/>
      <c r="H384" s="8"/>
      <c r="I384" s="8"/>
      <c r="J384" s="8"/>
      <c r="K384" s="8"/>
      <c r="L384" s="8"/>
      <c r="M384" s="8"/>
      <c r="N384" s="8"/>
      <c r="O384" s="776"/>
      <c r="P384" s="8"/>
      <c r="Q384" s="776"/>
      <c r="R384" s="8"/>
      <c r="S384" s="776"/>
      <c r="T384" s="8"/>
      <c r="U384" s="776"/>
      <c r="V384" s="8"/>
      <c r="W384" s="776"/>
      <c r="X384" s="8"/>
      <c r="Y384" s="776"/>
      <c r="Z384" s="8"/>
    </row>
    <row r="385" spans="3:26" ht="13.5">
      <c r="C385" s="8"/>
      <c r="D385" s="8"/>
      <c r="E385" s="8"/>
      <c r="F385" s="8"/>
      <c r="G385" s="8"/>
      <c r="H385" s="8"/>
      <c r="I385" s="8"/>
      <c r="J385" s="8"/>
      <c r="K385" s="8"/>
      <c r="L385" s="8"/>
      <c r="M385" s="8"/>
      <c r="N385" s="8"/>
      <c r="O385" s="776"/>
      <c r="P385" s="8"/>
      <c r="Q385" s="776"/>
      <c r="R385" s="8"/>
      <c r="S385" s="776"/>
      <c r="T385" s="8"/>
      <c r="U385" s="776"/>
      <c r="V385" s="8"/>
      <c r="W385" s="776"/>
      <c r="X385" s="8"/>
      <c r="Y385" s="776"/>
      <c r="Z385" s="8"/>
    </row>
    <row r="386" spans="3:26" ht="13.5">
      <c r="C386" s="8"/>
      <c r="D386" s="8"/>
      <c r="E386" s="8"/>
      <c r="F386" s="8"/>
      <c r="G386" s="8"/>
      <c r="H386" s="8"/>
      <c r="I386" s="8"/>
      <c r="J386" s="8"/>
      <c r="K386" s="8"/>
      <c r="L386" s="8"/>
      <c r="M386" s="8"/>
      <c r="N386" s="8"/>
      <c r="O386" s="776"/>
      <c r="P386" s="8"/>
      <c r="Q386" s="776"/>
      <c r="R386" s="8"/>
      <c r="S386" s="776"/>
      <c r="T386" s="8"/>
      <c r="U386" s="776"/>
      <c r="V386" s="8"/>
      <c r="W386" s="776"/>
      <c r="X386" s="8"/>
      <c r="Y386" s="776"/>
      <c r="Z386" s="8"/>
    </row>
    <row r="387" spans="3:26" ht="13.5">
      <c r="C387" s="8"/>
      <c r="D387" s="8"/>
      <c r="E387" s="8"/>
      <c r="F387" s="8"/>
      <c r="G387" s="8"/>
      <c r="H387" s="8"/>
      <c r="I387" s="8"/>
      <c r="J387" s="8"/>
      <c r="K387" s="8"/>
      <c r="L387" s="8"/>
      <c r="M387" s="8"/>
      <c r="N387" s="8"/>
      <c r="O387" s="776"/>
      <c r="P387" s="8"/>
      <c r="Q387" s="776"/>
      <c r="R387" s="8"/>
      <c r="S387" s="776"/>
      <c r="T387" s="8"/>
      <c r="U387" s="776"/>
      <c r="V387" s="8"/>
      <c r="W387" s="776"/>
      <c r="X387" s="8"/>
      <c r="Y387" s="776"/>
      <c r="Z387" s="8"/>
    </row>
    <row r="388" spans="3:26" ht="13.5">
      <c r="C388" s="8"/>
      <c r="D388" s="8"/>
      <c r="E388" s="8"/>
      <c r="F388" s="8"/>
      <c r="G388" s="8"/>
      <c r="H388" s="8"/>
      <c r="I388" s="8"/>
      <c r="J388" s="8"/>
      <c r="K388" s="8"/>
      <c r="L388" s="8"/>
      <c r="M388" s="8"/>
      <c r="N388" s="8"/>
      <c r="O388" s="776"/>
      <c r="P388" s="8"/>
      <c r="Q388" s="776"/>
      <c r="R388" s="8"/>
      <c r="S388" s="776"/>
      <c r="T388" s="8"/>
      <c r="U388" s="776"/>
      <c r="V388" s="8"/>
      <c r="W388" s="776"/>
      <c r="X388" s="8"/>
      <c r="Y388" s="776"/>
      <c r="Z388" s="8"/>
    </row>
    <row r="389" spans="3:26" ht="13.5">
      <c r="C389" s="8"/>
      <c r="D389" s="8"/>
      <c r="E389" s="8"/>
      <c r="F389" s="8"/>
      <c r="G389" s="8"/>
      <c r="H389" s="8"/>
      <c r="I389" s="8"/>
      <c r="J389" s="8"/>
      <c r="K389" s="8"/>
      <c r="L389" s="8"/>
      <c r="M389" s="8"/>
      <c r="N389" s="8"/>
      <c r="O389" s="776"/>
      <c r="P389" s="8"/>
      <c r="Q389" s="776"/>
      <c r="R389" s="8"/>
      <c r="S389" s="776"/>
      <c r="T389" s="8"/>
      <c r="U389" s="776"/>
      <c r="V389" s="8"/>
      <c r="W389" s="776"/>
      <c r="X389" s="8"/>
      <c r="Y389" s="776"/>
      <c r="Z389" s="8"/>
    </row>
    <row r="390" spans="3:26" ht="13.5">
      <c r="C390" s="8"/>
      <c r="D390" s="8"/>
      <c r="E390" s="8"/>
      <c r="F390" s="8"/>
      <c r="G390" s="8"/>
      <c r="H390" s="8"/>
      <c r="I390" s="8"/>
      <c r="J390" s="8"/>
      <c r="K390" s="8"/>
      <c r="L390" s="8"/>
      <c r="M390" s="8"/>
      <c r="N390" s="8"/>
      <c r="O390" s="776"/>
      <c r="P390" s="8"/>
      <c r="Q390" s="776"/>
      <c r="R390" s="8"/>
      <c r="S390" s="776"/>
      <c r="T390" s="8"/>
      <c r="U390" s="776"/>
      <c r="V390" s="8"/>
      <c r="W390" s="776"/>
      <c r="X390" s="8"/>
      <c r="Y390" s="776"/>
      <c r="Z390" s="8"/>
    </row>
    <row r="391" spans="3:26" ht="13.5">
      <c r="C391" s="8"/>
      <c r="D391" s="8"/>
      <c r="E391" s="8"/>
      <c r="F391" s="8"/>
      <c r="G391" s="8"/>
      <c r="H391" s="8"/>
      <c r="I391" s="8"/>
      <c r="J391" s="8"/>
      <c r="K391" s="8"/>
      <c r="L391" s="8"/>
      <c r="M391" s="8"/>
      <c r="N391" s="8"/>
      <c r="O391" s="776"/>
      <c r="P391" s="8"/>
      <c r="Q391" s="776"/>
      <c r="R391" s="8"/>
      <c r="S391" s="776"/>
      <c r="T391" s="8"/>
      <c r="U391" s="776"/>
      <c r="V391" s="8"/>
      <c r="W391" s="776"/>
      <c r="X391" s="8"/>
      <c r="Y391" s="776"/>
      <c r="Z391" s="8"/>
    </row>
    <row r="392" spans="3:26" ht="13.5">
      <c r="C392" s="8"/>
      <c r="D392" s="8"/>
      <c r="E392" s="8"/>
      <c r="F392" s="8"/>
      <c r="G392" s="8"/>
      <c r="H392" s="8"/>
      <c r="I392" s="8"/>
      <c r="J392" s="8"/>
      <c r="K392" s="8"/>
      <c r="L392" s="8"/>
      <c r="M392" s="8"/>
      <c r="N392" s="8"/>
      <c r="O392" s="776"/>
      <c r="P392" s="8"/>
      <c r="Q392" s="776"/>
      <c r="R392" s="8"/>
      <c r="S392" s="776"/>
      <c r="T392" s="8"/>
      <c r="U392" s="776"/>
      <c r="V392" s="8"/>
      <c r="W392" s="776"/>
      <c r="X392" s="8"/>
      <c r="Y392" s="776"/>
      <c r="Z392" s="8"/>
    </row>
    <row r="393" spans="3:26" ht="13.5">
      <c r="C393" s="8"/>
      <c r="D393" s="8"/>
      <c r="E393" s="8"/>
      <c r="F393" s="8"/>
      <c r="G393" s="8"/>
      <c r="H393" s="8"/>
      <c r="I393" s="8"/>
      <c r="J393" s="8"/>
      <c r="K393" s="8"/>
      <c r="L393" s="8"/>
      <c r="M393" s="8"/>
      <c r="N393" s="8"/>
      <c r="O393" s="776"/>
      <c r="P393" s="8"/>
      <c r="Q393" s="776"/>
      <c r="R393" s="8"/>
      <c r="S393" s="776"/>
      <c r="T393" s="8"/>
      <c r="U393" s="776"/>
      <c r="V393" s="8"/>
      <c r="W393" s="776"/>
      <c r="X393" s="8"/>
      <c r="Y393" s="776"/>
      <c r="Z393" s="8"/>
    </row>
    <row r="394" spans="3:26" ht="13.5">
      <c r="C394" s="8"/>
      <c r="D394" s="8"/>
      <c r="E394" s="8"/>
      <c r="F394" s="8"/>
      <c r="G394" s="8"/>
      <c r="H394" s="8"/>
      <c r="I394" s="8"/>
      <c r="J394" s="8"/>
      <c r="K394" s="8"/>
      <c r="L394" s="8"/>
      <c r="M394" s="8"/>
      <c r="N394" s="8"/>
      <c r="O394" s="776"/>
      <c r="P394" s="8"/>
      <c r="Q394" s="776"/>
      <c r="R394" s="8"/>
      <c r="S394" s="776"/>
      <c r="T394" s="8"/>
      <c r="U394" s="776"/>
      <c r="V394" s="8"/>
      <c r="W394" s="776"/>
      <c r="X394" s="8"/>
      <c r="Y394" s="776"/>
      <c r="Z394" s="8"/>
    </row>
    <row r="395" spans="3:26" ht="13.5">
      <c r="C395" s="8"/>
      <c r="D395" s="8"/>
      <c r="E395" s="8"/>
      <c r="F395" s="8"/>
      <c r="G395" s="8"/>
      <c r="H395" s="8"/>
      <c r="I395" s="8"/>
      <c r="J395" s="8"/>
      <c r="K395" s="8"/>
      <c r="L395" s="8"/>
      <c r="M395" s="8"/>
      <c r="N395" s="8"/>
      <c r="O395" s="776"/>
      <c r="P395" s="8"/>
      <c r="Q395" s="776"/>
      <c r="R395" s="8"/>
      <c r="S395" s="776"/>
      <c r="T395" s="8"/>
      <c r="U395" s="776"/>
      <c r="V395" s="8"/>
      <c r="W395" s="776"/>
      <c r="X395" s="8"/>
      <c r="Y395" s="776"/>
      <c r="Z395" s="8"/>
    </row>
    <row r="396" spans="3:26" ht="13.5">
      <c r="C396" s="8"/>
      <c r="D396" s="8"/>
      <c r="E396" s="8"/>
      <c r="F396" s="8"/>
      <c r="G396" s="8"/>
      <c r="H396" s="8"/>
      <c r="I396" s="8"/>
      <c r="J396" s="8"/>
      <c r="K396" s="8"/>
      <c r="L396" s="8"/>
      <c r="M396" s="8"/>
      <c r="N396" s="8"/>
      <c r="O396" s="776"/>
      <c r="P396" s="8"/>
      <c r="Q396" s="776"/>
      <c r="R396" s="8"/>
      <c r="S396" s="776"/>
      <c r="T396" s="8"/>
      <c r="U396" s="776"/>
      <c r="V396" s="8"/>
      <c r="W396" s="776"/>
      <c r="X396" s="8"/>
      <c r="Y396" s="776"/>
      <c r="Z396" s="8"/>
    </row>
    <row r="397" spans="3:26" ht="13.5">
      <c r="C397" s="8"/>
      <c r="D397" s="8"/>
      <c r="E397" s="8"/>
      <c r="F397" s="8"/>
      <c r="G397" s="8"/>
      <c r="H397" s="8"/>
      <c r="I397" s="8"/>
      <c r="J397" s="8"/>
      <c r="K397" s="8"/>
      <c r="L397" s="8"/>
      <c r="M397" s="8"/>
      <c r="N397" s="8"/>
      <c r="O397" s="776"/>
      <c r="P397" s="8"/>
      <c r="Q397" s="776"/>
      <c r="R397" s="8"/>
      <c r="S397" s="776"/>
      <c r="T397" s="8"/>
      <c r="U397" s="776"/>
      <c r="V397" s="8"/>
      <c r="W397" s="776"/>
      <c r="X397" s="8"/>
      <c r="Y397" s="776"/>
      <c r="Z397" s="8"/>
    </row>
    <row r="398" spans="3:26" ht="13.5">
      <c r="C398" s="8"/>
      <c r="D398" s="8"/>
      <c r="E398" s="8"/>
      <c r="F398" s="8"/>
      <c r="G398" s="8"/>
      <c r="H398" s="8"/>
      <c r="I398" s="8"/>
      <c r="J398" s="8"/>
      <c r="K398" s="8"/>
      <c r="L398" s="8"/>
      <c r="M398" s="8"/>
      <c r="N398" s="8"/>
      <c r="O398" s="776"/>
      <c r="P398" s="8"/>
      <c r="Q398" s="776"/>
      <c r="R398" s="8"/>
      <c r="S398" s="776"/>
      <c r="T398" s="8"/>
      <c r="U398" s="776"/>
      <c r="V398" s="8"/>
      <c r="W398" s="776"/>
      <c r="X398" s="8"/>
      <c r="Y398" s="776"/>
      <c r="Z398" s="8"/>
    </row>
    <row r="399" spans="3:26" ht="13.5">
      <c r="C399" s="8"/>
      <c r="D399" s="8"/>
      <c r="E399" s="8"/>
      <c r="F399" s="8"/>
      <c r="G399" s="8"/>
      <c r="H399" s="8"/>
      <c r="I399" s="8"/>
      <c r="J399" s="8"/>
      <c r="K399" s="8"/>
      <c r="L399" s="8"/>
      <c r="M399" s="8"/>
      <c r="N399" s="8"/>
      <c r="O399" s="776"/>
      <c r="P399" s="8"/>
      <c r="Q399" s="776"/>
      <c r="R399" s="8"/>
      <c r="S399" s="776"/>
      <c r="T399" s="8"/>
      <c r="U399" s="776"/>
      <c r="V399" s="8"/>
      <c r="W399" s="776"/>
      <c r="X399" s="8"/>
      <c r="Y399" s="776"/>
      <c r="Z399" s="8"/>
    </row>
    <row r="400" spans="3:26" ht="13.5">
      <c r="C400" s="8"/>
      <c r="D400" s="8"/>
      <c r="E400" s="8"/>
      <c r="F400" s="8"/>
      <c r="G400" s="8"/>
      <c r="H400" s="8"/>
      <c r="I400" s="8"/>
      <c r="J400" s="8"/>
      <c r="K400" s="8"/>
      <c r="L400" s="8"/>
      <c r="M400" s="8"/>
      <c r="N400" s="8"/>
      <c r="O400" s="776"/>
      <c r="P400" s="8"/>
      <c r="Q400" s="776"/>
      <c r="R400" s="8"/>
      <c r="S400" s="776"/>
      <c r="T400" s="8"/>
      <c r="U400" s="776"/>
      <c r="V400" s="8"/>
      <c r="W400" s="776"/>
      <c r="X400" s="8"/>
      <c r="Y400" s="776"/>
      <c r="Z400" s="8"/>
    </row>
    <row r="401" spans="3:26" ht="13.5">
      <c r="C401" s="8"/>
      <c r="D401" s="8"/>
      <c r="E401" s="8"/>
      <c r="F401" s="8"/>
      <c r="G401" s="8"/>
      <c r="H401" s="8"/>
      <c r="I401" s="8"/>
      <c r="J401" s="8"/>
      <c r="K401" s="8"/>
      <c r="L401" s="8"/>
      <c r="M401" s="8"/>
      <c r="N401" s="8"/>
      <c r="O401" s="776"/>
      <c r="P401" s="8"/>
      <c r="Q401" s="776"/>
      <c r="R401" s="8"/>
      <c r="S401" s="776"/>
      <c r="T401" s="8"/>
      <c r="U401" s="776"/>
      <c r="V401" s="8"/>
      <c r="W401" s="776"/>
      <c r="X401" s="8"/>
      <c r="Y401" s="776"/>
      <c r="Z401" s="8"/>
    </row>
    <row r="402" spans="3:26" ht="13.5">
      <c r="C402" s="8"/>
      <c r="D402" s="8"/>
      <c r="E402" s="8"/>
      <c r="F402" s="8"/>
      <c r="G402" s="8"/>
      <c r="H402" s="8"/>
      <c r="I402" s="8"/>
      <c r="J402" s="8"/>
      <c r="K402" s="8"/>
      <c r="L402" s="8"/>
      <c r="M402" s="8"/>
      <c r="N402" s="8"/>
      <c r="O402" s="776"/>
      <c r="P402" s="8"/>
      <c r="Q402" s="776"/>
      <c r="R402" s="8"/>
      <c r="S402" s="776"/>
      <c r="T402" s="8"/>
      <c r="U402" s="776"/>
      <c r="V402" s="8"/>
      <c r="W402" s="776"/>
      <c r="X402" s="8"/>
      <c r="Y402" s="776"/>
      <c r="Z402" s="8"/>
    </row>
    <row r="403" spans="3:26" ht="13.5">
      <c r="C403" s="8"/>
      <c r="D403" s="8"/>
      <c r="E403" s="8"/>
      <c r="F403" s="8"/>
      <c r="G403" s="8"/>
      <c r="H403" s="8"/>
      <c r="I403" s="8"/>
      <c r="J403" s="8"/>
      <c r="K403" s="8"/>
      <c r="L403" s="8"/>
      <c r="M403" s="8"/>
      <c r="N403" s="8"/>
      <c r="O403" s="776"/>
      <c r="P403" s="8"/>
      <c r="Q403" s="776"/>
      <c r="R403" s="8"/>
      <c r="S403" s="776"/>
      <c r="T403" s="8"/>
      <c r="U403" s="776"/>
      <c r="V403" s="8"/>
      <c r="W403" s="776"/>
      <c r="X403" s="8"/>
      <c r="Y403" s="776"/>
      <c r="Z403" s="8"/>
    </row>
    <row r="404" spans="3:26" ht="13.5">
      <c r="C404" s="8"/>
      <c r="D404" s="8"/>
      <c r="E404" s="8"/>
      <c r="F404" s="8"/>
      <c r="G404" s="8"/>
      <c r="H404" s="8"/>
      <c r="I404" s="8"/>
      <c r="J404" s="8"/>
      <c r="K404" s="8"/>
      <c r="L404" s="8"/>
      <c r="M404" s="8"/>
      <c r="N404" s="8"/>
      <c r="O404" s="776"/>
      <c r="P404" s="8"/>
      <c r="Q404" s="776"/>
      <c r="R404" s="8"/>
      <c r="S404" s="776"/>
      <c r="T404" s="8"/>
      <c r="U404" s="776"/>
      <c r="V404" s="8"/>
      <c r="W404" s="776"/>
      <c r="X404" s="8"/>
      <c r="Y404" s="776"/>
      <c r="Z404" s="8"/>
    </row>
    <row r="405" spans="3:26" ht="13.5">
      <c r="C405" s="8"/>
      <c r="D405" s="8"/>
      <c r="E405" s="8"/>
      <c r="F405" s="8"/>
      <c r="G405" s="8"/>
      <c r="H405" s="8"/>
      <c r="I405" s="8"/>
      <c r="J405" s="8"/>
      <c r="K405" s="8"/>
      <c r="L405" s="8"/>
      <c r="M405" s="8"/>
      <c r="N405" s="8"/>
      <c r="O405" s="776"/>
      <c r="P405" s="8"/>
      <c r="Q405" s="776"/>
      <c r="R405" s="8"/>
      <c r="S405" s="776"/>
      <c r="T405" s="8"/>
      <c r="U405" s="776"/>
      <c r="V405" s="8"/>
      <c r="W405" s="776"/>
      <c r="X405" s="8"/>
      <c r="Y405" s="776"/>
      <c r="Z405" s="8"/>
    </row>
    <row r="406" spans="3:26" ht="13.5">
      <c r="C406" s="8"/>
      <c r="D406" s="8"/>
      <c r="E406" s="8"/>
      <c r="F406" s="8"/>
      <c r="G406" s="8"/>
      <c r="H406" s="8"/>
      <c r="I406" s="8"/>
      <c r="J406" s="8"/>
      <c r="K406" s="8"/>
      <c r="L406" s="8"/>
      <c r="M406" s="8"/>
      <c r="N406" s="8"/>
      <c r="O406" s="776"/>
      <c r="P406" s="8"/>
      <c r="Q406" s="776"/>
      <c r="R406" s="8"/>
      <c r="S406" s="776"/>
      <c r="T406" s="8"/>
      <c r="U406" s="776"/>
      <c r="V406" s="8"/>
      <c r="W406" s="776"/>
      <c r="X406" s="8"/>
      <c r="Y406" s="776"/>
      <c r="Z406" s="8"/>
    </row>
    <row r="407" spans="3:26" ht="13.5">
      <c r="C407" s="8"/>
      <c r="D407" s="8"/>
      <c r="E407" s="8"/>
      <c r="F407" s="8"/>
      <c r="G407" s="8"/>
      <c r="H407" s="8"/>
      <c r="I407" s="8"/>
      <c r="J407" s="8"/>
      <c r="K407" s="8"/>
      <c r="L407" s="8"/>
      <c r="M407" s="8"/>
      <c r="N407" s="8"/>
      <c r="O407" s="776"/>
      <c r="P407" s="8"/>
      <c r="Q407" s="776"/>
      <c r="R407" s="8"/>
      <c r="S407" s="776"/>
      <c r="T407" s="8"/>
      <c r="U407" s="776"/>
      <c r="V407" s="8"/>
      <c r="W407" s="776"/>
      <c r="X407" s="8"/>
      <c r="Y407" s="776"/>
      <c r="Z407" s="8"/>
    </row>
    <row r="408" spans="3:26" ht="13.5">
      <c r="C408" s="8"/>
      <c r="D408" s="8"/>
      <c r="E408" s="8"/>
      <c r="F408" s="8"/>
      <c r="G408" s="8"/>
      <c r="H408" s="8"/>
      <c r="I408" s="8"/>
      <c r="J408" s="8"/>
      <c r="K408" s="8"/>
      <c r="L408" s="8"/>
      <c r="M408" s="8"/>
      <c r="N408" s="8"/>
      <c r="O408" s="776"/>
      <c r="P408" s="8"/>
      <c r="Q408" s="776"/>
      <c r="R408" s="8"/>
      <c r="S408" s="776"/>
      <c r="T408" s="8"/>
      <c r="U408" s="776"/>
      <c r="V408" s="8"/>
      <c r="W408" s="776"/>
      <c r="X408" s="8"/>
      <c r="Y408" s="776"/>
      <c r="Z408" s="8"/>
    </row>
    <row r="409" spans="3:26" ht="13.5">
      <c r="C409" s="8"/>
      <c r="D409" s="8"/>
      <c r="E409" s="8"/>
      <c r="F409" s="8"/>
      <c r="G409" s="8"/>
      <c r="H409" s="8"/>
      <c r="I409" s="8"/>
      <c r="J409" s="8"/>
      <c r="K409" s="8"/>
      <c r="L409" s="8"/>
      <c r="M409" s="8"/>
      <c r="N409" s="8"/>
      <c r="O409" s="776"/>
      <c r="P409" s="8"/>
      <c r="Q409" s="776"/>
      <c r="R409" s="8"/>
      <c r="S409" s="776"/>
      <c r="T409" s="8"/>
      <c r="U409" s="776"/>
      <c r="V409" s="8"/>
      <c r="W409" s="776"/>
      <c r="X409" s="8"/>
      <c r="Y409" s="776"/>
      <c r="Z409" s="8"/>
    </row>
    <row r="410" spans="3:26" ht="13.5">
      <c r="C410" s="8"/>
      <c r="D410" s="8"/>
      <c r="E410" s="8"/>
      <c r="F410" s="8"/>
      <c r="G410" s="8"/>
      <c r="H410" s="8"/>
      <c r="I410" s="8"/>
      <c r="J410" s="8"/>
      <c r="K410" s="8"/>
      <c r="L410" s="8"/>
      <c r="M410" s="8"/>
      <c r="N410" s="8"/>
      <c r="O410" s="776"/>
      <c r="P410" s="8"/>
      <c r="Q410" s="776"/>
      <c r="R410" s="8"/>
      <c r="S410" s="776"/>
      <c r="T410" s="8"/>
      <c r="U410" s="776"/>
      <c r="V410" s="8"/>
      <c r="W410" s="776"/>
      <c r="X410" s="8"/>
      <c r="Y410" s="776"/>
      <c r="Z410" s="8"/>
    </row>
    <row r="411" spans="3:26" ht="13.5">
      <c r="C411" s="8"/>
      <c r="D411" s="8"/>
      <c r="E411" s="8"/>
      <c r="F411" s="8"/>
      <c r="G411" s="8"/>
      <c r="H411" s="8"/>
      <c r="I411" s="8"/>
      <c r="J411" s="8"/>
      <c r="K411" s="8"/>
      <c r="L411" s="8"/>
      <c r="M411" s="8"/>
      <c r="N411" s="8"/>
      <c r="O411" s="776"/>
      <c r="P411" s="8"/>
      <c r="Q411" s="776"/>
      <c r="R411" s="8"/>
      <c r="S411" s="776"/>
      <c r="T411" s="8"/>
      <c r="U411" s="776"/>
      <c r="V411" s="8"/>
      <c r="W411" s="776"/>
      <c r="X411" s="8"/>
      <c r="Y411" s="776"/>
      <c r="Z411" s="8"/>
    </row>
    <row r="412" spans="3:26" ht="13.5">
      <c r="C412" s="8"/>
      <c r="D412" s="8"/>
      <c r="E412" s="8"/>
      <c r="F412" s="8"/>
      <c r="G412" s="8"/>
      <c r="H412" s="8"/>
      <c r="I412" s="8"/>
      <c r="J412" s="8"/>
      <c r="K412" s="8"/>
      <c r="L412" s="8"/>
      <c r="M412" s="8"/>
      <c r="N412" s="8"/>
      <c r="O412" s="776"/>
      <c r="P412" s="8"/>
      <c r="Q412" s="776"/>
      <c r="R412" s="8"/>
      <c r="S412" s="776"/>
      <c r="T412" s="8"/>
      <c r="U412" s="776"/>
      <c r="V412" s="8"/>
      <c r="W412" s="776"/>
      <c r="X412" s="8"/>
      <c r="Y412" s="776"/>
      <c r="Z412" s="8"/>
    </row>
    <row r="413" spans="3:26" ht="13.5">
      <c r="C413" s="8"/>
      <c r="D413" s="8"/>
      <c r="E413" s="8"/>
      <c r="F413" s="8"/>
      <c r="G413" s="8"/>
      <c r="H413" s="8"/>
      <c r="I413" s="8"/>
      <c r="J413" s="8"/>
      <c r="K413" s="8"/>
      <c r="L413" s="8"/>
      <c r="M413" s="8"/>
      <c r="N413" s="8"/>
      <c r="O413" s="776"/>
      <c r="P413" s="8"/>
      <c r="Q413" s="776"/>
      <c r="R413" s="8"/>
      <c r="S413" s="776"/>
      <c r="T413" s="8"/>
      <c r="U413" s="776"/>
      <c r="V413" s="8"/>
      <c r="W413" s="776"/>
      <c r="X413" s="8"/>
      <c r="Y413" s="776"/>
      <c r="Z413" s="8"/>
    </row>
    <row r="414" spans="3:26" ht="13.5">
      <c r="C414" s="8"/>
      <c r="D414" s="8"/>
      <c r="E414" s="8"/>
      <c r="F414" s="8"/>
      <c r="G414" s="8"/>
      <c r="H414" s="8"/>
      <c r="I414" s="8"/>
      <c r="J414" s="8"/>
      <c r="K414" s="8"/>
      <c r="L414" s="8"/>
      <c r="M414" s="8"/>
      <c r="N414" s="8"/>
      <c r="O414" s="776"/>
      <c r="P414" s="8"/>
      <c r="Q414" s="776"/>
      <c r="R414" s="8"/>
      <c r="S414" s="776"/>
      <c r="T414" s="8"/>
      <c r="U414" s="776"/>
      <c r="V414" s="8"/>
      <c r="W414" s="776"/>
      <c r="X414" s="8"/>
      <c r="Y414" s="776"/>
      <c r="Z414" s="8"/>
    </row>
    <row r="415" spans="3:26" ht="13.5">
      <c r="C415" s="8"/>
      <c r="D415" s="8"/>
      <c r="E415" s="8"/>
      <c r="F415" s="8"/>
      <c r="G415" s="8"/>
      <c r="H415" s="8"/>
      <c r="I415" s="8"/>
      <c r="J415" s="8"/>
      <c r="K415" s="8"/>
      <c r="L415" s="8"/>
      <c r="M415" s="8"/>
      <c r="N415" s="8"/>
      <c r="O415" s="776"/>
      <c r="P415" s="8"/>
      <c r="Q415" s="776"/>
      <c r="R415" s="8"/>
      <c r="S415" s="776"/>
      <c r="T415" s="8"/>
      <c r="U415" s="776"/>
      <c r="V415" s="8"/>
      <c r="W415" s="776"/>
      <c r="X415" s="8"/>
      <c r="Y415" s="776"/>
      <c r="Z415" s="8"/>
    </row>
    <row r="416" spans="3:26" ht="13.5">
      <c r="C416" s="8"/>
      <c r="D416" s="8"/>
      <c r="E416" s="8"/>
      <c r="F416" s="8"/>
      <c r="G416" s="8"/>
      <c r="H416" s="8"/>
      <c r="I416" s="8"/>
      <c r="J416" s="8"/>
      <c r="K416" s="8"/>
      <c r="L416" s="8"/>
      <c r="M416" s="8"/>
      <c r="N416" s="8"/>
      <c r="O416" s="776"/>
      <c r="P416" s="8"/>
      <c r="Q416" s="776"/>
      <c r="R416" s="8"/>
      <c r="S416" s="776"/>
      <c r="T416" s="8"/>
      <c r="U416" s="776"/>
      <c r="V416" s="8"/>
      <c r="W416" s="776"/>
      <c r="X416" s="8"/>
      <c r="Y416" s="776"/>
      <c r="Z416" s="8"/>
    </row>
    <row r="417" spans="3:26" ht="13.5">
      <c r="C417" s="8"/>
      <c r="D417" s="8"/>
      <c r="E417" s="8"/>
      <c r="F417" s="8"/>
      <c r="G417" s="8"/>
      <c r="H417" s="8"/>
      <c r="I417" s="8"/>
      <c r="J417" s="8"/>
      <c r="K417" s="8"/>
      <c r="L417" s="8"/>
      <c r="M417" s="8"/>
      <c r="N417" s="8"/>
      <c r="O417" s="776"/>
      <c r="P417" s="8"/>
      <c r="Q417" s="776"/>
      <c r="R417" s="8"/>
      <c r="S417" s="776"/>
      <c r="T417" s="8"/>
      <c r="U417" s="776"/>
      <c r="V417" s="8"/>
      <c r="W417" s="776"/>
      <c r="X417" s="8"/>
      <c r="Y417" s="776"/>
      <c r="Z417" s="8"/>
    </row>
    <row r="418" spans="3:26" ht="13.5">
      <c r="C418" s="8"/>
      <c r="D418" s="8"/>
      <c r="E418" s="8"/>
      <c r="F418" s="8"/>
      <c r="G418" s="8"/>
      <c r="H418" s="8"/>
      <c r="I418" s="8"/>
      <c r="J418" s="8"/>
      <c r="K418" s="8"/>
      <c r="L418" s="8"/>
      <c r="M418" s="8"/>
      <c r="N418" s="8"/>
      <c r="O418" s="776"/>
      <c r="P418" s="8"/>
      <c r="Q418" s="776"/>
      <c r="R418" s="8"/>
      <c r="S418" s="776"/>
      <c r="T418" s="8"/>
      <c r="U418" s="776"/>
      <c r="V418" s="8"/>
      <c r="W418" s="776"/>
      <c r="X418" s="8"/>
      <c r="Y418" s="776"/>
      <c r="Z418" s="8"/>
    </row>
    <row r="419" spans="3:26" ht="13.5">
      <c r="C419" s="8"/>
      <c r="D419" s="8"/>
      <c r="E419" s="8"/>
      <c r="F419" s="8"/>
      <c r="G419" s="8"/>
      <c r="H419" s="8"/>
      <c r="I419" s="8"/>
      <c r="J419" s="8"/>
      <c r="K419" s="8"/>
      <c r="L419" s="8"/>
      <c r="M419" s="8"/>
      <c r="N419" s="8"/>
      <c r="O419" s="776"/>
      <c r="P419" s="8"/>
      <c r="Q419" s="776"/>
      <c r="R419" s="8"/>
      <c r="S419" s="776"/>
      <c r="T419" s="8"/>
      <c r="U419" s="776"/>
      <c r="V419" s="8"/>
      <c r="W419" s="776"/>
      <c r="X419" s="8"/>
      <c r="Y419" s="776"/>
      <c r="Z419" s="8"/>
    </row>
    <row r="420" spans="3:26" ht="13.5">
      <c r="C420" s="8"/>
      <c r="D420" s="8"/>
      <c r="E420" s="8"/>
      <c r="F420" s="8"/>
      <c r="G420" s="8"/>
      <c r="H420" s="8"/>
      <c r="I420" s="8"/>
      <c r="J420" s="8"/>
      <c r="K420" s="8"/>
      <c r="L420" s="8"/>
      <c r="M420" s="8"/>
      <c r="N420" s="8"/>
      <c r="O420" s="776"/>
      <c r="P420" s="8"/>
      <c r="Q420" s="776"/>
      <c r="R420" s="8"/>
      <c r="S420" s="776"/>
      <c r="T420" s="8"/>
      <c r="U420" s="776"/>
      <c r="V420" s="8"/>
      <c r="W420" s="776"/>
      <c r="X420" s="8"/>
      <c r="Y420" s="776"/>
      <c r="Z420" s="8"/>
    </row>
    <row r="421" spans="3:26" ht="13.5">
      <c r="C421" s="8"/>
      <c r="D421" s="8"/>
      <c r="E421" s="8"/>
      <c r="F421" s="8"/>
      <c r="G421" s="8"/>
      <c r="H421" s="8"/>
      <c r="I421" s="8"/>
      <c r="J421" s="8"/>
      <c r="K421" s="8"/>
      <c r="L421" s="8"/>
      <c r="M421" s="8"/>
      <c r="N421" s="8"/>
      <c r="O421" s="776"/>
      <c r="P421" s="8"/>
      <c r="Q421" s="776"/>
      <c r="R421" s="8"/>
      <c r="S421" s="776"/>
      <c r="T421" s="8"/>
      <c r="U421" s="776"/>
      <c r="V421" s="8"/>
      <c r="W421" s="776"/>
      <c r="X421" s="8"/>
      <c r="Y421" s="776"/>
      <c r="Z421" s="8"/>
    </row>
    <row r="422" spans="3:26" ht="13.5">
      <c r="C422" s="8"/>
      <c r="D422" s="8"/>
      <c r="E422" s="8"/>
      <c r="F422" s="8"/>
      <c r="G422" s="8"/>
      <c r="H422" s="8"/>
      <c r="I422" s="8"/>
      <c r="J422" s="8"/>
      <c r="K422" s="8"/>
      <c r="L422" s="8"/>
      <c r="M422" s="8"/>
      <c r="N422" s="8"/>
      <c r="O422" s="776"/>
      <c r="P422" s="8"/>
      <c r="Q422" s="776"/>
      <c r="R422" s="8"/>
      <c r="S422" s="776"/>
      <c r="T422" s="8"/>
      <c r="U422" s="776"/>
      <c r="V422" s="8"/>
      <c r="W422" s="776"/>
      <c r="X422" s="8"/>
      <c r="Y422" s="776"/>
      <c r="Z422" s="8"/>
    </row>
    <row r="423" spans="3:26" ht="13.5">
      <c r="C423" s="8"/>
      <c r="D423" s="8"/>
      <c r="E423" s="8"/>
      <c r="F423" s="8"/>
      <c r="G423" s="8"/>
      <c r="H423" s="8"/>
      <c r="I423" s="8"/>
      <c r="J423" s="8"/>
      <c r="K423" s="8"/>
      <c r="L423" s="8"/>
      <c r="M423" s="8"/>
      <c r="N423" s="8"/>
      <c r="O423" s="776"/>
      <c r="P423" s="8"/>
      <c r="Q423" s="776"/>
      <c r="R423" s="8"/>
      <c r="S423" s="776"/>
      <c r="T423" s="8"/>
      <c r="U423" s="776"/>
      <c r="V423" s="8"/>
      <c r="W423" s="776"/>
      <c r="X423" s="8"/>
      <c r="Y423" s="776"/>
      <c r="Z423" s="8"/>
    </row>
    <row r="424" spans="3:26" ht="13.5">
      <c r="C424" s="8"/>
      <c r="D424" s="8"/>
      <c r="E424" s="8"/>
      <c r="F424" s="8"/>
      <c r="G424" s="8"/>
      <c r="H424" s="8"/>
      <c r="I424" s="8"/>
      <c r="J424" s="8"/>
      <c r="K424" s="8"/>
      <c r="L424" s="8"/>
      <c r="M424" s="8"/>
      <c r="N424" s="8"/>
      <c r="O424" s="776"/>
      <c r="P424" s="8"/>
      <c r="Q424" s="776"/>
      <c r="R424" s="8"/>
      <c r="S424" s="776"/>
      <c r="T424" s="8"/>
      <c r="U424" s="776"/>
      <c r="V424" s="8"/>
      <c r="W424" s="776"/>
      <c r="X424" s="8"/>
      <c r="Y424" s="776"/>
      <c r="Z424" s="8"/>
    </row>
    <row r="425" spans="3:26" ht="13.5">
      <c r="C425" s="8"/>
      <c r="D425" s="8"/>
      <c r="E425" s="8"/>
      <c r="F425" s="8"/>
      <c r="G425" s="8"/>
      <c r="H425" s="8"/>
      <c r="I425" s="8"/>
      <c r="J425" s="8"/>
      <c r="K425" s="8"/>
      <c r="L425" s="8"/>
      <c r="M425" s="8"/>
      <c r="N425" s="8"/>
      <c r="O425" s="776"/>
      <c r="P425" s="8"/>
      <c r="Q425" s="776"/>
      <c r="R425" s="8"/>
      <c r="S425" s="776"/>
      <c r="T425" s="8"/>
      <c r="U425" s="776"/>
      <c r="V425" s="8"/>
      <c r="W425" s="776"/>
      <c r="X425" s="8"/>
      <c r="Y425" s="776"/>
      <c r="Z425" s="8"/>
    </row>
    <row r="426" spans="3:26" ht="13.5">
      <c r="C426" s="8"/>
      <c r="D426" s="8"/>
      <c r="E426" s="8"/>
      <c r="F426" s="8"/>
      <c r="G426" s="8"/>
      <c r="H426" s="8"/>
      <c r="I426" s="8"/>
      <c r="J426" s="8"/>
      <c r="K426" s="8"/>
      <c r="L426" s="8"/>
      <c r="M426" s="8"/>
      <c r="N426" s="8"/>
      <c r="O426" s="776"/>
      <c r="P426" s="8"/>
      <c r="Q426" s="776"/>
      <c r="R426" s="8"/>
      <c r="S426" s="776"/>
      <c r="T426" s="8"/>
      <c r="U426" s="776"/>
      <c r="V426" s="8"/>
      <c r="W426" s="776"/>
      <c r="X426" s="8"/>
      <c r="Y426" s="776"/>
      <c r="Z426" s="8"/>
    </row>
    <row r="427" spans="3:26" ht="13.5">
      <c r="C427" s="8"/>
      <c r="D427" s="8"/>
      <c r="E427" s="8"/>
      <c r="F427" s="8"/>
      <c r="G427" s="8"/>
      <c r="H427" s="8"/>
      <c r="I427" s="8"/>
      <c r="J427" s="8"/>
      <c r="K427" s="8"/>
      <c r="L427" s="8"/>
      <c r="M427" s="8"/>
      <c r="N427" s="8"/>
      <c r="O427" s="776"/>
      <c r="P427" s="8"/>
      <c r="Q427" s="776"/>
      <c r="R427" s="8"/>
      <c r="S427" s="776"/>
      <c r="T427" s="8"/>
      <c r="U427" s="776"/>
      <c r="V427" s="8"/>
      <c r="W427" s="776"/>
      <c r="X427" s="8"/>
      <c r="Y427" s="776"/>
      <c r="Z427" s="8"/>
    </row>
    <row r="428" spans="3:26" ht="13.5">
      <c r="C428" s="8"/>
      <c r="D428" s="8"/>
      <c r="E428" s="8"/>
      <c r="F428" s="8"/>
      <c r="G428" s="8"/>
      <c r="H428" s="8"/>
      <c r="I428" s="8"/>
      <c r="J428" s="8"/>
      <c r="K428" s="8"/>
      <c r="L428" s="8"/>
      <c r="M428" s="8"/>
      <c r="N428" s="8"/>
      <c r="O428" s="776"/>
      <c r="P428" s="8"/>
      <c r="Q428" s="776"/>
      <c r="R428" s="8"/>
      <c r="S428" s="776"/>
      <c r="T428" s="8"/>
      <c r="U428" s="776"/>
      <c r="V428" s="8"/>
      <c r="W428" s="776"/>
      <c r="X428" s="8"/>
      <c r="Y428" s="776"/>
      <c r="Z428" s="8"/>
    </row>
    <row r="429" spans="3:26" ht="13.5">
      <c r="C429" s="8"/>
      <c r="D429" s="8"/>
      <c r="E429" s="8"/>
      <c r="F429" s="8"/>
      <c r="G429" s="8"/>
      <c r="H429" s="8"/>
      <c r="I429" s="8"/>
      <c r="J429" s="8"/>
      <c r="K429" s="8"/>
      <c r="L429" s="8"/>
      <c r="M429" s="8"/>
      <c r="N429" s="8"/>
      <c r="O429" s="776"/>
      <c r="P429" s="8"/>
      <c r="Q429" s="776"/>
      <c r="R429" s="8"/>
      <c r="S429" s="776"/>
      <c r="T429" s="8"/>
      <c r="U429" s="776"/>
      <c r="V429" s="8"/>
      <c r="W429" s="776"/>
      <c r="X429" s="8"/>
      <c r="Y429" s="776"/>
      <c r="Z429" s="8"/>
    </row>
    <row r="430" spans="3:26" ht="13.5">
      <c r="C430" s="8"/>
      <c r="D430" s="8"/>
      <c r="E430" s="8"/>
      <c r="F430" s="8"/>
      <c r="G430" s="8"/>
      <c r="H430" s="8"/>
      <c r="I430" s="8"/>
      <c r="J430" s="8"/>
      <c r="K430" s="8"/>
      <c r="L430" s="8"/>
      <c r="M430" s="8"/>
      <c r="N430" s="8"/>
      <c r="O430" s="776"/>
      <c r="P430" s="8"/>
      <c r="Q430" s="776"/>
      <c r="R430" s="8"/>
      <c r="S430" s="776"/>
      <c r="T430" s="8"/>
      <c r="U430" s="776"/>
      <c r="V430" s="8"/>
      <c r="W430" s="776"/>
      <c r="X430" s="8"/>
      <c r="Y430" s="776"/>
      <c r="Z430" s="8"/>
    </row>
    <row r="431" spans="3:26" ht="13.5">
      <c r="C431" s="8"/>
      <c r="D431" s="8"/>
      <c r="E431" s="8"/>
      <c r="F431" s="8"/>
      <c r="G431" s="8"/>
      <c r="H431" s="8"/>
      <c r="I431" s="8"/>
      <c r="J431" s="8"/>
      <c r="K431" s="8"/>
      <c r="L431" s="8"/>
      <c r="M431" s="8"/>
      <c r="N431" s="8"/>
      <c r="O431" s="776"/>
      <c r="P431" s="8"/>
      <c r="Q431" s="776"/>
      <c r="R431" s="8"/>
      <c r="S431" s="776"/>
      <c r="T431" s="8"/>
      <c r="U431" s="776"/>
      <c r="V431" s="8"/>
      <c r="W431" s="776"/>
      <c r="X431" s="8"/>
      <c r="Y431" s="776"/>
      <c r="Z431" s="8"/>
    </row>
    <row r="432" spans="3:26" ht="13.5">
      <c r="C432" s="8"/>
      <c r="D432" s="8"/>
      <c r="E432" s="8"/>
      <c r="F432" s="8"/>
      <c r="G432" s="8"/>
      <c r="H432" s="8"/>
      <c r="I432" s="8"/>
      <c r="J432" s="8"/>
      <c r="K432" s="8"/>
      <c r="L432" s="8"/>
      <c r="M432" s="8"/>
      <c r="N432" s="8"/>
      <c r="O432" s="776"/>
      <c r="P432" s="8"/>
      <c r="Q432" s="776"/>
      <c r="R432" s="8"/>
      <c r="S432" s="776"/>
      <c r="T432" s="8"/>
      <c r="U432" s="776"/>
      <c r="V432" s="8"/>
      <c r="W432" s="776"/>
      <c r="X432" s="8"/>
      <c r="Y432" s="776"/>
      <c r="Z432" s="8"/>
    </row>
    <row r="433" spans="3:26" ht="13.5">
      <c r="C433" s="8"/>
      <c r="D433" s="8"/>
      <c r="E433" s="8"/>
      <c r="F433" s="8"/>
      <c r="G433" s="8"/>
      <c r="H433" s="8"/>
      <c r="I433" s="8"/>
      <c r="J433" s="8"/>
      <c r="K433" s="8"/>
      <c r="L433" s="8"/>
      <c r="M433" s="8"/>
      <c r="N433" s="8"/>
      <c r="O433" s="776"/>
      <c r="P433" s="8"/>
      <c r="Q433" s="776"/>
      <c r="R433" s="8"/>
      <c r="S433" s="776"/>
      <c r="T433" s="8"/>
      <c r="U433" s="776"/>
      <c r="V433" s="8"/>
      <c r="W433" s="776"/>
      <c r="X433" s="8"/>
      <c r="Y433" s="776"/>
      <c r="Z433" s="8"/>
    </row>
    <row r="434" spans="3:26" ht="13.5">
      <c r="C434" s="8"/>
      <c r="D434" s="8"/>
      <c r="E434" s="8"/>
      <c r="F434" s="8"/>
      <c r="G434" s="8"/>
      <c r="H434" s="8"/>
      <c r="I434" s="8"/>
      <c r="J434" s="8"/>
      <c r="K434" s="8"/>
      <c r="L434" s="8"/>
      <c r="M434" s="8"/>
      <c r="N434" s="8"/>
      <c r="O434" s="776"/>
      <c r="P434" s="8"/>
      <c r="Q434" s="776"/>
      <c r="R434" s="8"/>
      <c r="S434" s="776"/>
      <c r="T434" s="8"/>
      <c r="U434" s="776"/>
      <c r="V434" s="8"/>
      <c r="W434" s="776"/>
      <c r="X434" s="8"/>
      <c r="Y434" s="776"/>
      <c r="Z434" s="8"/>
    </row>
    <row r="435" spans="3:26" ht="13.5">
      <c r="C435" s="8"/>
      <c r="D435" s="8"/>
      <c r="E435" s="8"/>
      <c r="F435" s="8"/>
      <c r="G435" s="8"/>
      <c r="H435" s="8"/>
      <c r="I435" s="8"/>
      <c r="J435" s="8"/>
      <c r="K435" s="8"/>
      <c r="L435" s="8"/>
      <c r="M435" s="8"/>
      <c r="N435" s="8"/>
      <c r="O435" s="776"/>
      <c r="P435" s="8"/>
      <c r="Q435" s="776"/>
      <c r="R435" s="8"/>
      <c r="S435" s="776"/>
      <c r="T435" s="8"/>
      <c r="U435" s="776"/>
      <c r="V435" s="8"/>
      <c r="W435" s="776"/>
      <c r="X435" s="8"/>
      <c r="Y435" s="776"/>
      <c r="Z435" s="8"/>
    </row>
    <row r="436" spans="3:26" ht="13.5">
      <c r="C436" s="8"/>
      <c r="D436" s="8"/>
      <c r="E436" s="8"/>
      <c r="F436" s="8"/>
      <c r="G436" s="8"/>
      <c r="H436" s="8"/>
      <c r="I436" s="8"/>
      <c r="J436" s="8"/>
      <c r="K436" s="8"/>
      <c r="L436" s="8"/>
      <c r="M436" s="8"/>
      <c r="N436" s="8"/>
      <c r="O436" s="776"/>
      <c r="P436" s="8"/>
      <c r="Q436" s="776"/>
      <c r="R436" s="8"/>
      <c r="S436" s="776"/>
      <c r="T436" s="8"/>
      <c r="U436" s="776"/>
      <c r="V436" s="8"/>
      <c r="W436" s="776"/>
      <c r="X436" s="8"/>
      <c r="Y436" s="776"/>
      <c r="Z436" s="8"/>
    </row>
    <row r="437" spans="3:26" ht="13.5">
      <c r="C437" s="8"/>
      <c r="D437" s="8"/>
      <c r="E437" s="8"/>
      <c r="F437" s="8"/>
      <c r="G437" s="8"/>
      <c r="H437" s="8"/>
      <c r="I437" s="8"/>
      <c r="J437" s="8"/>
      <c r="K437" s="8"/>
      <c r="L437" s="8"/>
      <c r="M437" s="8"/>
      <c r="N437" s="8"/>
      <c r="O437" s="776"/>
      <c r="P437" s="8"/>
      <c r="Q437" s="776"/>
      <c r="R437" s="8"/>
      <c r="S437" s="776"/>
      <c r="T437" s="8"/>
      <c r="U437" s="776"/>
      <c r="V437" s="8"/>
      <c r="W437" s="776"/>
      <c r="X437" s="8"/>
      <c r="Y437" s="776"/>
      <c r="Z437" s="8"/>
    </row>
    <row r="438" spans="3:26" ht="13.5">
      <c r="C438" s="8"/>
      <c r="D438" s="8"/>
      <c r="E438" s="8"/>
      <c r="F438" s="8"/>
      <c r="G438" s="8"/>
      <c r="H438" s="8"/>
      <c r="I438" s="8"/>
      <c r="J438" s="8"/>
      <c r="K438" s="8"/>
      <c r="L438" s="8"/>
      <c r="M438" s="8"/>
      <c r="N438" s="8"/>
      <c r="O438" s="776"/>
      <c r="P438" s="8"/>
      <c r="Q438" s="776"/>
      <c r="R438" s="8"/>
      <c r="S438" s="776"/>
      <c r="T438" s="8"/>
      <c r="U438" s="776"/>
      <c r="V438" s="8"/>
      <c r="W438" s="776"/>
      <c r="X438" s="8"/>
      <c r="Y438" s="776"/>
      <c r="Z438" s="8"/>
    </row>
    <row r="439" spans="3:26" ht="13.5">
      <c r="C439" s="8"/>
      <c r="D439" s="8"/>
      <c r="E439" s="8"/>
      <c r="F439" s="8"/>
      <c r="G439" s="8"/>
      <c r="H439" s="8"/>
      <c r="I439" s="8"/>
      <c r="J439" s="8"/>
      <c r="K439" s="8"/>
      <c r="L439" s="8"/>
      <c r="M439" s="8"/>
      <c r="N439" s="8"/>
      <c r="O439" s="776"/>
      <c r="P439" s="8"/>
      <c r="Q439" s="776"/>
      <c r="R439" s="8"/>
      <c r="S439" s="776"/>
      <c r="T439" s="8"/>
      <c r="U439" s="776"/>
      <c r="V439" s="8"/>
      <c r="W439" s="776"/>
      <c r="X439" s="8"/>
      <c r="Y439" s="776"/>
      <c r="Z439" s="8"/>
    </row>
    <row r="440" spans="3:26" ht="13.5">
      <c r="C440" s="8"/>
      <c r="D440" s="8"/>
      <c r="E440" s="8"/>
      <c r="F440" s="8"/>
      <c r="G440" s="8"/>
      <c r="H440" s="8"/>
      <c r="I440" s="8"/>
      <c r="J440" s="8"/>
      <c r="K440" s="8"/>
      <c r="L440" s="8"/>
      <c r="M440" s="8"/>
      <c r="N440" s="8"/>
      <c r="O440" s="776"/>
      <c r="P440" s="8"/>
      <c r="Q440" s="776"/>
      <c r="R440" s="8"/>
      <c r="S440" s="776"/>
      <c r="T440" s="8"/>
      <c r="U440" s="776"/>
      <c r="V440" s="8"/>
      <c r="W440" s="776"/>
      <c r="X440" s="8"/>
      <c r="Y440" s="776"/>
      <c r="Z440" s="8"/>
    </row>
    <row r="441" spans="3:26" ht="13.5">
      <c r="C441" s="8"/>
      <c r="D441" s="8"/>
      <c r="E441" s="8"/>
      <c r="F441" s="8"/>
      <c r="G441" s="8"/>
      <c r="H441" s="8"/>
      <c r="I441" s="8"/>
      <c r="J441" s="8"/>
      <c r="K441" s="8"/>
      <c r="L441" s="8"/>
      <c r="M441" s="8"/>
      <c r="N441" s="8"/>
      <c r="O441" s="776"/>
      <c r="P441" s="8"/>
      <c r="Q441" s="776"/>
      <c r="R441" s="8"/>
      <c r="S441" s="776"/>
      <c r="T441" s="8"/>
      <c r="U441" s="776"/>
      <c r="V441" s="8"/>
      <c r="W441" s="776"/>
      <c r="X441" s="8"/>
      <c r="Y441" s="776"/>
      <c r="Z441" s="8"/>
    </row>
    <row r="442" spans="3:26" ht="13.5">
      <c r="C442" s="8"/>
      <c r="D442" s="8"/>
      <c r="E442" s="8"/>
      <c r="F442" s="8"/>
      <c r="G442" s="8"/>
      <c r="H442" s="8"/>
      <c r="I442" s="8"/>
      <c r="J442" s="8"/>
      <c r="K442" s="8"/>
      <c r="L442" s="8"/>
      <c r="M442" s="8"/>
      <c r="N442" s="8"/>
      <c r="O442" s="776"/>
      <c r="P442" s="8"/>
      <c r="Q442" s="776"/>
      <c r="R442" s="8"/>
      <c r="S442" s="776"/>
      <c r="T442" s="8"/>
      <c r="U442" s="776"/>
      <c r="V442" s="8"/>
      <c r="W442" s="776"/>
      <c r="X442" s="8"/>
      <c r="Y442" s="776"/>
      <c r="Z442" s="8"/>
    </row>
    <row r="443" spans="3:26" ht="13.5">
      <c r="C443" s="8"/>
      <c r="D443" s="8"/>
      <c r="E443" s="8"/>
      <c r="F443" s="8"/>
      <c r="G443" s="8"/>
      <c r="H443" s="8"/>
      <c r="I443" s="8"/>
      <c r="J443" s="8"/>
      <c r="K443" s="8"/>
      <c r="L443" s="8"/>
      <c r="M443" s="8"/>
      <c r="N443" s="8"/>
      <c r="O443" s="776"/>
      <c r="P443" s="8"/>
      <c r="Q443" s="776"/>
      <c r="R443" s="8"/>
      <c r="S443" s="776"/>
      <c r="T443" s="8"/>
      <c r="U443" s="776"/>
      <c r="V443" s="8"/>
      <c r="W443" s="776"/>
      <c r="X443" s="8"/>
      <c r="Y443" s="776"/>
      <c r="Z443" s="8"/>
    </row>
    <row r="444" spans="3:26" ht="13.5">
      <c r="C444" s="8"/>
      <c r="D444" s="8"/>
      <c r="E444" s="8"/>
      <c r="F444" s="8"/>
      <c r="G444" s="8"/>
      <c r="H444" s="8"/>
      <c r="I444" s="8"/>
      <c r="J444" s="8"/>
      <c r="K444" s="8"/>
      <c r="L444" s="8"/>
      <c r="M444" s="8"/>
      <c r="N444" s="8"/>
      <c r="O444" s="776"/>
      <c r="P444" s="8"/>
      <c r="Q444" s="776"/>
      <c r="R444" s="8"/>
      <c r="S444" s="776"/>
      <c r="T444" s="8"/>
      <c r="U444" s="776"/>
      <c r="V444" s="8"/>
      <c r="W444" s="776"/>
      <c r="X444" s="8"/>
      <c r="Y444" s="776"/>
      <c r="Z444" s="8"/>
    </row>
    <row r="445" spans="3:26" ht="13.5">
      <c r="C445" s="8"/>
      <c r="D445" s="8"/>
      <c r="E445" s="8"/>
      <c r="F445" s="8"/>
      <c r="G445" s="8"/>
      <c r="H445" s="8"/>
      <c r="I445" s="8"/>
      <c r="J445" s="8"/>
      <c r="K445" s="8"/>
      <c r="L445" s="8"/>
      <c r="M445" s="8"/>
      <c r="N445" s="8"/>
      <c r="O445" s="776"/>
      <c r="P445" s="8"/>
      <c r="Q445" s="776"/>
      <c r="R445" s="8"/>
      <c r="S445" s="776"/>
      <c r="T445" s="8"/>
      <c r="U445" s="776"/>
      <c r="V445" s="8"/>
      <c r="W445" s="776"/>
      <c r="X445" s="8"/>
      <c r="Y445" s="776"/>
      <c r="Z445" s="8"/>
    </row>
    <row r="446" spans="3:26" ht="13.5">
      <c r="C446" s="8"/>
      <c r="D446" s="8"/>
      <c r="E446" s="8"/>
      <c r="F446" s="8"/>
      <c r="G446" s="8"/>
      <c r="H446" s="8"/>
      <c r="I446" s="8"/>
      <c r="J446" s="8"/>
      <c r="K446" s="8"/>
      <c r="L446" s="8"/>
      <c r="M446" s="8"/>
      <c r="N446" s="8"/>
      <c r="O446" s="776"/>
      <c r="P446" s="8"/>
      <c r="Q446" s="776"/>
      <c r="R446" s="8"/>
      <c r="S446" s="776"/>
      <c r="T446" s="8"/>
      <c r="U446" s="776"/>
      <c r="V446" s="8"/>
      <c r="W446" s="776"/>
      <c r="X446" s="8"/>
      <c r="Y446" s="776"/>
      <c r="Z446" s="8"/>
    </row>
    <row r="447" spans="3:26" ht="13.5">
      <c r="C447" s="8"/>
      <c r="D447" s="8"/>
      <c r="E447" s="8"/>
      <c r="F447" s="8"/>
      <c r="G447" s="8"/>
      <c r="H447" s="8"/>
      <c r="I447" s="8"/>
      <c r="J447" s="8"/>
      <c r="K447" s="8"/>
      <c r="L447" s="8"/>
      <c r="M447" s="8"/>
      <c r="N447" s="8"/>
      <c r="O447" s="776"/>
      <c r="P447" s="8"/>
      <c r="Q447" s="776"/>
      <c r="R447" s="8"/>
      <c r="S447" s="776"/>
      <c r="T447" s="8"/>
      <c r="U447" s="776"/>
      <c r="V447" s="8"/>
      <c r="W447" s="776"/>
      <c r="X447" s="8"/>
      <c r="Y447" s="776"/>
      <c r="Z447" s="8"/>
    </row>
    <row r="448" spans="3:26" ht="13.5">
      <c r="C448" s="8"/>
      <c r="D448" s="8"/>
      <c r="E448" s="8"/>
      <c r="F448" s="8"/>
      <c r="G448" s="8"/>
      <c r="H448" s="8"/>
      <c r="I448" s="8"/>
      <c r="J448" s="8"/>
      <c r="K448" s="8"/>
      <c r="L448" s="8"/>
      <c r="M448" s="8"/>
      <c r="N448" s="8"/>
      <c r="O448" s="776"/>
      <c r="P448" s="8"/>
      <c r="Q448" s="776"/>
      <c r="R448" s="8"/>
      <c r="S448" s="776"/>
      <c r="T448" s="8"/>
      <c r="U448" s="776"/>
      <c r="V448" s="8"/>
      <c r="W448" s="776"/>
      <c r="X448" s="8"/>
      <c r="Y448" s="776"/>
      <c r="Z448" s="8"/>
    </row>
    <row r="449" spans="3:26" ht="13.5">
      <c r="C449" s="8"/>
      <c r="D449" s="8"/>
      <c r="E449" s="8"/>
      <c r="F449" s="8"/>
      <c r="G449" s="8"/>
      <c r="H449" s="8"/>
      <c r="I449" s="8"/>
      <c r="J449" s="8"/>
      <c r="K449" s="8"/>
      <c r="L449" s="8"/>
      <c r="M449" s="8"/>
      <c r="N449" s="8"/>
      <c r="O449" s="776"/>
      <c r="P449" s="8"/>
      <c r="Q449" s="776"/>
      <c r="R449" s="8"/>
      <c r="S449" s="776"/>
      <c r="T449" s="8"/>
      <c r="U449" s="776"/>
      <c r="V449" s="8"/>
      <c r="W449" s="776"/>
      <c r="X449" s="8"/>
      <c r="Y449" s="776"/>
      <c r="Z449" s="8"/>
    </row>
    <row r="450" spans="3:26" ht="13.5">
      <c r="C450" s="8"/>
      <c r="D450" s="8"/>
      <c r="E450" s="8"/>
      <c r="F450" s="8"/>
      <c r="G450" s="8"/>
      <c r="H450" s="8"/>
      <c r="I450" s="8"/>
      <c r="J450" s="8"/>
      <c r="K450" s="8"/>
      <c r="L450" s="8"/>
      <c r="M450" s="8"/>
      <c r="N450" s="8"/>
      <c r="O450" s="776"/>
      <c r="P450" s="8"/>
      <c r="Q450" s="776"/>
      <c r="R450" s="8"/>
      <c r="S450" s="776"/>
      <c r="T450" s="8"/>
      <c r="U450" s="776"/>
      <c r="V450" s="8"/>
      <c r="W450" s="776"/>
      <c r="X450" s="8"/>
      <c r="Y450" s="776"/>
      <c r="Z450" s="8"/>
    </row>
    <row r="451" spans="3:26" ht="13.5">
      <c r="C451" s="8"/>
      <c r="D451" s="8"/>
      <c r="E451" s="8"/>
      <c r="F451" s="8"/>
      <c r="G451" s="8"/>
      <c r="H451" s="8"/>
      <c r="I451" s="8"/>
      <c r="J451" s="8"/>
      <c r="K451" s="8"/>
      <c r="L451" s="8"/>
      <c r="M451" s="8"/>
      <c r="N451" s="8"/>
      <c r="O451" s="776"/>
      <c r="P451" s="8"/>
      <c r="Q451" s="776"/>
      <c r="R451" s="8"/>
      <c r="S451" s="776"/>
      <c r="T451" s="8"/>
      <c r="U451" s="776"/>
      <c r="V451" s="8"/>
      <c r="W451" s="776"/>
      <c r="X451" s="8"/>
      <c r="Y451" s="776"/>
      <c r="Z451" s="8"/>
    </row>
    <row r="452" spans="3:26" ht="13.5">
      <c r="C452" s="8"/>
      <c r="D452" s="8"/>
      <c r="E452" s="8"/>
      <c r="F452" s="8"/>
      <c r="G452" s="8"/>
      <c r="H452" s="8"/>
      <c r="I452" s="8"/>
      <c r="J452" s="8"/>
      <c r="K452" s="8"/>
      <c r="L452" s="8"/>
      <c r="M452" s="8"/>
      <c r="N452" s="8"/>
      <c r="O452" s="776"/>
      <c r="P452" s="8"/>
      <c r="Q452" s="776"/>
      <c r="R452" s="8"/>
      <c r="S452" s="776"/>
      <c r="T452" s="8"/>
      <c r="U452" s="776"/>
      <c r="V452" s="8"/>
      <c r="W452" s="776"/>
      <c r="X452" s="8"/>
      <c r="Y452" s="776"/>
      <c r="Z452" s="8"/>
    </row>
    <row r="453" spans="3:26" ht="13.5">
      <c r="C453" s="8"/>
      <c r="D453" s="8"/>
      <c r="E453" s="8"/>
      <c r="F453" s="8"/>
      <c r="G453" s="8"/>
      <c r="H453" s="8"/>
      <c r="I453" s="8"/>
      <c r="J453" s="8"/>
      <c r="K453" s="8"/>
      <c r="L453" s="8"/>
      <c r="M453" s="8"/>
      <c r="N453" s="8"/>
      <c r="O453" s="776"/>
      <c r="P453" s="8"/>
      <c r="Q453" s="776"/>
      <c r="R453" s="8"/>
      <c r="S453" s="776"/>
      <c r="T453" s="8"/>
      <c r="U453" s="776"/>
      <c r="V453" s="8"/>
      <c r="W453" s="776"/>
      <c r="X453" s="8"/>
      <c r="Y453" s="776"/>
      <c r="Z453" s="8"/>
    </row>
    <row r="454" spans="3:26" ht="13.5">
      <c r="C454" s="8"/>
      <c r="D454" s="8"/>
      <c r="E454" s="8"/>
      <c r="F454" s="8"/>
      <c r="G454" s="8"/>
      <c r="H454" s="8"/>
      <c r="I454" s="8"/>
      <c r="J454" s="8"/>
      <c r="K454" s="8"/>
      <c r="L454" s="8"/>
      <c r="M454" s="8"/>
      <c r="N454" s="8"/>
      <c r="O454" s="776"/>
      <c r="P454" s="8"/>
      <c r="Q454" s="776"/>
      <c r="R454" s="8"/>
      <c r="S454" s="776"/>
      <c r="T454" s="8"/>
      <c r="U454" s="776"/>
      <c r="V454" s="8"/>
      <c r="W454" s="776"/>
      <c r="X454" s="8"/>
      <c r="Y454" s="776"/>
      <c r="Z454" s="8"/>
    </row>
    <row r="455" spans="3:26" ht="13.5">
      <c r="C455" s="8"/>
      <c r="D455" s="8"/>
      <c r="E455" s="8"/>
      <c r="F455" s="8"/>
      <c r="G455" s="8"/>
      <c r="H455" s="8"/>
      <c r="I455" s="8"/>
      <c r="J455" s="8"/>
      <c r="K455" s="8"/>
      <c r="L455" s="8"/>
      <c r="M455" s="8"/>
      <c r="N455" s="8"/>
      <c r="O455" s="776"/>
      <c r="P455" s="8"/>
      <c r="Q455" s="776"/>
      <c r="R455" s="8"/>
      <c r="S455" s="776"/>
      <c r="T455" s="8"/>
      <c r="U455" s="776"/>
      <c r="V455" s="8"/>
      <c r="W455" s="776"/>
      <c r="X455" s="8"/>
      <c r="Y455" s="776"/>
      <c r="Z455" s="8"/>
    </row>
    <row r="456" spans="3:26" ht="13.5">
      <c r="C456" s="8"/>
      <c r="D456" s="8"/>
      <c r="E456" s="8"/>
      <c r="F456" s="8"/>
      <c r="G456" s="8"/>
      <c r="H456" s="8"/>
      <c r="I456" s="8"/>
      <c r="J456" s="8"/>
      <c r="K456" s="8"/>
      <c r="L456" s="8"/>
      <c r="M456" s="8"/>
      <c r="N456" s="8"/>
      <c r="O456" s="776"/>
      <c r="P456" s="8"/>
      <c r="Q456" s="776"/>
      <c r="R456" s="8"/>
      <c r="S456" s="776"/>
      <c r="T456" s="8"/>
      <c r="U456" s="776"/>
      <c r="V456" s="8"/>
      <c r="W456" s="776"/>
      <c r="X456" s="8"/>
      <c r="Y456" s="776"/>
      <c r="Z456" s="8"/>
    </row>
    <row r="457" spans="3:26" ht="13.5">
      <c r="C457" s="8"/>
      <c r="D457" s="8"/>
      <c r="E457" s="8"/>
      <c r="F457" s="8"/>
      <c r="G457" s="8"/>
      <c r="H457" s="8"/>
      <c r="I457" s="8"/>
      <c r="J457" s="8"/>
      <c r="K457" s="8"/>
      <c r="L457" s="8"/>
      <c r="M457" s="8"/>
      <c r="N457" s="8"/>
      <c r="O457" s="776"/>
      <c r="P457" s="8"/>
      <c r="Q457" s="776"/>
      <c r="R457" s="8"/>
      <c r="S457" s="776"/>
      <c r="T457" s="8"/>
      <c r="U457" s="776"/>
      <c r="V457" s="8"/>
      <c r="W457" s="776"/>
      <c r="X457" s="8"/>
      <c r="Y457" s="776"/>
      <c r="Z457" s="8"/>
    </row>
    <row r="458" spans="3:26" ht="13.5">
      <c r="C458" s="8"/>
      <c r="D458" s="8"/>
      <c r="E458" s="8"/>
      <c r="F458" s="8"/>
      <c r="G458" s="8"/>
      <c r="H458" s="8"/>
      <c r="I458" s="8"/>
      <c r="J458" s="8"/>
      <c r="K458" s="8"/>
      <c r="L458" s="8"/>
      <c r="M458" s="8"/>
      <c r="N458" s="8"/>
      <c r="O458" s="776"/>
      <c r="P458" s="8"/>
      <c r="Q458" s="776"/>
      <c r="R458" s="8"/>
      <c r="S458" s="776"/>
      <c r="T458" s="8"/>
      <c r="U458" s="776"/>
      <c r="V458" s="8"/>
      <c r="W458" s="776"/>
      <c r="X458" s="8"/>
      <c r="Y458" s="776"/>
      <c r="Z458" s="8"/>
    </row>
    <row r="459" spans="3:26" ht="13.5">
      <c r="C459" s="8"/>
      <c r="D459" s="8"/>
      <c r="E459" s="8"/>
      <c r="F459" s="8"/>
      <c r="G459" s="8"/>
      <c r="H459" s="8"/>
      <c r="I459" s="8"/>
      <c r="J459" s="8"/>
      <c r="K459" s="8"/>
      <c r="L459" s="8"/>
      <c r="M459" s="8"/>
      <c r="N459" s="8"/>
      <c r="O459" s="776"/>
      <c r="P459" s="8"/>
      <c r="Q459" s="776"/>
      <c r="R459" s="8"/>
      <c r="S459" s="776"/>
      <c r="T459" s="8"/>
      <c r="U459" s="776"/>
      <c r="V459" s="8"/>
      <c r="W459" s="776"/>
      <c r="X459" s="8"/>
      <c r="Y459" s="776"/>
      <c r="Z459" s="8"/>
    </row>
    <row r="460" spans="3:26" ht="13.5">
      <c r="C460" s="8"/>
      <c r="D460" s="8"/>
      <c r="E460" s="8"/>
      <c r="F460" s="8"/>
      <c r="G460" s="8"/>
      <c r="H460" s="8"/>
      <c r="I460" s="8"/>
      <c r="J460" s="8"/>
      <c r="K460" s="8"/>
      <c r="L460" s="8"/>
      <c r="M460" s="8"/>
      <c r="N460" s="8"/>
      <c r="O460" s="776"/>
      <c r="P460" s="8"/>
      <c r="Q460" s="776"/>
      <c r="R460" s="8"/>
      <c r="S460" s="776"/>
      <c r="T460" s="8"/>
      <c r="U460" s="776"/>
      <c r="V460" s="8"/>
      <c r="W460" s="776"/>
      <c r="X460" s="8"/>
      <c r="Y460" s="776"/>
      <c r="Z460" s="8"/>
    </row>
    <row r="461" spans="3:26" ht="13.5">
      <c r="C461" s="8"/>
      <c r="D461" s="8"/>
      <c r="E461" s="8"/>
      <c r="F461" s="8"/>
      <c r="G461" s="8"/>
      <c r="H461" s="8"/>
      <c r="I461" s="8"/>
      <c r="J461" s="8"/>
      <c r="K461" s="8"/>
      <c r="L461" s="8"/>
      <c r="M461" s="8"/>
      <c r="N461" s="8"/>
      <c r="O461" s="776"/>
      <c r="P461" s="8"/>
      <c r="Q461" s="776"/>
      <c r="R461" s="8"/>
      <c r="S461" s="776"/>
      <c r="T461" s="8"/>
      <c r="U461" s="776"/>
      <c r="V461" s="8"/>
      <c r="W461" s="776"/>
      <c r="X461" s="8"/>
      <c r="Y461" s="776"/>
      <c r="Z461" s="8"/>
    </row>
    <row r="462" spans="3:26" ht="13.5">
      <c r="C462" s="8"/>
      <c r="D462" s="8"/>
      <c r="E462" s="8"/>
      <c r="F462" s="8"/>
      <c r="G462" s="8"/>
      <c r="H462" s="8"/>
      <c r="I462" s="8"/>
      <c r="J462" s="8"/>
      <c r="K462" s="8"/>
      <c r="L462" s="8"/>
      <c r="M462" s="8"/>
      <c r="N462" s="8"/>
      <c r="O462" s="776"/>
      <c r="P462" s="8"/>
      <c r="Q462" s="776"/>
      <c r="R462" s="8"/>
      <c r="S462" s="776"/>
      <c r="T462" s="8"/>
      <c r="U462" s="776"/>
      <c r="V462" s="8"/>
      <c r="W462" s="776"/>
      <c r="X462" s="8"/>
      <c r="Y462" s="776"/>
      <c r="Z462" s="8"/>
    </row>
    <row r="463" spans="3:26" ht="13.5">
      <c r="C463" s="8"/>
      <c r="D463" s="8"/>
      <c r="E463" s="8"/>
      <c r="F463" s="8"/>
      <c r="G463" s="8"/>
      <c r="H463" s="8"/>
      <c r="I463" s="8"/>
      <c r="J463" s="8"/>
      <c r="K463" s="8"/>
      <c r="L463" s="8"/>
      <c r="M463" s="8"/>
      <c r="N463" s="8"/>
      <c r="O463" s="776"/>
      <c r="P463" s="8"/>
      <c r="Q463" s="776"/>
      <c r="R463" s="8"/>
      <c r="S463" s="776"/>
      <c r="T463" s="8"/>
      <c r="U463" s="776"/>
      <c r="V463" s="8"/>
      <c r="W463" s="776"/>
      <c r="X463" s="8"/>
      <c r="Y463" s="776"/>
      <c r="Z463" s="8"/>
    </row>
    <row r="464" spans="3:26" ht="13.5">
      <c r="C464" s="8"/>
      <c r="D464" s="8"/>
      <c r="E464" s="8"/>
      <c r="F464" s="8"/>
      <c r="G464" s="8"/>
      <c r="H464" s="8"/>
      <c r="I464" s="8"/>
      <c r="J464" s="8"/>
      <c r="K464" s="8"/>
      <c r="L464" s="8"/>
      <c r="M464" s="8"/>
      <c r="N464" s="8"/>
      <c r="O464" s="776"/>
      <c r="P464" s="8"/>
      <c r="Q464" s="776"/>
      <c r="R464" s="8"/>
      <c r="S464" s="776"/>
      <c r="T464" s="8"/>
      <c r="U464" s="776"/>
      <c r="V464" s="8"/>
      <c r="W464" s="776"/>
      <c r="X464" s="8"/>
      <c r="Y464" s="776"/>
      <c r="Z464" s="8"/>
    </row>
    <row r="465" spans="3:26" ht="13.5">
      <c r="C465" s="8"/>
      <c r="D465" s="8"/>
      <c r="E465" s="8"/>
      <c r="F465" s="8"/>
      <c r="G465" s="8"/>
      <c r="H465" s="8"/>
      <c r="I465" s="8"/>
      <c r="J465" s="8"/>
      <c r="K465" s="8"/>
      <c r="L465" s="8"/>
      <c r="M465" s="8"/>
      <c r="N465" s="8"/>
      <c r="O465" s="776"/>
      <c r="P465" s="8"/>
      <c r="Q465" s="776"/>
      <c r="R465" s="8"/>
      <c r="S465" s="776"/>
      <c r="T465" s="8"/>
      <c r="U465" s="776"/>
      <c r="V465" s="8"/>
      <c r="W465" s="776"/>
      <c r="X465" s="8"/>
      <c r="Y465" s="776"/>
      <c r="Z465" s="8"/>
    </row>
    <row r="466" spans="3:26" ht="13.5">
      <c r="C466" s="8"/>
      <c r="D466" s="8"/>
      <c r="E466" s="8"/>
      <c r="F466" s="8"/>
      <c r="G466" s="8"/>
      <c r="H466" s="8"/>
      <c r="I466" s="8"/>
      <c r="J466" s="8"/>
      <c r="K466" s="8"/>
      <c r="L466" s="8"/>
      <c r="M466" s="8"/>
      <c r="N466" s="8"/>
      <c r="O466" s="776"/>
      <c r="P466" s="8"/>
      <c r="Q466" s="776"/>
      <c r="R466" s="8"/>
      <c r="S466" s="776"/>
      <c r="T466" s="8"/>
      <c r="U466" s="776"/>
      <c r="V466" s="8"/>
      <c r="W466" s="776"/>
      <c r="X466" s="8"/>
      <c r="Y466" s="776"/>
      <c r="Z466" s="8"/>
    </row>
    <row r="467" spans="3:26" ht="13.5">
      <c r="C467" s="8"/>
      <c r="D467" s="8"/>
      <c r="E467" s="8"/>
      <c r="F467" s="8"/>
      <c r="G467" s="8"/>
      <c r="H467" s="8"/>
      <c r="I467" s="8"/>
      <c r="J467" s="8"/>
      <c r="K467" s="8"/>
      <c r="L467" s="8"/>
      <c r="M467" s="8"/>
      <c r="N467" s="8"/>
      <c r="O467" s="776"/>
      <c r="P467" s="8"/>
      <c r="Q467" s="776"/>
      <c r="R467" s="8"/>
      <c r="S467" s="776"/>
      <c r="T467" s="8"/>
      <c r="U467" s="776"/>
      <c r="V467" s="8"/>
      <c r="W467" s="776"/>
      <c r="X467" s="8"/>
      <c r="Y467" s="776"/>
      <c r="Z467" s="8"/>
    </row>
    <row r="468" spans="3:26" ht="13.5">
      <c r="C468" s="8"/>
      <c r="D468" s="8"/>
      <c r="E468" s="8"/>
      <c r="F468" s="8"/>
      <c r="G468" s="8"/>
      <c r="H468" s="8"/>
      <c r="I468" s="8"/>
      <c r="J468" s="8"/>
      <c r="K468" s="8"/>
      <c r="L468" s="8"/>
      <c r="M468" s="8"/>
      <c r="N468" s="8"/>
      <c r="O468" s="776"/>
      <c r="P468" s="8"/>
      <c r="Q468" s="776"/>
      <c r="R468" s="8"/>
      <c r="S468" s="776"/>
      <c r="T468" s="8"/>
      <c r="U468" s="776"/>
      <c r="V468" s="8"/>
      <c r="W468" s="776"/>
      <c r="X468" s="8"/>
      <c r="Y468" s="776"/>
      <c r="Z468" s="8"/>
    </row>
    <row r="469" spans="3:26" ht="13.5">
      <c r="C469" s="8"/>
      <c r="D469" s="8"/>
      <c r="E469" s="8"/>
      <c r="F469" s="8"/>
      <c r="G469" s="8"/>
      <c r="H469" s="8"/>
      <c r="I469" s="8"/>
      <c r="J469" s="8"/>
      <c r="K469" s="8"/>
      <c r="L469" s="8"/>
      <c r="M469" s="8"/>
      <c r="N469" s="8"/>
      <c r="O469" s="776"/>
      <c r="P469" s="8"/>
      <c r="Q469" s="776"/>
      <c r="R469" s="8"/>
      <c r="S469" s="776"/>
      <c r="T469" s="8"/>
      <c r="U469" s="776"/>
      <c r="V469" s="8"/>
      <c r="W469" s="776"/>
      <c r="X469" s="8"/>
      <c r="Y469" s="776"/>
      <c r="Z469" s="8"/>
    </row>
    <row r="470" spans="3:26" ht="13.5">
      <c r="C470" s="8"/>
      <c r="D470" s="8"/>
      <c r="E470" s="8"/>
      <c r="F470" s="8"/>
      <c r="G470" s="8"/>
      <c r="H470" s="8"/>
      <c r="I470" s="8"/>
      <c r="J470" s="8"/>
      <c r="K470" s="8"/>
      <c r="L470" s="8"/>
      <c r="M470" s="8"/>
      <c r="N470" s="8"/>
      <c r="O470" s="776"/>
      <c r="P470" s="8"/>
      <c r="Q470" s="776"/>
      <c r="R470" s="8"/>
      <c r="S470" s="776"/>
      <c r="T470" s="8"/>
      <c r="U470" s="776"/>
      <c r="V470" s="8"/>
      <c r="W470" s="776"/>
      <c r="X470" s="8"/>
      <c r="Y470" s="776"/>
      <c r="Z470" s="8"/>
    </row>
    <row r="471" spans="3:26" ht="13.5">
      <c r="C471" s="8"/>
      <c r="D471" s="8"/>
      <c r="E471" s="8"/>
      <c r="F471" s="8"/>
      <c r="G471" s="8"/>
      <c r="H471" s="8"/>
      <c r="I471" s="8"/>
      <c r="J471" s="8"/>
      <c r="K471" s="8"/>
      <c r="L471" s="8"/>
      <c r="M471" s="8"/>
      <c r="N471" s="8"/>
      <c r="O471" s="776"/>
      <c r="P471" s="8"/>
      <c r="Q471" s="776"/>
      <c r="R471" s="8"/>
      <c r="S471" s="776"/>
      <c r="T471" s="8"/>
      <c r="U471" s="776"/>
      <c r="V471" s="8"/>
      <c r="W471" s="776"/>
      <c r="X471" s="8"/>
      <c r="Y471" s="776"/>
      <c r="Z471" s="8"/>
    </row>
    <row r="472" spans="3:26" ht="13.5">
      <c r="C472" s="8"/>
      <c r="D472" s="8"/>
      <c r="E472" s="8"/>
      <c r="F472" s="8"/>
      <c r="G472" s="8"/>
      <c r="H472" s="8"/>
      <c r="I472" s="8"/>
      <c r="J472" s="8"/>
      <c r="K472" s="8"/>
      <c r="L472" s="8"/>
      <c r="M472" s="8"/>
      <c r="N472" s="8"/>
      <c r="O472" s="776"/>
      <c r="P472" s="8"/>
      <c r="Q472" s="776"/>
      <c r="R472" s="8"/>
      <c r="S472" s="776"/>
      <c r="T472" s="8"/>
      <c r="U472" s="776"/>
      <c r="V472" s="8"/>
      <c r="W472" s="776"/>
      <c r="X472" s="8"/>
      <c r="Y472" s="776"/>
      <c r="Z472" s="8"/>
    </row>
    <row r="473" spans="3:26" ht="13.5">
      <c r="C473" s="8"/>
      <c r="D473" s="8"/>
      <c r="E473" s="8"/>
      <c r="F473" s="8"/>
      <c r="G473" s="8"/>
      <c r="H473" s="8"/>
      <c r="I473" s="8"/>
      <c r="J473" s="8"/>
      <c r="K473" s="8"/>
      <c r="L473" s="8"/>
      <c r="M473" s="8"/>
      <c r="N473" s="8"/>
      <c r="O473" s="776"/>
      <c r="P473" s="8"/>
      <c r="Q473" s="776"/>
      <c r="R473" s="8"/>
      <c r="S473" s="776"/>
      <c r="T473" s="8"/>
      <c r="U473" s="776"/>
      <c r="V473" s="8"/>
      <c r="W473" s="776"/>
      <c r="X473" s="8"/>
      <c r="Y473" s="776"/>
      <c r="Z473" s="8"/>
    </row>
    <row r="474" spans="3:26" ht="13.5">
      <c r="C474" s="8"/>
      <c r="D474" s="8"/>
      <c r="E474" s="8"/>
      <c r="F474" s="8"/>
      <c r="G474" s="8"/>
      <c r="H474" s="8"/>
      <c r="I474" s="8"/>
      <c r="J474" s="8"/>
      <c r="K474" s="8"/>
      <c r="L474" s="8"/>
      <c r="M474" s="8"/>
      <c r="N474" s="8"/>
      <c r="O474" s="776"/>
      <c r="P474" s="8"/>
      <c r="Q474" s="776"/>
      <c r="R474" s="8"/>
      <c r="S474" s="776"/>
      <c r="T474" s="8"/>
      <c r="U474" s="776"/>
      <c r="V474" s="8"/>
      <c r="W474" s="776"/>
      <c r="X474" s="8"/>
      <c r="Y474" s="776"/>
      <c r="Z474" s="8"/>
    </row>
    <row r="475" spans="3:26" ht="13.5">
      <c r="C475" s="8"/>
      <c r="D475" s="8"/>
      <c r="E475" s="8"/>
      <c r="F475" s="8"/>
      <c r="G475" s="8"/>
      <c r="H475" s="8"/>
      <c r="I475" s="8"/>
      <c r="J475" s="8"/>
      <c r="K475" s="8"/>
      <c r="L475" s="8"/>
      <c r="M475" s="8"/>
      <c r="N475" s="8"/>
      <c r="O475" s="776"/>
      <c r="P475" s="8"/>
      <c r="Q475" s="776"/>
      <c r="R475" s="8"/>
      <c r="S475" s="776"/>
      <c r="T475" s="8"/>
      <c r="U475" s="776"/>
      <c r="V475" s="8"/>
      <c r="W475" s="776"/>
      <c r="X475" s="8"/>
      <c r="Y475" s="776"/>
      <c r="Z475" s="8"/>
    </row>
    <row r="476" spans="3:26" ht="13.5">
      <c r="C476" s="8"/>
      <c r="D476" s="8"/>
      <c r="E476" s="8"/>
      <c r="F476" s="8"/>
      <c r="G476" s="8"/>
      <c r="H476" s="8"/>
      <c r="I476" s="8"/>
      <c r="J476" s="8"/>
      <c r="K476" s="8"/>
      <c r="L476" s="8"/>
      <c r="M476" s="8"/>
      <c r="N476" s="8"/>
      <c r="O476" s="776"/>
      <c r="P476" s="8"/>
      <c r="Q476" s="776"/>
      <c r="R476" s="8"/>
      <c r="S476" s="776"/>
      <c r="T476" s="8"/>
      <c r="U476" s="776"/>
      <c r="V476" s="8"/>
      <c r="W476" s="776"/>
      <c r="X476" s="8"/>
      <c r="Y476" s="776"/>
      <c r="Z476" s="8"/>
    </row>
    <row r="477" spans="3:26" ht="13.5">
      <c r="C477" s="8"/>
      <c r="D477" s="8"/>
      <c r="E477" s="8"/>
      <c r="F477" s="8"/>
      <c r="G477" s="8"/>
      <c r="H477" s="8"/>
      <c r="I477" s="8"/>
      <c r="J477" s="8"/>
      <c r="K477" s="8"/>
      <c r="L477" s="8"/>
      <c r="M477" s="8"/>
      <c r="N477" s="8"/>
      <c r="O477" s="776"/>
      <c r="P477" s="8"/>
      <c r="Q477" s="776"/>
      <c r="R477" s="8"/>
      <c r="S477" s="776"/>
      <c r="T477" s="8"/>
      <c r="U477" s="776"/>
      <c r="V477" s="8"/>
      <c r="W477" s="776"/>
      <c r="X477" s="8"/>
      <c r="Y477" s="776"/>
      <c r="Z477" s="8"/>
    </row>
    <row r="478" spans="3:26" ht="13.5">
      <c r="C478" s="8"/>
      <c r="D478" s="8"/>
      <c r="E478" s="8"/>
      <c r="F478" s="8"/>
      <c r="G478" s="8"/>
      <c r="H478" s="8"/>
      <c r="I478" s="8"/>
      <c r="J478" s="8"/>
      <c r="K478" s="8"/>
      <c r="L478" s="8"/>
      <c r="M478" s="8"/>
      <c r="N478" s="8"/>
      <c r="O478" s="776"/>
      <c r="P478" s="8"/>
      <c r="Q478" s="776"/>
      <c r="R478" s="8"/>
      <c r="S478" s="776"/>
      <c r="T478" s="8"/>
      <c r="U478" s="776"/>
      <c r="V478" s="8"/>
      <c r="W478" s="776"/>
      <c r="X478" s="8"/>
      <c r="Y478" s="776"/>
      <c r="Z478" s="8"/>
    </row>
    <row r="479" spans="3:26" ht="13.5">
      <c r="C479" s="8"/>
      <c r="D479" s="8"/>
      <c r="E479" s="8"/>
      <c r="F479" s="8"/>
      <c r="G479" s="8"/>
      <c r="H479" s="8"/>
      <c r="I479" s="8"/>
      <c r="J479" s="8"/>
      <c r="K479" s="8"/>
      <c r="L479" s="8"/>
      <c r="M479" s="8"/>
      <c r="N479" s="8"/>
      <c r="O479" s="776"/>
      <c r="P479" s="8"/>
      <c r="Q479" s="776"/>
      <c r="R479" s="8"/>
      <c r="S479" s="776"/>
      <c r="T479" s="8"/>
      <c r="U479" s="776"/>
      <c r="V479" s="8"/>
      <c r="W479" s="776"/>
      <c r="X479" s="8"/>
      <c r="Y479" s="776"/>
      <c r="Z479" s="8"/>
    </row>
    <row r="480" spans="3:26" ht="13.5">
      <c r="C480" s="8"/>
      <c r="D480" s="8"/>
      <c r="E480" s="8"/>
      <c r="F480" s="8"/>
      <c r="G480" s="8"/>
      <c r="H480" s="8"/>
      <c r="I480" s="8"/>
      <c r="J480" s="8"/>
      <c r="K480" s="8"/>
      <c r="L480" s="8"/>
      <c r="M480" s="8"/>
      <c r="N480" s="8"/>
      <c r="O480" s="776"/>
      <c r="P480" s="8"/>
      <c r="Q480" s="776"/>
      <c r="R480" s="8"/>
      <c r="S480" s="776"/>
      <c r="T480" s="8"/>
      <c r="U480" s="776"/>
      <c r="V480" s="8"/>
      <c r="W480" s="776"/>
      <c r="X480" s="8"/>
      <c r="Y480" s="776"/>
      <c r="Z480" s="8"/>
    </row>
    <row r="481" spans="3:26" ht="13.5">
      <c r="C481" s="8"/>
      <c r="D481" s="8"/>
      <c r="E481" s="8"/>
      <c r="F481" s="8"/>
      <c r="G481" s="8"/>
      <c r="H481" s="8"/>
      <c r="I481" s="8"/>
      <c r="J481" s="8"/>
      <c r="K481" s="8"/>
      <c r="L481" s="8"/>
      <c r="M481" s="8"/>
      <c r="N481" s="8"/>
      <c r="O481" s="776"/>
      <c r="P481" s="8"/>
      <c r="Q481" s="776"/>
      <c r="R481" s="8"/>
      <c r="S481" s="776"/>
      <c r="T481" s="8"/>
      <c r="U481" s="776"/>
      <c r="V481" s="8"/>
      <c r="W481" s="776"/>
      <c r="X481" s="8"/>
      <c r="Y481" s="776"/>
      <c r="Z481" s="8"/>
    </row>
    <row r="482" spans="3:26" ht="13.5">
      <c r="C482" s="8"/>
      <c r="D482" s="8"/>
      <c r="E482" s="8"/>
      <c r="F482" s="8"/>
      <c r="G482" s="8"/>
      <c r="H482" s="8"/>
      <c r="I482" s="8"/>
      <c r="J482" s="8"/>
      <c r="K482" s="8"/>
      <c r="L482" s="8"/>
      <c r="M482" s="8"/>
      <c r="N482" s="8"/>
      <c r="O482" s="776"/>
      <c r="P482" s="8"/>
      <c r="Q482" s="776"/>
      <c r="R482" s="8"/>
      <c r="S482" s="776"/>
      <c r="T482" s="8"/>
      <c r="U482" s="776"/>
      <c r="V482" s="8"/>
      <c r="W482" s="776"/>
      <c r="X482" s="8"/>
      <c r="Y482" s="776"/>
      <c r="Z482" s="8"/>
    </row>
    <row r="483" spans="3:26" ht="13.5">
      <c r="C483" s="8"/>
      <c r="D483" s="8"/>
      <c r="E483" s="8"/>
      <c r="F483" s="8"/>
      <c r="G483" s="8"/>
      <c r="H483" s="8"/>
      <c r="I483" s="8"/>
      <c r="J483" s="8"/>
      <c r="K483" s="8"/>
      <c r="L483" s="8"/>
      <c r="M483" s="8"/>
      <c r="N483" s="8"/>
      <c r="O483" s="776"/>
      <c r="P483" s="8"/>
      <c r="Q483" s="776"/>
      <c r="R483" s="8"/>
      <c r="S483" s="776"/>
      <c r="T483" s="8"/>
      <c r="U483" s="776"/>
      <c r="V483" s="8"/>
      <c r="W483" s="776"/>
      <c r="X483" s="8"/>
      <c r="Y483" s="776"/>
      <c r="Z483" s="8"/>
    </row>
    <row r="484" spans="3:26" ht="13.5">
      <c r="C484" s="8"/>
      <c r="D484" s="8"/>
      <c r="E484" s="8"/>
      <c r="F484" s="8"/>
      <c r="G484" s="8"/>
      <c r="H484" s="8"/>
      <c r="I484" s="8"/>
      <c r="J484" s="8"/>
      <c r="K484" s="8"/>
      <c r="L484" s="8"/>
      <c r="M484" s="8"/>
      <c r="N484" s="8"/>
      <c r="O484" s="776"/>
      <c r="P484" s="8"/>
      <c r="Q484" s="776"/>
      <c r="R484" s="8"/>
      <c r="S484" s="776"/>
      <c r="T484" s="8"/>
      <c r="U484" s="776"/>
      <c r="V484" s="8"/>
      <c r="W484" s="776"/>
      <c r="X484" s="8"/>
      <c r="Y484" s="776"/>
      <c r="Z484" s="8"/>
    </row>
    <row r="485" spans="3:26" ht="13.5">
      <c r="C485" s="8"/>
      <c r="D485" s="8"/>
      <c r="E485" s="8"/>
      <c r="F485" s="8"/>
      <c r="G485" s="8"/>
      <c r="H485" s="8"/>
      <c r="I485" s="8"/>
      <c r="J485" s="8"/>
      <c r="K485" s="8"/>
      <c r="L485" s="8"/>
      <c r="M485" s="8"/>
      <c r="N485" s="8"/>
      <c r="O485" s="776"/>
      <c r="P485" s="8"/>
      <c r="Q485" s="776"/>
      <c r="R485" s="8"/>
      <c r="S485" s="776"/>
      <c r="T485" s="8"/>
      <c r="U485" s="776"/>
      <c r="V485" s="8"/>
      <c r="W485" s="776"/>
      <c r="X485" s="8"/>
      <c r="Y485" s="776"/>
      <c r="Z485" s="8"/>
    </row>
    <row r="486" spans="3:26" ht="13.5">
      <c r="C486" s="8"/>
      <c r="D486" s="8"/>
      <c r="E486" s="8"/>
      <c r="F486" s="8"/>
      <c r="G486" s="8"/>
      <c r="H486" s="8"/>
      <c r="I486" s="8"/>
      <c r="J486" s="8"/>
      <c r="K486" s="8"/>
      <c r="L486" s="8"/>
      <c r="M486" s="8"/>
      <c r="N486" s="8"/>
      <c r="O486" s="776"/>
      <c r="P486" s="8"/>
      <c r="Q486" s="776"/>
      <c r="R486" s="8"/>
      <c r="S486" s="776"/>
      <c r="T486" s="8"/>
      <c r="U486" s="776"/>
      <c r="V486" s="8"/>
      <c r="W486" s="776"/>
      <c r="X486" s="8"/>
      <c r="Y486" s="776"/>
      <c r="Z486" s="8"/>
    </row>
    <row r="487" spans="3:26" ht="13.5">
      <c r="C487" s="8"/>
      <c r="D487" s="8"/>
      <c r="E487" s="8"/>
      <c r="F487" s="8"/>
      <c r="G487" s="8"/>
      <c r="H487" s="8"/>
      <c r="I487" s="8"/>
      <c r="J487" s="8"/>
      <c r="K487" s="8"/>
      <c r="L487" s="8"/>
      <c r="M487" s="8"/>
      <c r="N487" s="8"/>
      <c r="O487" s="776"/>
      <c r="P487" s="8"/>
      <c r="Q487" s="776"/>
      <c r="R487" s="8"/>
      <c r="S487" s="776"/>
      <c r="T487" s="8"/>
      <c r="U487" s="776"/>
      <c r="V487" s="8"/>
      <c r="W487" s="776"/>
      <c r="X487" s="8"/>
      <c r="Y487" s="776"/>
      <c r="Z487" s="8"/>
    </row>
    <row r="488" spans="3:26" ht="13.5">
      <c r="C488" s="8"/>
      <c r="D488" s="8"/>
      <c r="E488" s="8"/>
      <c r="F488" s="8"/>
      <c r="G488" s="8"/>
      <c r="H488" s="8"/>
      <c r="I488" s="8"/>
      <c r="J488" s="8"/>
      <c r="K488" s="8"/>
      <c r="L488" s="8"/>
      <c r="M488" s="8"/>
      <c r="N488" s="8"/>
      <c r="O488" s="776"/>
      <c r="P488" s="8"/>
      <c r="Q488" s="776"/>
      <c r="R488" s="8"/>
      <c r="S488" s="776"/>
      <c r="T488" s="8"/>
      <c r="U488" s="776"/>
      <c r="V488" s="8"/>
      <c r="W488" s="776"/>
      <c r="X488" s="8"/>
      <c r="Y488" s="776"/>
      <c r="Z488" s="8"/>
    </row>
    <row r="489" spans="3:26" ht="13.5">
      <c r="C489" s="8"/>
      <c r="D489" s="8"/>
      <c r="E489" s="8"/>
      <c r="F489" s="8"/>
      <c r="G489" s="8"/>
      <c r="H489" s="8"/>
      <c r="I489" s="8"/>
      <c r="J489" s="8"/>
      <c r="K489" s="8"/>
      <c r="L489" s="8"/>
      <c r="M489" s="8"/>
      <c r="N489" s="8"/>
      <c r="O489" s="776"/>
      <c r="P489" s="8"/>
      <c r="Q489" s="776"/>
      <c r="R489" s="8"/>
      <c r="S489" s="776"/>
      <c r="T489" s="8"/>
      <c r="U489" s="776"/>
      <c r="V489" s="8"/>
      <c r="W489" s="776"/>
      <c r="X489" s="8"/>
      <c r="Y489" s="776"/>
      <c r="Z489" s="8"/>
    </row>
    <row r="490" spans="3:26" ht="13.5">
      <c r="C490" s="8"/>
      <c r="D490" s="8"/>
      <c r="E490" s="8"/>
      <c r="F490" s="8"/>
      <c r="G490" s="8"/>
      <c r="H490" s="8"/>
      <c r="I490" s="8"/>
      <c r="J490" s="8"/>
      <c r="K490" s="8"/>
      <c r="L490" s="8"/>
      <c r="M490" s="8"/>
      <c r="N490" s="8"/>
      <c r="O490" s="776"/>
      <c r="P490" s="8"/>
      <c r="Q490" s="776"/>
      <c r="R490" s="8"/>
      <c r="S490" s="776"/>
      <c r="T490" s="8"/>
      <c r="U490" s="776"/>
      <c r="V490" s="8"/>
      <c r="W490" s="776"/>
      <c r="X490" s="8"/>
      <c r="Y490" s="776"/>
      <c r="Z490" s="8"/>
    </row>
    <row r="491" spans="3:26" ht="13.5">
      <c r="C491" s="8"/>
      <c r="D491" s="8"/>
      <c r="E491" s="8"/>
      <c r="F491" s="8"/>
      <c r="G491" s="8"/>
      <c r="H491" s="8"/>
      <c r="I491" s="8"/>
      <c r="J491" s="8"/>
      <c r="K491" s="8"/>
      <c r="L491" s="8"/>
      <c r="M491" s="8"/>
      <c r="N491" s="8"/>
      <c r="O491" s="776"/>
      <c r="P491" s="8"/>
      <c r="Q491" s="776"/>
      <c r="R491" s="8"/>
      <c r="S491" s="776"/>
      <c r="T491" s="8"/>
      <c r="U491" s="776"/>
      <c r="V491" s="8"/>
      <c r="W491" s="776"/>
      <c r="X491" s="8"/>
      <c r="Y491" s="776"/>
      <c r="Z491" s="8"/>
    </row>
    <row r="492" spans="3:26" ht="13.5">
      <c r="C492" s="8"/>
      <c r="D492" s="8"/>
      <c r="E492" s="8"/>
      <c r="F492" s="8"/>
      <c r="G492" s="8"/>
      <c r="H492" s="8"/>
      <c r="I492" s="8"/>
      <c r="J492" s="8"/>
      <c r="K492" s="8"/>
      <c r="L492" s="8"/>
      <c r="M492" s="8"/>
      <c r="N492" s="8"/>
      <c r="O492" s="776"/>
      <c r="P492" s="8"/>
      <c r="Q492" s="776"/>
      <c r="R492" s="8"/>
      <c r="S492" s="776"/>
      <c r="T492" s="8"/>
      <c r="U492" s="776"/>
      <c r="V492" s="8"/>
      <c r="W492" s="776"/>
      <c r="X492" s="8"/>
      <c r="Y492" s="776"/>
      <c r="Z492" s="8"/>
    </row>
    <row r="493" spans="3:26" ht="13.5">
      <c r="C493" s="8"/>
      <c r="D493" s="8"/>
      <c r="E493" s="8"/>
      <c r="F493" s="8"/>
      <c r="G493" s="8"/>
      <c r="H493" s="8"/>
      <c r="I493" s="8"/>
      <c r="J493" s="8"/>
      <c r="K493" s="8"/>
      <c r="L493" s="8"/>
      <c r="M493" s="8"/>
      <c r="N493" s="8"/>
      <c r="O493" s="776"/>
      <c r="P493" s="8"/>
      <c r="Q493" s="776"/>
      <c r="R493" s="8"/>
      <c r="S493" s="776"/>
      <c r="T493" s="8"/>
      <c r="U493" s="776"/>
      <c r="V493" s="8"/>
      <c r="W493" s="776"/>
      <c r="X493" s="8"/>
      <c r="Y493" s="776"/>
      <c r="Z493" s="8"/>
    </row>
    <row r="494" spans="3:26" ht="13.5">
      <c r="C494" s="8"/>
      <c r="D494" s="8"/>
      <c r="E494" s="8"/>
      <c r="F494" s="8"/>
      <c r="G494" s="8"/>
      <c r="H494" s="8"/>
      <c r="I494" s="8"/>
      <c r="J494" s="8"/>
      <c r="K494" s="8"/>
      <c r="L494" s="8"/>
      <c r="M494" s="8"/>
      <c r="N494" s="8"/>
      <c r="O494" s="776"/>
      <c r="P494" s="8"/>
      <c r="Q494" s="776"/>
      <c r="R494" s="8"/>
      <c r="S494" s="776"/>
      <c r="T494" s="8"/>
      <c r="U494" s="776"/>
      <c r="V494" s="8"/>
      <c r="W494" s="776"/>
      <c r="X494" s="8"/>
      <c r="Y494" s="776"/>
      <c r="Z494" s="8"/>
    </row>
    <row r="495" spans="3:26" ht="13.5">
      <c r="C495" s="8"/>
      <c r="D495" s="8"/>
      <c r="E495" s="8"/>
      <c r="F495" s="8"/>
      <c r="G495" s="8"/>
      <c r="H495" s="8"/>
      <c r="I495" s="8"/>
      <c r="J495" s="8"/>
      <c r="K495" s="8"/>
      <c r="L495" s="8"/>
      <c r="M495" s="8"/>
      <c r="N495" s="8"/>
      <c r="O495" s="776"/>
      <c r="P495" s="8"/>
      <c r="Q495" s="776"/>
      <c r="R495" s="8"/>
      <c r="S495" s="776"/>
      <c r="T495" s="8"/>
      <c r="U495" s="776"/>
      <c r="V495" s="8"/>
      <c r="W495" s="776"/>
      <c r="X495" s="8"/>
      <c r="Y495" s="776"/>
      <c r="Z495" s="8"/>
    </row>
    <row r="496" spans="3:26" ht="13.5">
      <c r="C496" s="8"/>
      <c r="D496" s="8"/>
      <c r="E496" s="8"/>
      <c r="F496" s="8"/>
      <c r="G496" s="8"/>
      <c r="H496" s="8"/>
      <c r="I496" s="8"/>
      <c r="J496" s="8"/>
      <c r="K496" s="8"/>
      <c r="L496" s="8"/>
      <c r="M496" s="8"/>
      <c r="N496" s="8"/>
      <c r="O496" s="776"/>
      <c r="P496" s="8"/>
      <c r="Q496" s="776"/>
      <c r="R496" s="8"/>
      <c r="S496" s="776"/>
      <c r="T496" s="8"/>
      <c r="U496" s="776"/>
      <c r="V496" s="8"/>
      <c r="W496" s="776"/>
      <c r="X496" s="8"/>
      <c r="Y496" s="776"/>
      <c r="Z496" s="8"/>
    </row>
    <row r="497" spans="3:26" ht="13.5">
      <c r="C497" s="8"/>
      <c r="D497" s="8"/>
      <c r="E497" s="8"/>
      <c r="F497" s="8"/>
      <c r="G497" s="8"/>
      <c r="H497" s="8"/>
      <c r="I497" s="8"/>
      <c r="J497" s="8"/>
      <c r="K497" s="8"/>
      <c r="L497" s="8"/>
      <c r="M497" s="8"/>
      <c r="N497" s="8"/>
      <c r="O497" s="776"/>
      <c r="P497" s="8"/>
      <c r="Q497" s="776"/>
      <c r="R497" s="8"/>
      <c r="S497" s="776"/>
      <c r="T497" s="8"/>
      <c r="U497" s="776"/>
      <c r="V497" s="8"/>
      <c r="W497" s="776"/>
      <c r="X497" s="8"/>
      <c r="Y497" s="776"/>
      <c r="Z497" s="8"/>
    </row>
    <row r="498" spans="3:26" ht="13.5">
      <c r="C498" s="8"/>
      <c r="D498" s="8"/>
      <c r="E498" s="8"/>
      <c r="F498" s="8"/>
      <c r="G498" s="8"/>
      <c r="H498" s="8"/>
      <c r="I498" s="8"/>
      <c r="J498" s="8"/>
      <c r="K498" s="8"/>
      <c r="L498" s="8"/>
      <c r="M498" s="8"/>
      <c r="N498" s="8"/>
      <c r="O498" s="776"/>
      <c r="P498" s="8"/>
      <c r="Q498" s="776"/>
      <c r="R498" s="8"/>
      <c r="S498" s="776"/>
      <c r="T498" s="8"/>
      <c r="U498" s="776"/>
      <c r="V498" s="8"/>
      <c r="W498" s="776"/>
      <c r="X498" s="8"/>
      <c r="Y498" s="776"/>
      <c r="Z498" s="8"/>
    </row>
    <row r="499" spans="3:26" ht="13.5">
      <c r="C499" s="8"/>
      <c r="D499" s="8"/>
      <c r="E499" s="8"/>
      <c r="F499" s="8"/>
      <c r="G499" s="8"/>
      <c r="H499" s="8"/>
      <c r="I499" s="8"/>
      <c r="J499" s="8"/>
      <c r="K499" s="8"/>
      <c r="L499" s="8"/>
      <c r="M499" s="8"/>
      <c r="N499" s="8"/>
      <c r="O499" s="776"/>
      <c r="P499" s="8"/>
      <c r="Q499" s="776"/>
      <c r="R499" s="8"/>
      <c r="S499" s="776"/>
      <c r="T499" s="8"/>
      <c r="U499" s="776"/>
      <c r="V499" s="8"/>
      <c r="W499" s="776"/>
      <c r="X499" s="8"/>
      <c r="Y499" s="776"/>
      <c r="Z499" s="8"/>
    </row>
    <row r="500" spans="3:26" ht="13.5">
      <c r="C500" s="8"/>
      <c r="D500" s="8"/>
      <c r="E500" s="8"/>
      <c r="F500" s="8"/>
      <c r="G500" s="8"/>
      <c r="H500" s="8"/>
      <c r="I500" s="8"/>
      <c r="J500" s="8"/>
      <c r="K500" s="8"/>
      <c r="L500" s="8"/>
      <c r="M500" s="8"/>
      <c r="N500" s="8"/>
      <c r="O500" s="776"/>
      <c r="P500" s="8"/>
      <c r="Q500" s="776"/>
      <c r="R500" s="8"/>
      <c r="S500" s="776"/>
      <c r="T500" s="8"/>
      <c r="U500" s="776"/>
      <c r="V500" s="8"/>
      <c r="W500" s="776"/>
      <c r="X500" s="8"/>
      <c r="Y500" s="776"/>
      <c r="Z500" s="8"/>
    </row>
    <row r="501" spans="3:26" ht="13.5">
      <c r="C501" s="8"/>
      <c r="D501" s="8"/>
      <c r="E501" s="8"/>
      <c r="F501" s="8"/>
      <c r="G501" s="8"/>
      <c r="H501" s="8"/>
      <c r="I501" s="8"/>
      <c r="J501" s="8"/>
      <c r="K501" s="8"/>
      <c r="L501" s="8"/>
      <c r="M501" s="8"/>
      <c r="N501" s="8"/>
      <c r="O501" s="776"/>
      <c r="P501" s="8"/>
      <c r="Q501" s="776"/>
      <c r="R501" s="8"/>
      <c r="S501" s="776"/>
      <c r="T501" s="8"/>
      <c r="U501" s="776"/>
      <c r="V501" s="8"/>
      <c r="W501" s="776"/>
      <c r="X501" s="8"/>
      <c r="Y501" s="776"/>
      <c r="Z501" s="8"/>
    </row>
    <row r="502" spans="3:26" ht="13.5">
      <c r="C502" s="8"/>
      <c r="D502" s="8"/>
      <c r="E502" s="8"/>
      <c r="F502" s="8"/>
      <c r="G502" s="8"/>
      <c r="H502" s="8"/>
      <c r="I502" s="8"/>
      <c r="J502" s="8"/>
      <c r="K502" s="8"/>
      <c r="L502" s="8"/>
      <c r="M502" s="8"/>
      <c r="N502" s="8"/>
      <c r="O502" s="776"/>
      <c r="P502" s="8"/>
      <c r="Q502" s="776"/>
      <c r="R502" s="8"/>
      <c r="S502" s="776"/>
      <c r="T502" s="8"/>
      <c r="U502" s="776"/>
      <c r="V502" s="8"/>
      <c r="W502" s="776"/>
      <c r="X502" s="8"/>
      <c r="Y502" s="776"/>
      <c r="Z502" s="8"/>
    </row>
    <row r="503" spans="3:26" ht="13.5">
      <c r="C503" s="8"/>
      <c r="D503" s="8"/>
      <c r="E503" s="8"/>
      <c r="F503" s="8"/>
      <c r="G503" s="8"/>
      <c r="H503" s="8"/>
      <c r="I503" s="8"/>
      <c r="J503" s="8"/>
      <c r="K503" s="8"/>
      <c r="L503" s="8"/>
      <c r="M503" s="8"/>
      <c r="N503" s="8"/>
      <c r="O503" s="776"/>
      <c r="P503" s="8"/>
      <c r="Q503" s="776"/>
      <c r="R503" s="8"/>
      <c r="S503" s="776"/>
      <c r="T503" s="8"/>
      <c r="U503" s="776"/>
      <c r="V503" s="8"/>
      <c r="W503" s="776"/>
      <c r="X503" s="8"/>
      <c r="Y503" s="776"/>
      <c r="Z503" s="8"/>
    </row>
    <row r="504" spans="3:26" ht="13.5">
      <c r="C504" s="8"/>
      <c r="D504" s="8"/>
      <c r="E504" s="8"/>
      <c r="F504" s="8"/>
      <c r="G504" s="8"/>
      <c r="H504" s="8"/>
      <c r="I504" s="8"/>
      <c r="J504" s="8"/>
      <c r="K504" s="8"/>
      <c r="L504" s="8"/>
      <c r="M504" s="8"/>
      <c r="N504" s="8"/>
      <c r="O504" s="776"/>
      <c r="P504" s="8"/>
      <c r="Q504" s="776"/>
      <c r="R504" s="8"/>
      <c r="S504" s="776"/>
      <c r="T504" s="8"/>
      <c r="U504" s="776"/>
      <c r="V504" s="8"/>
      <c r="W504" s="776"/>
      <c r="X504" s="8"/>
      <c r="Y504" s="776"/>
      <c r="Z504" s="8"/>
    </row>
    <row r="505" spans="3:26" ht="13.5">
      <c r="C505" s="8"/>
      <c r="D505" s="8"/>
      <c r="E505" s="8"/>
      <c r="F505" s="8"/>
      <c r="G505" s="8"/>
      <c r="H505" s="8"/>
      <c r="I505" s="8"/>
      <c r="J505" s="8"/>
      <c r="K505" s="8"/>
      <c r="L505" s="8"/>
      <c r="M505" s="8"/>
      <c r="N505" s="8"/>
      <c r="O505" s="776"/>
      <c r="P505" s="8"/>
      <c r="Q505" s="776"/>
      <c r="R505" s="8"/>
      <c r="S505" s="776"/>
      <c r="T505" s="8"/>
      <c r="U505" s="776"/>
      <c r="V505" s="8"/>
      <c r="W505" s="776"/>
      <c r="X505" s="8"/>
      <c r="Y505" s="776"/>
      <c r="Z505" s="8"/>
    </row>
    <row r="506" spans="3:26" ht="13.5">
      <c r="C506" s="8"/>
      <c r="D506" s="8"/>
      <c r="E506" s="8"/>
      <c r="F506" s="8"/>
      <c r="G506" s="8"/>
      <c r="H506" s="8"/>
      <c r="I506" s="8"/>
      <c r="J506" s="8"/>
      <c r="K506" s="8"/>
      <c r="L506" s="8"/>
      <c r="M506" s="8"/>
      <c r="N506" s="8"/>
      <c r="O506" s="776"/>
      <c r="P506" s="8"/>
      <c r="Q506" s="776"/>
      <c r="R506" s="8"/>
      <c r="S506" s="776"/>
      <c r="T506" s="8"/>
      <c r="U506" s="776"/>
      <c r="V506" s="8"/>
      <c r="W506" s="776"/>
      <c r="X506" s="8"/>
      <c r="Y506" s="776"/>
      <c r="Z506" s="8"/>
    </row>
    <row r="507" spans="3:26" ht="13.5">
      <c r="C507" s="8"/>
      <c r="D507" s="8"/>
      <c r="E507" s="8"/>
      <c r="F507" s="8"/>
      <c r="G507" s="8"/>
      <c r="H507" s="8"/>
      <c r="I507" s="8"/>
      <c r="J507" s="8"/>
      <c r="K507" s="8"/>
      <c r="L507" s="8"/>
      <c r="M507" s="8"/>
      <c r="N507" s="8"/>
      <c r="O507" s="776"/>
      <c r="P507" s="8"/>
      <c r="Q507" s="776"/>
      <c r="R507" s="8"/>
      <c r="S507" s="776"/>
      <c r="T507" s="8"/>
      <c r="U507" s="776"/>
      <c r="V507" s="8"/>
      <c r="W507" s="776"/>
      <c r="X507" s="8"/>
      <c r="Y507" s="776"/>
      <c r="Z507" s="8"/>
    </row>
    <row r="508" spans="3:26" ht="13.5">
      <c r="C508" s="8"/>
      <c r="D508" s="8"/>
      <c r="E508" s="8"/>
      <c r="F508" s="8"/>
      <c r="G508" s="8"/>
      <c r="H508" s="8"/>
      <c r="I508" s="8"/>
      <c r="J508" s="8"/>
      <c r="K508" s="8"/>
      <c r="L508" s="8"/>
      <c r="M508" s="8"/>
      <c r="N508" s="8"/>
      <c r="O508" s="776"/>
      <c r="P508" s="8"/>
      <c r="Q508" s="776"/>
      <c r="R508" s="8"/>
      <c r="S508" s="776"/>
      <c r="T508" s="8"/>
      <c r="U508" s="776"/>
      <c r="V508" s="8"/>
      <c r="W508" s="776"/>
      <c r="X508" s="8"/>
      <c r="Y508" s="776"/>
      <c r="Z508" s="8"/>
    </row>
    <row r="509" spans="3:26" ht="13.5">
      <c r="C509" s="8"/>
      <c r="D509" s="8"/>
      <c r="E509" s="8"/>
      <c r="F509" s="8"/>
      <c r="G509" s="8"/>
      <c r="H509" s="8"/>
      <c r="I509" s="8"/>
      <c r="J509" s="8"/>
      <c r="K509" s="8"/>
      <c r="L509" s="8"/>
      <c r="M509" s="8"/>
      <c r="N509" s="8"/>
      <c r="O509" s="776"/>
      <c r="P509" s="8"/>
      <c r="Q509" s="776"/>
      <c r="R509" s="8"/>
      <c r="S509" s="776"/>
      <c r="T509" s="8"/>
      <c r="U509" s="776"/>
      <c r="V509" s="8"/>
      <c r="W509" s="776"/>
      <c r="X509" s="8"/>
      <c r="Y509" s="776"/>
      <c r="Z509" s="8"/>
    </row>
    <row r="510" spans="3:26" ht="13.5">
      <c r="C510" s="8"/>
      <c r="D510" s="8"/>
      <c r="E510" s="8"/>
      <c r="F510" s="8"/>
      <c r="G510" s="8"/>
      <c r="H510" s="8"/>
      <c r="I510" s="8"/>
      <c r="J510" s="8"/>
      <c r="K510" s="8"/>
      <c r="L510" s="8"/>
      <c r="M510" s="8"/>
      <c r="N510" s="8"/>
      <c r="O510" s="776"/>
      <c r="P510" s="8"/>
      <c r="Q510" s="776"/>
      <c r="R510" s="8"/>
      <c r="S510" s="776"/>
      <c r="T510" s="8"/>
      <c r="U510" s="776"/>
      <c r="V510" s="8"/>
      <c r="W510" s="776"/>
      <c r="X510" s="8"/>
      <c r="Y510" s="776"/>
      <c r="Z510" s="8"/>
    </row>
    <row r="511" spans="3:26" ht="13.5">
      <c r="C511" s="8"/>
      <c r="D511" s="8"/>
      <c r="E511" s="8"/>
      <c r="F511" s="8"/>
      <c r="G511" s="8"/>
      <c r="H511" s="8"/>
      <c r="I511" s="8"/>
      <c r="J511" s="8"/>
      <c r="K511" s="8"/>
      <c r="L511" s="8"/>
      <c r="M511" s="8"/>
      <c r="N511" s="8"/>
      <c r="O511" s="776"/>
      <c r="P511" s="8"/>
      <c r="Q511" s="776"/>
      <c r="R511" s="8"/>
      <c r="S511" s="776"/>
      <c r="T511" s="8"/>
      <c r="U511" s="776"/>
      <c r="V511" s="8"/>
      <c r="W511" s="776"/>
      <c r="X511" s="8"/>
      <c r="Y511" s="776"/>
      <c r="Z511" s="8"/>
    </row>
    <row r="512" spans="3:26" ht="13.5">
      <c r="C512" s="8"/>
      <c r="D512" s="8"/>
      <c r="E512" s="8"/>
      <c r="F512" s="8"/>
      <c r="G512" s="8"/>
      <c r="H512" s="8"/>
      <c r="I512" s="8"/>
      <c r="J512" s="8"/>
      <c r="K512" s="8"/>
      <c r="L512" s="8"/>
      <c r="M512" s="8"/>
      <c r="N512" s="8"/>
      <c r="O512" s="776"/>
      <c r="P512" s="8"/>
      <c r="Q512" s="776"/>
      <c r="R512" s="8"/>
      <c r="S512" s="776"/>
      <c r="T512" s="8"/>
      <c r="U512" s="776"/>
      <c r="V512" s="8"/>
      <c r="W512" s="776"/>
      <c r="X512" s="8"/>
      <c r="Y512" s="776"/>
      <c r="Z512" s="8"/>
    </row>
    <row r="513" spans="3:26" ht="13.5">
      <c r="C513" s="8"/>
      <c r="D513" s="8"/>
      <c r="E513" s="8"/>
      <c r="F513" s="8"/>
      <c r="G513" s="8"/>
      <c r="H513" s="8"/>
      <c r="I513" s="8"/>
      <c r="J513" s="8"/>
      <c r="K513" s="8"/>
      <c r="L513" s="8"/>
      <c r="M513" s="8"/>
      <c r="N513" s="8"/>
      <c r="O513" s="776"/>
      <c r="P513" s="8"/>
      <c r="Q513" s="776"/>
      <c r="R513" s="8"/>
      <c r="S513" s="776"/>
      <c r="T513" s="8"/>
      <c r="U513" s="776"/>
      <c r="V513" s="8"/>
      <c r="W513" s="776"/>
      <c r="X513" s="8"/>
      <c r="Y513" s="776"/>
      <c r="Z513" s="8"/>
    </row>
    <row r="514" spans="3:26" ht="13.5">
      <c r="C514" s="8"/>
      <c r="D514" s="8"/>
      <c r="E514" s="8"/>
      <c r="F514" s="8"/>
      <c r="G514" s="8"/>
      <c r="H514" s="8"/>
      <c r="I514" s="8"/>
      <c r="J514" s="8"/>
      <c r="K514" s="8"/>
      <c r="L514" s="8"/>
      <c r="M514" s="8"/>
      <c r="N514" s="8"/>
      <c r="O514" s="776"/>
      <c r="P514" s="8"/>
      <c r="Q514" s="776"/>
      <c r="R514" s="8"/>
      <c r="S514" s="776"/>
      <c r="T514" s="8"/>
      <c r="U514" s="776"/>
      <c r="V514" s="8"/>
      <c r="W514" s="776"/>
      <c r="X514" s="8"/>
      <c r="Y514" s="776"/>
      <c r="Z514" s="8"/>
    </row>
    <row r="515" spans="3:26" ht="13.5">
      <c r="C515" s="8"/>
      <c r="D515" s="8"/>
      <c r="E515" s="8"/>
      <c r="F515" s="8"/>
      <c r="G515" s="8"/>
      <c r="H515" s="8"/>
      <c r="I515" s="8"/>
      <c r="J515" s="8"/>
      <c r="K515" s="8"/>
      <c r="L515" s="8"/>
      <c r="M515" s="8"/>
      <c r="N515" s="8"/>
      <c r="O515" s="776"/>
      <c r="P515" s="8"/>
      <c r="Q515" s="776"/>
      <c r="R515" s="8"/>
      <c r="S515" s="776"/>
      <c r="T515" s="8"/>
      <c r="U515" s="776"/>
      <c r="V515" s="8"/>
      <c r="W515" s="776"/>
      <c r="X515" s="8"/>
      <c r="Y515" s="776"/>
      <c r="Z515" s="8"/>
    </row>
    <row r="516" spans="3:26" ht="13.5">
      <c r="C516" s="8"/>
      <c r="D516" s="8"/>
      <c r="E516" s="8"/>
      <c r="F516" s="8"/>
      <c r="G516" s="8"/>
      <c r="H516" s="8"/>
      <c r="I516" s="8"/>
      <c r="J516" s="8"/>
      <c r="K516" s="8"/>
      <c r="L516" s="8"/>
      <c r="M516" s="8"/>
      <c r="N516" s="8"/>
      <c r="O516" s="776"/>
      <c r="P516" s="8"/>
      <c r="Q516" s="776"/>
      <c r="R516" s="8"/>
      <c r="S516" s="776"/>
      <c r="T516" s="8"/>
      <c r="U516" s="776"/>
      <c r="V516" s="8"/>
      <c r="W516" s="776"/>
      <c r="X516" s="8"/>
      <c r="Y516" s="776"/>
      <c r="Z516" s="8"/>
    </row>
    <row r="517" spans="3:26" ht="13.5">
      <c r="C517" s="8"/>
      <c r="D517" s="8"/>
      <c r="E517" s="8"/>
      <c r="F517" s="8"/>
      <c r="G517" s="8"/>
      <c r="H517" s="8"/>
      <c r="I517" s="8"/>
      <c r="J517" s="8"/>
      <c r="K517" s="8"/>
      <c r="L517" s="8"/>
      <c r="M517" s="8"/>
      <c r="N517" s="8"/>
      <c r="O517" s="776"/>
      <c r="P517" s="8"/>
      <c r="Q517" s="776"/>
      <c r="R517" s="8"/>
      <c r="S517" s="776"/>
      <c r="T517" s="8"/>
      <c r="U517" s="776"/>
      <c r="V517" s="8"/>
      <c r="W517" s="776"/>
      <c r="X517" s="8"/>
      <c r="Y517" s="776"/>
      <c r="Z517" s="8"/>
    </row>
    <row r="518" spans="3:26" ht="13.5">
      <c r="C518" s="8"/>
      <c r="D518" s="8"/>
      <c r="E518" s="8"/>
      <c r="F518" s="8"/>
      <c r="G518" s="8"/>
      <c r="H518" s="8"/>
      <c r="I518" s="8"/>
      <c r="J518" s="8"/>
      <c r="K518" s="8"/>
      <c r="L518" s="8"/>
      <c r="M518" s="8"/>
      <c r="N518" s="8"/>
      <c r="O518" s="776"/>
      <c r="P518" s="8"/>
      <c r="Q518" s="776"/>
      <c r="R518" s="8"/>
      <c r="S518" s="776"/>
      <c r="T518" s="8"/>
      <c r="U518" s="776"/>
      <c r="V518" s="8"/>
      <c r="W518" s="776"/>
      <c r="X518" s="8"/>
      <c r="Y518" s="776"/>
      <c r="Z518" s="8"/>
    </row>
    <row r="519" spans="3:26" ht="13.5">
      <c r="C519" s="8"/>
      <c r="D519" s="8"/>
      <c r="E519" s="8"/>
      <c r="F519" s="8"/>
      <c r="G519" s="8"/>
      <c r="H519" s="8"/>
      <c r="I519" s="8"/>
      <c r="J519" s="8"/>
      <c r="K519" s="8"/>
      <c r="L519" s="8"/>
      <c r="M519" s="8"/>
      <c r="N519" s="8"/>
      <c r="O519" s="776"/>
      <c r="P519" s="8"/>
      <c r="Q519" s="776"/>
      <c r="R519" s="8"/>
      <c r="S519" s="776"/>
      <c r="T519" s="8"/>
      <c r="U519" s="776"/>
      <c r="V519" s="8"/>
      <c r="W519" s="776"/>
      <c r="X519" s="8"/>
      <c r="Y519" s="776"/>
      <c r="Z519" s="8"/>
    </row>
    <row r="520" spans="3:26" ht="13.5">
      <c r="C520" s="8"/>
      <c r="D520" s="8"/>
      <c r="E520" s="8"/>
      <c r="F520" s="8"/>
      <c r="G520" s="8"/>
      <c r="H520" s="8"/>
      <c r="I520" s="8"/>
      <c r="J520" s="8"/>
      <c r="K520" s="8"/>
      <c r="L520" s="8"/>
      <c r="M520" s="8"/>
      <c r="N520" s="8"/>
      <c r="O520" s="776"/>
      <c r="P520" s="8"/>
      <c r="Q520" s="776"/>
      <c r="R520" s="8"/>
      <c r="S520" s="776"/>
      <c r="T520" s="8"/>
      <c r="U520" s="776"/>
      <c r="V520" s="8"/>
      <c r="W520" s="776"/>
      <c r="X520" s="8"/>
      <c r="Y520" s="776"/>
      <c r="Z520" s="8"/>
    </row>
    <row r="521" spans="3:26" ht="13.5">
      <c r="C521" s="8"/>
      <c r="D521" s="8"/>
      <c r="E521" s="8"/>
      <c r="F521" s="8"/>
      <c r="G521" s="8"/>
      <c r="H521" s="8"/>
      <c r="I521" s="8"/>
      <c r="J521" s="8"/>
      <c r="K521" s="8"/>
      <c r="L521" s="8"/>
      <c r="M521" s="8"/>
      <c r="N521" s="8"/>
      <c r="O521" s="776"/>
      <c r="P521" s="8"/>
      <c r="Q521" s="776"/>
      <c r="R521" s="8"/>
      <c r="S521" s="776"/>
      <c r="T521" s="8"/>
      <c r="U521" s="776"/>
      <c r="V521" s="8"/>
      <c r="W521" s="776"/>
      <c r="X521" s="8"/>
      <c r="Y521" s="776"/>
      <c r="Z521" s="8"/>
    </row>
    <row r="522" spans="3:26" ht="13.5">
      <c r="C522" s="8"/>
      <c r="D522" s="8"/>
      <c r="E522" s="8"/>
      <c r="F522" s="8"/>
      <c r="G522" s="8"/>
      <c r="H522" s="8"/>
      <c r="I522" s="8"/>
      <c r="J522" s="8"/>
      <c r="K522" s="8"/>
      <c r="L522" s="8"/>
      <c r="M522" s="8"/>
      <c r="N522" s="8"/>
      <c r="O522" s="776"/>
      <c r="P522" s="8"/>
      <c r="Q522" s="776"/>
      <c r="R522" s="8"/>
      <c r="S522" s="776"/>
      <c r="T522" s="8"/>
      <c r="U522" s="776"/>
      <c r="V522" s="8"/>
      <c r="W522" s="776"/>
      <c r="X522" s="8"/>
      <c r="Y522" s="776"/>
      <c r="Z522" s="8"/>
    </row>
    <row r="523" spans="3:26" ht="13.5">
      <c r="C523" s="8"/>
      <c r="D523" s="8"/>
      <c r="E523" s="8"/>
      <c r="F523" s="8"/>
      <c r="G523" s="8"/>
      <c r="H523" s="8"/>
      <c r="I523" s="8"/>
      <c r="J523" s="8"/>
      <c r="K523" s="8"/>
      <c r="L523" s="8"/>
      <c r="M523" s="8"/>
      <c r="N523" s="8"/>
      <c r="O523" s="776"/>
      <c r="P523" s="8"/>
      <c r="Q523" s="776"/>
      <c r="R523" s="8"/>
      <c r="S523" s="776"/>
      <c r="T523" s="8"/>
      <c r="U523" s="776"/>
      <c r="V523" s="8"/>
      <c r="W523" s="776"/>
      <c r="X523" s="8"/>
      <c r="Y523" s="776"/>
      <c r="Z523" s="8"/>
    </row>
    <row r="524" spans="3:26" ht="13.5">
      <c r="C524" s="8"/>
      <c r="D524" s="8"/>
      <c r="E524" s="8"/>
      <c r="F524" s="8"/>
      <c r="G524" s="8"/>
      <c r="H524" s="8"/>
      <c r="I524" s="8"/>
      <c r="J524" s="8"/>
      <c r="K524" s="8"/>
      <c r="L524" s="8"/>
      <c r="M524" s="8"/>
      <c r="N524" s="8"/>
      <c r="O524" s="776"/>
      <c r="P524" s="8"/>
      <c r="Q524" s="776"/>
      <c r="R524" s="8"/>
      <c r="S524" s="776"/>
      <c r="T524" s="8"/>
      <c r="U524" s="776"/>
      <c r="V524" s="8"/>
      <c r="W524" s="776"/>
      <c r="X524" s="8"/>
      <c r="Y524" s="776"/>
      <c r="Z524" s="8"/>
    </row>
    <row r="525" spans="3:26" ht="13.5">
      <c r="C525" s="8"/>
      <c r="D525" s="8"/>
      <c r="E525" s="8"/>
      <c r="F525" s="8"/>
      <c r="G525" s="8"/>
      <c r="H525" s="8"/>
      <c r="I525" s="8"/>
      <c r="J525" s="8"/>
      <c r="K525" s="8"/>
      <c r="L525" s="8"/>
      <c r="M525" s="8"/>
      <c r="N525" s="8"/>
      <c r="O525" s="776"/>
      <c r="P525" s="8"/>
      <c r="Q525" s="776"/>
      <c r="R525" s="8"/>
      <c r="S525" s="776"/>
      <c r="T525" s="8"/>
      <c r="U525" s="776"/>
      <c r="V525" s="8"/>
      <c r="W525" s="776"/>
      <c r="X525" s="8"/>
      <c r="Y525" s="776"/>
      <c r="Z525" s="8"/>
    </row>
    <row r="526" spans="3:26" ht="13.5">
      <c r="C526" s="8"/>
      <c r="D526" s="8"/>
      <c r="E526" s="8"/>
      <c r="F526" s="8"/>
      <c r="G526" s="8"/>
      <c r="H526" s="8"/>
      <c r="I526" s="8"/>
      <c r="J526" s="8"/>
      <c r="K526" s="8"/>
      <c r="L526" s="8"/>
      <c r="M526" s="8"/>
      <c r="N526" s="8"/>
      <c r="O526" s="776"/>
      <c r="P526" s="8"/>
      <c r="Q526" s="776"/>
      <c r="R526" s="8"/>
      <c r="S526" s="776"/>
      <c r="T526" s="8"/>
      <c r="U526" s="776"/>
      <c r="V526" s="8"/>
      <c r="W526" s="776"/>
      <c r="X526" s="8"/>
      <c r="Y526" s="776"/>
      <c r="Z526" s="8"/>
    </row>
    <row r="527" spans="3:26" ht="13.5">
      <c r="C527" s="8"/>
      <c r="D527" s="8"/>
      <c r="E527" s="8"/>
      <c r="F527" s="8"/>
      <c r="G527" s="8"/>
      <c r="H527" s="8"/>
      <c r="I527" s="8"/>
      <c r="J527" s="8"/>
      <c r="K527" s="8"/>
      <c r="L527" s="8"/>
      <c r="M527" s="8"/>
      <c r="N527" s="8"/>
      <c r="O527" s="776"/>
      <c r="P527" s="8"/>
      <c r="Q527" s="776"/>
      <c r="R527" s="8"/>
      <c r="S527" s="776"/>
      <c r="T527" s="8"/>
      <c r="U527" s="776"/>
      <c r="V527" s="8"/>
      <c r="W527" s="776"/>
      <c r="X527" s="8"/>
      <c r="Y527" s="776"/>
      <c r="Z527" s="8"/>
    </row>
    <row r="528" spans="3:26" ht="13.5">
      <c r="C528" s="8"/>
      <c r="D528" s="8"/>
      <c r="E528" s="8"/>
      <c r="F528" s="8"/>
      <c r="G528" s="8"/>
      <c r="H528" s="8"/>
      <c r="I528" s="8"/>
      <c r="J528" s="8"/>
      <c r="K528" s="8"/>
      <c r="L528" s="8"/>
      <c r="M528" s="8"/>
      <c r="N528" s="8"/>
      <c r="O528" s="776"/>
      <c r="P528" s="8"/>
      <c r="Q528" s="776"/>
      <c r="R528" s="8"/>
      <c r="S528" s="776"/>
      <c r="T528" s="8"/>
      <c r="U528" s="776"/>
      <c r="V528" s="8"/>
      <c r="W528" s="776"/>
      <c r="X528" s="8"/>
      <c r="Y528" s="776"/>
      <c r="Z528" s="8"/>
    </row>
    <row r="529" spans="3:26" ht="13.5">
      <c r="C529" s="8"/>
      <c r="D529" s="8"/>
      <c r="E529" s="8"/>
      <c r="F529" s="8"/>
      <c r="G529" s="8"/>
      <c r="H529" s="8"/>
      <c r="I529" s="8"/>
      <c r="J529" s="8"/>
      <c r="K529" s="8"/>
      <c r="L529" s="8"/>
      <c r="M529" s="8"/>
      <c r="N529" s="8"/>
      <c r="O529" s="776"/>
      <c r="P529" s="8"/>
      <c r="Q529" s="776"/>
      <c r="R529" s="8"/>
      <c r="S529" s="776"/>
      <c r="T529" s="8"/>
      <c r="U529" s="776"/>
      <c r="V529" s="8"/>
      <c r="W529" s="776"/>
      <c r="X529" s="8"/>
      <c r="Y529" s="776"/>
      <c r="Z529" s="8"/>
    </row>
    <row r="530" spans="3:26" ht="13.5">
      <c r="C530" s="8"/>
      <c r="D530" s="8"/>
      <c r="E530" s="8"/>
      <c r="F530" s="8"/>
      <c r="G530" s="8"/>
      <c r="H530" s="8"/>
      <c r="I530" s="8"/>
      <c r="J530" s="8"/>
      <c r="K530" s="8"/>
      <c r="L530" s="8"/>
      <c r="M530" s="8"/>
      <c r="N530" s="8"/>
      <c r="O530" s="776"/>
      <c r="P530" s="8"/>
      <c r="Q530" s="776"/>
      <c r="R530" s="8"/>
      <c r="S530" s="776"/>
      <c r="T530" s="8"/>
      <c r="U530" s="776"/>
      <c r="V530" s="8"/>
      <c r="W530" s="776"/>
      <c r="X530" s="8"/>
      <c r="Y530" s="776"/>
      <c r="Z530" s="8"/>
    </row>
    <row r="531" spans="3:26" ht="13.5">
      <c r="C531" s="8"/>
      <c r="D531" s="8"/>
      <c r="E531" s="8"/>
      <c r="F531" s="8"/>
      <c r="G531" s="8"/>
      <c r="H531" s="8"/>
      <c r="I531" s="8"/>
      <c r="J531" s="8"/>
      <c r="K531" s="8"/>
      <c r="L531" s="8"/>
      <c r="M531" s="8"/>
      <c r="N531" s="8"/>
      <c r="O531" s="776"/>
      <c r="P531" s="8"/>
      <c r="Q531" s="776"/>
      <c r="R531" s="8"/>
      <c r="S531" s="776"/>
      <c r="T531" s="8"/>
      <c r="U531" s="776"/>
      <c r="V531" s="8"/>
      <c r="W531" s="776"/>
      <c r="X531" s="8"/>
      <c r="Y531" s="776"/>
      <c r="Z531" s="8"/>
    </row>
    <row r="532" spans="3:26" ht="13.5">
      <c r="C532" s="8"/>
      <c r="D532" s="8"/>
      <c r="E532" s="8"/>
      <c r="F532" s="8"/>
      <c r="G532" s="8"/>
      <c r="H532" s="8"/>
      <c r="I532" s="8"/>
      <c r="J532" s="8"/>
      <c r="K532" s="8"/>
      <c r="L532" s="8"/>
      <c r="M532" s="8"/>
      <c r="N532" s="8"/>
      <c r="O532" s="776"/>
      <c r="P532" s="8"/>
      <c r="Q532" s="776"/>
      <c r="R532" s="8"/>
      <c r="S532" s="776"/>
      <c r="T532" s="8"/>
      <c r="U532" s="776"/>
      <c r="V532" s="8"/>
      <c r="W532" s="776"/>
      <c r="X532" s="8"/>
      <c r="Y532" s="776"/>
      <c r="Z532" s="8"/>
    </row>
    <row r="533" spans="3:26" ht="13.5">
      <c r="C533" s="8"/>
      <c r="D533" s="8"/>
      <c r="E533" s="8"/>
      <c r="F533" s="8"/>
      <c r="G533" s="8"/>
      <c r="H533" s="8"/>
      <c r="I533" s="8"/>
      <c r="J533" s="8"/>
      <c r="K533" s="8"/>
      <c r="L533" s="8"/>
      <c r="M533" s="8"/>
      <c r="N533" s="8"/>
      <c r="O533" s="776"/>
      <c r="P533" s="8"/>
      <c r="Q533" s="776"/>
      <c r="R533" s="8"/>
      <c r="S533" s="776"/>
      <c r="T533" s="8"/>
      <c r="U533" s="776"/>
      <c r="V533" s="8"/>
      <c r="W533" s="776"/>
      <c r="X533" s="8"/>
      <c r="Y533" s="776"/>
      <c r="Z533" s="8"/>
    </row>
    <row r="534" spans="3:26" ht="13.5">
      <c r="C534" s="8"/>
      <c r="D534" s="8"/>
      <c r="E534" s="8"/>
      <c r="F534" s="8"/>
      <c r="G534" s="8"/>
      <c r="H534" s="8"/>
      <c r="I534" s="8"/>
      <c r="J534" s="8"/>
      <c r="K534" s="8"/>
      <c r="L534" s="8"/>
      <c r="M534" s="8"/>
      <c r="N534" s="8"/>
      <c r="O534" s="776"/>
      <c r="P534" s="8"/>
      <c r="Q534" s="776"/>
      <c r="R534" s="8"/>
      <c r="S534" s="776"/>
      <c r="T534" s="8"/>
      <c r="U534" s="776"/>
      <c r="V534" s="8"/>
      <c r="W534" s="776"/>
      <c r="X534" s="8"/>
      <c r="Y534" s="776"/>
      <c r="Z534" s="8"/>
    </row>
  </sheetData>
  <sheetProtection/>
  <protectedRanges>
    <protectedRange sqref="AB8:AC13 AB15:AC17 AB19:AC19 AB21:AC26 AB28:AC33" name="範囲6"/>
    <protectedRange sqref="P21:P26 P28:P33" name="範囲1"/>
    <protectedRange sqref="D36 P8:P13 P15:P17 P19 P21:P26 P28:P33 R28:R33 R21:R26 R19 R15:R17 R8:R13 T8:T13 T15:T17 T19 T21:T26 T28:T33" name="範囲2"/>
    <protectedRange sqref="D36 P8:P13 P15:P17 P19 P21:P26 P28:P33 R8:R13 R15:R17 R19 R28:R33 T8:T13 T15:T17 T19 T21:T26 T28:T33 R21:R26" name="範囲3"/>
    <protectedRange sqref="V8:V13 V15:V17 V19 V21:V26 V28:V33 X28:X33 X21:X26 X19 X15:X17 X8:X13 Z8:Z13 Z15:Z17 Z19 Z21:Z26 Z28:Z33" name="範囲4"/>
    <protectedRange sqref="D8:N13 D15:N17 D19:N19 D21:N26 D28:N33" name="範囲5"/>
    <protectedRange sqref="C36" name="範囲3_2"/>
    <protectedRange sqref="C8:C13 C15:C17 C19 C21:C26 C28:C33" name="範囲5_2"/>
    <protectedRange sqref="Y1" name="範囲1_1"/>
  </protectedRanges>
  <mergeCells count="37">
    <mergeCell ref="Y1:AC1"/>
    <mergeCell ref="A2:A6"/>
    <mergeCell ref="B2:B6"/>
    <mergeCell ref="C2:C6"/>
    <mergeCell ref="D2:D6"/>
    <mergeCell ref="E2:M2"/>
    <mergeCell ref="N2:AA3"/>
    <mergeCell ref="AB2:AC4"/>
    <mergeCell ref="E3:I3"/>
    <mergeCell ref="J3:M3"/>
    <mergeCell ref="F4:G4"/>
    <mergeCell ref="H4:I4"/>
    <mergeCell ref="N4:O5"/>
    <mergeCell ref="P4:AA4"/>
    <mergeCell ref="E5:E6"/>
    <mergeCell ref="F5:F6"/>
    <mergeCell ref="G5:G6"/>
    <mergeCell ref="H5:H6"/>
    <mergeCell ref="I5:I6"/>
    <mergeCell ref="J5:J6"/>
    <mergeCell ref="X5:Y5"/>
    <mergeCell ref="Z5:AA5"/>
    <mergeCell ref="A8:A14"/>
    <mergeCell ref="A15:A18"/>
    <mergeCell ref="A19:A20"/>
    <mergeCell ref="K5:K6"/>
    <mergeCell ref="L5:L6"/>
    <mergeCell ref="M5:M6"/>
    <mergeCell ref="P5:Q5"/>
    <mergeCell ref="R5:S5"/>
    <mergeCell ref="A21:A27"/>
    <mergeCell ref="A28:A34"/>
    <mergeCell ref="A35:B35"/>
    <mergeCell ref="A36:B36"/>
    <mergeCell ref="A37:B37"/>
    <mergeCell ref="V5:W5"/>
    <mergeCell ref="T5:U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53"/>
  </sheetPr>
  <dimension ref="A1:Y548"/>
  <sheetViews>
    <sheetView view="pageBreakPreview" zoomScale="85" zoomScaleSheetLayoutView="85" zoomScalePageLayoutView="0" workbookViewId="0" topLeftCell="A1">
      <pane ySplit="6" topLeftCell="A7" activePane="bottomLeft" state="frozen"/>
      <selection pane="topLeft" activeCell="E5" sqref="E5:O6"/>
      <selection pane="bottomLeft" activeCell="W8" sqref="W8:W21"/>
    </sheetView>
  </sheetViews>
  <sheetFormatPr defaultColWidth="9.00390625" defaultRowHeight="13.5"/>
  <cols>
    <col min="1" max="1" width="11.625" style="30" bestFit="1" customWidth="1"/>
    <col min="2" max="2" width="6.375" style="1" bestFit="1" customWidth="1"/>
    <col min="3" max="3" width="5.75390625" style="1" customWidth="1"/>
    <col min="4" max="4" width="5.125" style="52" customWidth="1"/>
    <col min="5" max="5" width="5.125" style="1" customWidth="1"/>
    <col min="6" max="6" width="5.125" style="52" customWidth="1"/>
    <col min="7" max="7" width="5.875" style="1" customWidth="1"/>
    <col min="8" max="8" width="5.125" style="52" customWidth="1"/>
    <col min="9" max="9" width="5.125" style="1" customWidth="1"/>
    <col min="10" max="10" width="5.125" style="52" customWidth="1"/>
    <col min="11" max="11" width="6.00390625" style="1" customWidth="1"/>
    <col min="12" max="12" width="5.125" style="52" customWidth="1"/>
    <col min="13" max="13" width="6.25390625" style="52" customWidth="1"/>
    <col min="14" max="14" width="5.125" style="52" customWidth="1"/>
    <col min="15" max="15" width="5.75390625" style="52" customWidth="1"/>
    <col min="16" max="16" width="5.125" style="52" customWidth="1"/>
    <col min="17" max="17" width="5.75390625" style="1" customWidth="1"/>
    <col min="18" max="18" width="5.125" style="52" customWidth="1"/>
    <col min="19" max="19" width="5.875" style="1" customWidth="1"/>
    <col min="20" max="20" width="5.125" style="52" customWidth="1"/>
    <col min="21" max="21" width="5.625" style="8" customWidth="1"/>
    <col min="22" max="22" width="5.625" style="867" customWidth="1"/>
    <col min="23" max="23" width="5.875" style="8" customWidth="1"/>
    <col min="24" max="24" width="5.00390625" style="8" customWidth="1"/>
    <col min="25" max="16384" width="9.00390625" style="1" customWidth="1"/>
  </cols>
  <sheetData>
    <row r="1" spans="1:23" ht="14.25">
      <c r="A1" s="2092" t="s">
        <v>339</v>
      </c>
      <c r="B1" s="2092"/>
      <c r="C1" s="2092"/>
      <c r="D1" s="2092"/>
      <c r="E1" s="2092"/>
      <c r="F1" s="2092"/>
      <c r="G1" s="2092"/>
      <c r="H1" s="2092"/>
      <c r="I1" s="2092"/>
      <c r="J1" s="2092"/>
      <c r="K1" s="2092"/>
      <c r="L1" s="2092"/>
      <c r="M1" s="35"/>
      <c r="N1" s="35"/>
      <c r="O1" s="35"/>
      <c r="P1" s="35"/>
      <c r="Q1" s="35"/>
      <c r="R1" s="821"/>
      <c r="S1" s="35"/>
      <c r="T1" s="821"/>
      <c r="U1" s="42"/>
      <c r="V1" s="822"/>
      <c r="W1" s="42"/>
    </row>
    <row r="2" spans="1:24" ht="15" thickBot="1">
      <c r="A2" s="35"/>
      <c r="B2" s="35"/>
      <c r="C2" s="35"/>
      <c r="D2" s="35"/>
      <c r="E2" s="35"/>
      <c r="F2" s="35"/>
      <c r="G2" s="35"/>
      <c r="H2" s="35"/>
      <c r="I2" s="35"/>
      <c r="J2" s="35"/>
      <c r="K2" s="35"/>
      <c r="L2" s="35"/>
      <c r="M2" s="35"/>
      <c r="N2" s="35"/>
      <c r="O2" s="35"/>
      <c r="P2" s="35"/>
      <c r="Q2" s="35"/>
      <c r="R2" s="821"/>
      <c r="S2" s="35"/>
      <c r="T2" s="2093" t="str">
        <f ca="1">INDIRECT("'-43-'!M4")</f>
        <v>（令和元年度）</v>
      </c>
      <c r="U2" s="2093"/>
      <c r="V2" s="2093"/>
      <c r="W2" s="2093"/>
      <c r="X2" s="2093"/>
    </row>
    <row r="3" spans="1:25" ht="15" customHeight="1" hidden="1" thickBot="1">
      <c r="A3" s="35"/>
      <c r="B3" s="2094" t="s">
        <v>347</v>
      </c>
      <c r="C3" s="2095"/>
      <c r="D3" s="2095"/>
      <c r="E3" s="2095"/>
      <c r="F3" s="2095"/>
      <c r="G3" s="2095"/>
      <c r="H3" s="2095"/>
      <c r="I3" s="2095"/>
      <c r="J3" s="2095"/>
      <c r="K3" s="2095"/>
      <c r="L3" s="2095"/>
      <c r="M3" s="2095"/>
      <c r="N3" s="2095"/>
      <c r="O3" s="2095"/>
      <c r="P3" s="2095"/>
      <c r="Q3" s="2095"/>
      <c r="R3" s="2095"/>
      <c r="S3" s="2095"/>
      <c r="T3" s="2096"/>
      <c r="U3" s="2097" t="s">
        <v>348</v>
      </c>
      <c r="V3" s="2098"/>
      <c r="W3" s="2098"/>
      <c r="X3" s="2099"/>
      <c r="Y3" s="823"/>
    </row>
    <row r="4" spans="1:25" s="39" customFormat="1" ht="26.25" customHeight="1">
      <c r="A4" s="2100" t="s">
        <v>193</v>
      </c>
      <c r="B4" s="2103" t="s">
        <v>143</v>
      </c>
      <c r="C4" s="2081" t="s">
        <v>215</v>
      </c>
      <c r="D4" s="2106"/>
      <c r="E4" s="2107"/>
      <c r="F4" s="2082"/>
      <c r="G4" s="2081" t="s">
        <v>144</v>
      </c>
      <c r="H4" s="2106"/>
      <c r="I4" s="2107"/>
      <c r="J4" s="2082"/>
      <c r="K4" s="2081" t="s">
        <v>216</v>
      </c>
      <c r="L4" s="2106"/>
      <c r="M4" s="2079" t="s">
        <v>344</v>
      </c>
      <c r="N4" s="2080"/>
      <c r="O4" s="2077" t="s">
        <v>345</v>
      </c>
      <c r="P4" s="2078"/>
      <c r="Q4" s="2079" t="s">
        <v>346</v>
      </c>
      <c r="R4" s="2080"/>
      <c r="S4" s="2081" t="s">
        <v>222</v>
      </c>
      <c r="T4" s="2082"/>
      <c r="U4" s="2079" t="s">
        <v>353</v>
      </c>
      <c r="V4" s="2083"/>
      <c r="W4" s="2084" t="s">
        <v>342</v>
      </c>
      <c r="X4" s="2085"/>
      <c r="Y4" s="111"/>
    </row>
    <row r="5" spans="1:24" s="43" customFormat="1" ht="12" customHeight="1">
      <c r="A5" s="2101"/>
      <c r="B5" s="2104"/>
      <c r="C5" s="2086" t="s">
        <v>150</v>
      </c>
      <c r="D5" s="2070" t="s">
        <v>223</v>
      </c>
      <c r="E5" s="2088" t="s">
        <v>221</v>
      </c>
      <c r="F5" s="2088" t="s">
        <v>276</v>
      </c>
      <c r="G5" s="2090" t="s">
        <v>150</v>
      </c>
      <c r="H5" s="2070" t="s">
        <v>223</v>
      </c>
      <c r="I5" s="1992" t="s">
        <v>202</v>
      </c>
      <c r="J5" s="2073" t="s">
        <v>276</v>
      </c>
      <c r="K5" s="2064" t="s">
        <v>150</v>
      </c>
      <c r="L5" s="2075" t="s">
        <v>223</v>
      </c>
      <c r="M5" s="2064" t="s">
        <v>150</v>
      </c>
      <c r="N5" s="2062" t="s">
        <v>223</v>
      </c>
      <c r="O5" s="2068" t="s">
        <v>150</v>
      </c>
      <c r="P5" s="2070" t="s">
        <v>223</v>
      </c>
      <c r="Q5" s="2064" t="s">
        <v>150</v>
      </c>
      <c r="R5" s="2062" t="s">
        <v>223</v>
      </c>
      <c r="S5" s="2064" t="s">
        <v>150</v>
      </c>
      <c r="T5" s="2062" t="s">
        <v>223</v>
      </c>
      <c r="U5" s="2064" t="s">
        <v>150</v>
      </c>
      <c r="V5" s="2062" t="s">
        <v>223</v>
      </c>
      <c r="W5" s="2064" t="s">
        <v>150</v>
      </c>
      <c r="X5" s="2062" t="s">
        <v>223</v>
      </c>
    </row>
    <row r="6" spans="1:24" s="39" customFormat="1" ht="51.75" customHeight="1" thickBot="1">
      <c r="A6" s="2102"/>
      <c r="B6" s="2105"/>
      <c r="C6" s="2087"/>
      <c r="D6" s="2071"/>
      <c r="E6" s="2089"/>
      <c r="F6" s="2074"/>
      <c r="G6" s="2091"/>
      <c r="H6" s="2071"/>
      <c r="I6" s="2072"/>
      <c r="J6" s="2074"/>
      <c r="K6" s="2065"/>
      <c r="L6" s="2076"/>
      <c r="M6" s="2065"/>
      <c r="N6" s="2063"/>
      <c r="O6" s="2069"/>
      <c r="P6" s="2071"/>
      <c r="Q6" s="2065"/>
      <c r="R6" s="2063"/>
      <c r="S6" s="2065"/>
      <c r="T6" s="2063"/>
      <c r="U6" s="2065"/>
      <c r="V6" s="2063"/>
      <c r="W6" s="2066"/>
      <c r="X6" s="2067"/>
    </row>
    <row r="7" spans="1:24" s="33" customFormat="1" ht="13.5" customHeight="1">
      <c r="A7" s="824"/>
      <c r="B7" s="825" t="s">
        <v>45</v>
      </c>
      <c r="C7" s="826" t="s">
        <v>152</v>
      </c>
      <c r="D7" s="827" t="s">
        <v>435</v>
      </c>
      <c r="E7" s="828" t="s">
        <v>152</v>
      </c>
      <c r="F7" s="829" t="s">
        <v>435</v>
      </c>
      <c r="G7" s="826" t="s">
        <v>152</v>
      </c>
      <c r="H7" s="827" t="s">
        <v>435</v>
      </c>
      <c r="I7" s="828" t="s">
        <v>152</v>
      </c>
      <c r="J7" s="829" t="s">
        <v>435</v>
      </c>
      <c r="K7" s="826" t="s">
        <v>45</v>
      </c>
      <c r="L7" s="830" t="s">
        <v>435</v>
      </c>
      <c r="M7" s="826" t="s">
        <v>45</v>
      </c>
      <c r="N7" s="831" t="s">
        <v>435</v>
      </c>
      <c r="O7" s="828" t="s">
        <v>45</v>
      </c>
      <c r="P7" s="832" t="s">
        <v>435</v>
      </c>
      <c r="Q7" s="826" t="s">
        <v>152</v>
      </c>
      <c r="R7" s="833" t="s">
        <v>435</v>
      </c>
      <c r="S7" s="826" t="s">
        <v>152</v>
      </c>
      <c r="T7" s="833" t="s">
        <v>435</v>
      </c>
      <c r="U7" s="826" t="s">
        <v>152</v>
      </c>
      <c r="V7" s="833" t="s">
        <v>435</v>
      </c>
      <c r="W7" s="826" t="s">
        <v>152</v>
      </c>
      <c r="X7" s="833" t="s">
        <v>435</v>
      </c>
    </row>
    <row r="8" spans="1:24" s="10" customFormat="1" ht="26.25" customHeight="1">
      <c r="A8" s="834" t="s">
        <v>190</v>
      </c>
      <c r="B8" s="835">
        <f>'-46-'!D10</f>
        <v>216</v>
      </c>
      <c r="C8" s="836">
        <f>'-46-'!L10</f>
        <v>215</v>
      </c>
      <c r="D8" s="837">
        <f>C8/B8*100</f>
        <v>99.53703703703704</v>
      </c>
      <c r="E8" s="838">
        <f>'-46-'!M10</f>
        <v>0</v>
      </c>
      <c r="F8" s="839">
        <f>E8/C8*100</f>
        <v>0</v>
      </c>
      <c r="G8" s="836">
        <f>'-46-'!N10</f>
        <v>215</v>
      </c>
      <c r="H8" s="837">
        <f>G8/B8*100</f>
        <v>99.53703703703704</v>
      </c>
      <c r="I8" s="838">
        <f>'-46-'!O10</f>
        <v>0</v>
      </c>
      <c r="J8" s="839">
        <f>I8/G8*100</f>
        <v>0</v>
      </c>
      <c r="K8" s="836">
        <f>'-46-'!P10</f>
        <v>215</v>
      </c>
      <c r="L8" s="840">
        <f>K8/B8*100</f>
        <v>99.53703703703704</v>
      </c>
      <c r="M8" s="836">
        <f>'-46-'!Q10</f>
        <v>215</v>
      </c>
      <c r="N8" s="839">
        <f>M8/B8*100</f>
        <v>99.53703703703704</v>
      </c>
      <c r="O8" s="836">
        <f>'-46-'!R10</f>
        <v>215</v>
      </c>
      <c r="P8" s="840">
        <f>O8/B8*100</f>
        <v>99.53703703703704</v>
      </c>
      <c r="Q8" s="836">
        <f>'-46-'!S10</f>
        <v>216</v>
      </c>
      <c r="R8" s="839">
        <f aca="true" t="shared" si="0" ref="R8:R20">Q8/B8*100</f>
        <v>100</v>
      </c>
      <c r="S8" s="836">
        <f>'-46-'!T10</f>
        <v>215</v>
      </c>
      <c r="T8" s="839">
        <f>S8/B8*100</f>
        <v>99.53703703703704</v>
      </c>
      <c r="U8" s="836">
        <f>'-46-'!U10</f>
        <v>216</v>
      </c>
      <c r="V8" s="839">
        <f>U8/B8*100</f>
        <v>100</v>
      </c>
      <c r="W8" s="836">
        <f>'-48-'!L10</f>
        <v>224</v>
      </c>
      <c r="X8" s="839">
        <f>W8/B8*100</f>
        <v>103.7037037037037</v>
      </c>
    </row>
    <row r="9" spans="1:24" s="10" customFormat="1" ht="26.25" customHeight="1">
      <c r="A9" s="834" t="s">
        <v>194</v>
      </c>
      <c r="B9" s="841">
        <f>'-46-'!D14</f>
        <v>490</v>
      </c>
      <c r="C9" s="842">
        <f>'-46-'!L14</f>
        <v>490</v>
      </c>
      <c r="D9" s="837">
        <f aca="true" t="shared" si="1" ref="D9:D20">C9/B9*100</f>
        <v>100</v>
      </c>
      <c r="E9" s="843">
        <f>'-46-'!M14</f>
        <v>1</v>
      </c>
      <c r="F9" s="839">
        <f aca="true" t="shared" si="2" ref="F9:F20">E9/C9*100</f>
        <v>0.20408163265306123</v>
      </c>
      <c r="G9" s="842">
        <f>'-46-'!N14</f>
        <v>490</v>
      </c>
      <c r="H9" s="837">
        <f aca="true" t="shared" si="3" ref="H9:H20">G9/B9*100</f>
        <v>100</v>
      </c>
      <c r="I9" s="843">
        <f>'-46-'!O14</f>
        <v>1</v>
      </c>
      <c r="J9" s="839">
        <f aca="true" t="shared" si="4" ref="J9:J20">I9/G9*100</f>
        <v>0.20408163265306123</v>
      </c>
      <c r="K9" s="842">
        <f>'-46-'!P14</f>
        <v>490</v>
      </c>
      <c r="L9" s="840">
        <f aca="true" t="shared" si="5" ref="L9:L20">K9/B9*100</f>
        <v>100</v>
      </c>
      <c r="M9" s="836">
        <f>'-46-'!Q14</f>
        <v>490</v>
      </c>
      <c r="N9" s="839">
        <f aca="true" t="shared" si="6" ref="N9:N20">M9/B9*100</f>
        <v>100</v>
      </c>
      <c r="O9" s="836">
        <f>'-46-'!R14</f>
        <v>490</v>
      </c>
      <c r="P9" s="840">
        <f aca="true" t="shared" si="7" ref="P9:P20">O9/B9*100</f>
        <v>100</v>
      </c>
      <c r="Q9" s="842">
        <f>'-46-'!S14</f>
        <v>488</v>
      </c>
      <c r="R9" s="839">
        <f t="shared" si="0"/>
        <v>99.59183673469387</v>
      </c>
      <c r="S9" s="842">
        <f>'-46-'!T14</f>
        <v>490</v>
      </c>
      <c r="T9" s="839">
        <f aca="true" t="shared" si="8" ref="T9:T20">S9/B9*100</f>
        <v>100</v>
      </c>
      <c r="U9" s="842">
        <f>'-46-'!U14</f>
        <v>490</v>
      </c>
      <c r="V9" s="839">
        <f aca="true" t="shared" si="9" ref="V9:V20">U9/B9*100</f>
        <v>100</v>
      </c>
      <c r="W9" s="842">
        <f>'-48-'!L14</f>
        <v>507</v>
      </c>
      <c r="X9" s="839">
        <f aca="true" t="shared" si="10" ref="X9:X20">W9/B9*100</f>
        <v>103.46938775510203</v>
      </c>
    </row>
    <row r="10" spans="1:24" s="10" customFormat="1" ht="26.25" customHeight="1">
      <c r="A10" s="834" t="s">
        <v>88</v>
      </c>
      <c r="B10" s="841">
        <f>'-46-'!D19</f>
        <v>463</v>
      </c>
      <c r="C10" s="842">
        <f>'-46-'!L19</f>
        <v>463</v>
      </c>
      <c r="D10" s="837">
        <f t="shared" si="1"/>
        <v>100</v>
      </c>
      <c r="E10" s="843">
        <f>'-46-'!M19</f>
        <v>0</v>
      </c>
      <c r="F10" s="839">
        <f t="shared" si="2"/>
        <v>0</v>
      </c>
      <c r="G10" s="842">
        <f>'-46-'!N19</f>
        <v>463</v>
      </c>
      <c r="H10" s="837">
        <f t="shared" si="3"/>
        <v>100</v>
      </c>
      <c r="I10" s="843">
        <f>'-46-'!O19</f>
        <v>0</v>
      </c>
      <c r="J10" s="839">
        <f t="shared" si="4"/>
        <v>0</v>
      </c>
      <c r="K10" s="842">
        <f>'-46-'!P19</f>
        <v>463</v>
      </c>
      <c r="L10" s="840">
        <f t="shared" si="5"/>
        <v>100</v>
      </c>
      <c r="M10" s="836">
        <f>'-46-'!Q19</f>
        <v>463</v>
      </c>
      <c r="N10" s="839">
        <f t="shared" si="6"/>
        <v>100</v>
      </c>
      <c r="O10" s="836">
        <f>'-46-'!R19</f>
        <v>463</v>
      </c>
      <c r="P10" s="840">
        <f t="shared" si="7"/>
        <v>100</v>
      </c>
      <c r="Q10" s="842">
        <f>'-46-'!S19</f>
        <v>460</v>
      </c>
      <c r="R10" s="839">
        <f t="shared" si="0"/>
        <v>99.35205183585313</v>
      </c>
      <c r="S10" s="842">
        <f>'-46-'!T19</f>
        <v>462</v>
      </c>
      <c r="T10" s="839">
        <f t="shared" si="8"/>
        <v>99.78401727861771</v>
      </c>
      <c r="U10" s="842">
        <f>'-46-'!U19</f>
        <v>462</v>
      </c>
      <c r="V10" s="839">
        <f t="shared" si="9"/>
        <v>99.78401727861771</v>
      </c>
      <c r="W10" s="842">
        <f>'-48-'!L19</f>
        <v>480</v>
      </c>
      <c r="X10" s="839">
        <f t="shared" si="10"/>
        <v>103.67170626349893</v>
      </c>
    </row>
    <row r="11" spans="1:24" s="10" customFormat="1" ht="26.25" customHeight="1">
      <c r="A11" s="834" t="s">
        <v>153</v>
      </c>
      <c r="B11" s="835">
        <f>'-46-'!D22</f>
        <v>831</v>
      </c>
      <c r="C11" s="836">
        <f>'-46-'!L22</f>
        <v>829</v>
      </c>
      <c r="D11" s="837">
        <f t="shared" si="1"/>
        <v>99.75932611311673</v>
      </c>
      <c r="E11" s="838">
        <f>'-46-'!M22</f>
        <v>1</v>
      </c>
      <c r="F11" s="839">
        <f t="shared" si="2"/>
        <v>0.12062726176115801</v>
      </c>
      <c r="G11" s="836">
        <f>'-46-'!N22</f>
        <v>828</v>
      </c>
      <c r="H11" s="837">
        <f t="shared" si="3"/>
        <v>99.63898916967509</v>
      </c>
      <c r="I11" s="838">
        <f>'-46-'!O22</f>
        <v>1</v>
      </c>
      <c r="J11" s="839">
        <f t="shared" si="4"/>
        <v>0.12077294685990338</v>
      </c>
      <c r="K11" s="836">
        <f>'-46-'!P22</f>
        <v>830</v>
      </c>
      <c r="L11" s="840">
        <f t="shared" si="5"/>
        <v>99.87966305655837</v>
      </c>
      <c r="M11" s="836">
        <f>'-46-'!Q22</f>
        <v>828</v>
      </c>
      <c r="N11" s="839">
        <f t="shared" si="6"/>
        <v>99.63898916967509</v>
      </c>
      <c r="O11" s="836">
        <f>'-46-'!R22</f>
        <v>829</v>
      </c>
      <c r="P11" s="840">
        <f t="shared" si="7"/>
        <v>99.75932611311673</v>
      </c>
      <c r="Q11" s="836">
        <f>'-46-'!S22</f>
        <v>829</v>
      </c>
      <c r="R11" s="839">
        <f t="shared" si="0"/>
        <v>99.75932611311673</v>
      </c>
      <c r="S11" s="836">
        <f>'-46-'!T22</f>
        <v>830</v>
      </c>
      <c r="T11" s="839">
        <f t="shared" si="8"/>
        <v>99.87966305655837</v>
      </c>
      <c r="U11" s="836">
        <f>'-46-'!U22</f>
        <v>830</v>
      </c>
      <c r="V11" s="839">
        <f t="shared" si="9"/>
        <v>99.87966305655837</v>
      </c>
      <c r="W11" s="836">
        <f>'-48-'!L22</f>
        <v>823</v>
      </c>
      <c r="X11" s="839">
        <f t="shared" si="10"/>
        <v>99.03730445246691</v>
      </c>
    </row>
    <row r="12" spans="1:24" s="10" customFormat="1" ht="26.25" customHeight="1">
      <c r="A12" s="834" t="s">
        <v>154</v>
      </c>
      <c r="B12" s="835">
        <f>'-46-'!D26</f>
        <v>541</v>
      </c>
      <c r="C12" s="836">
        <f>'-46-'!L26</f>
        <v>541</v>
      </c>
      <c r="D12" s="837">
        <f t="shared" si="1"/>
        <v>100</v>
      </c>
      <c r="E12" s="838">
        <f>'-46-'!M26</f>
        <v>1</v>
      </c>
      <c r="F12" s="839">
        <f t="shared" si="2"/>
        <v>0.18484288354898337</v>
      </c>
      <c r="G12" s="836">
        <f>'-46-'!N26</f>
        <v>541</v>
      </c>
      <c r="H12" s="837">
        <f t="shared" si="3"/>
        <v>100</v>
      </c>
      <c r="I12" s="838">
        <f>'-46-'!O26</f>
        <v>0</v>
      </c>
      <c r="J12" s="839">
        <f t="shared" si="4"/>
        <v>0</v>
      </c>
      <c r="K12" s="836">
        <f>'-46-'!P26</f>
        <v>541</v>
      </c>
      <c r="L12" s="840">
        <f t="shared" si="5"/>
        <v>100</v>
      </c>
      <c r="M12" s="836">
        <f>'-46-'!Q26</f>
        <v>541</v>
      </c>
      <c r="N12" s="839">
        <f t="shared" si="6"/>
        <v>100</v>
      </c>
      <c r="O12" s="836">
        <f>'-46-'!R26</f>
        <v>541</v>
      </c>
      <c r="P12" s="840">
        <f t="shared" si="7"/>
        <v>100</v>
      </c>
      <c r="Q12" s="836">
        <f>'-46-'!S26</f>
        <v>541</v>
      </c>
      <c r="R12" s="839">
        <f>Q12/B12*100</f>
        <v>100</v>
      </c>
      <c r="S12" s="836">
        <f>'-46-'!T26</f>
        <v>541</v>
      </c>
      <c r="T12" s="839">
        <f t="shared" si="8"/>
        <v>100</v>
      </c>
      <c r="U12" s="836">
        <f>'-46-'!U26</f>
        <v>541</v>
      </c>
      <c r="V12" s="839">
        <f t="shared" si="9"/>
        <v>100</v>
      </c>
      <c r="W12" s="836">
        <f>'-48-'!L26</f>
        <v>527</v>
      </c>
      <c r="X12" s="839">
        <f t="shared" si="10"/>
        <v>97.41219963031423</v>
      </c>
    </row>
    <row r="13" spans="1:24" s="10" customFormat="1" ht="26.25" customHeight="1">
      <c r="A13" s="834" t="s">
        <v>155</v>
      </c>
      <c r="B13" s="835">
        <f>'-46-'!D28</f>
        <v>170</v>
      </c>
      <c r="C13" s="836">
        <f>'-46-'!L28</f>
        <v>170</v>
      </c>
      <c r="D13" s="837">
        <f t="shared" si="1"/>
        <v>100</v>
      </c>
      <c r="E13" s="838">
        <f>'-46-'!M28</f>
        <v>1</v>
      </c>
      <c r="F13" s="839">
        <f t="shared" si="2"/>
        <v>0.5882352941176471</v>
      </c>
      <c r="G13" s="836">
        <f>'-46-'!N28</f>
        <v>170</v>
      </c>
      <c r="H13" s="837">
        <f t="shared" si="3"/>
        <v>100</v>
      </c>
      <c r="I13" s="838">
        <f>'-46-'!O28</f>
        <v>0</v>
      </c>
      <c r="J13" s="839">
        <f t="shared" si="4"/>
        <v>0</v>
      </c>
      <c r="K13" s="836">
        <f>'-46-'!P28</f>
        <v>170</v>
      </c>
      <c r="L13" s="840">
        <f t="shared" si="5"/>
        <v>100</v>
      </c>
      <c r="M13" s="836">
        <f>'-46-'!Q28</f>
        <v>170</v>
      </c>
      <c r="N13" s="839">
        <f t="shared" si="6"/>
        <v>100</v>
      </c>
      <c r="O13" s="836">
        <f>'-46-'!R28</f>
        <v>170</v>
      </c>
      <c r="P13" s="840">
        <f t="shared" si="7"/>
        <v>100</v>
      </c>
      <c r="Q13" s="836">
        <f>'-46-'!S28</f>
        <v>168</v>
      </c>
      <c r="R13" s="839">
        <f t="shared" si="0"/>
        <v>98.82352941176471</v>
      </c>
      <c r="S13" s="836">
        <f>'-46-'!T28</f>
        <v>169</v>
      </c>
      <c r="T13" s="839">
        <f t="shared" si="8"/>
        <v>99.41176470588235</v>
      </c>
      <c r="U13" s="836">
        <f>'-46-'!U28</f>
        <v>169</v>
      </c>
      <c r="V13" s="839">
        <f t="shared" si="9"/>
        <v>99.41176470588235</v>
      </c>
      <c r="W13" s="836">
        <f>'-48-'!L28</f>
        <v>164</v>
      </c>
      <c r="X13" s="839">
        <f t="shared" si="10"/>
        <v>96.47058823529412</v>
      </c>
    </row>
    <row r="14" spans="1:25" s="10" customFormat="1" ht="26.25" customHeight="1">
      <c r="A14" s="834" t="s">
        <v>26</v>
      </c>
      <c r="B14" s="835">
        <f>'-46-'!D32</f>
        <v>1606</v>
      </c>
      <c r="C14" s="836">
        <f>'-46-'!L32</f>
        <v>1600</v>
      </c>
      <c r="D14" s="837">
        <f t="shared" si="1"/>
        <v>99.62640099626401</v>
      </c>
      <c r="E14" s="838">
        <f>'-46-'!M32</f>
        <v>1</v>
      </c>
      <c r="F14" s="839">
        <f t="shared" si="2"/>
        <v>0.0625</v>
      </c>
      <c r="G14" s="836">
        <f>'-46-'!N32</f>
        <v>1599</v>
      </c>
      <c r="H14" s="837">
        <f t="shared" si="3"/>
        <v>99.56413449564134</v>
      </c>
      <c r="I14" s="838">
        <f>'-46-'!O32</f>
        <v>3</v>
      </c>
      <c r="J14" s="839">
        <f t="shared" si="4"/>
        <v>0.18761726078799248</v>
      </c>
      <c r="K14" s="836">
        <f>'-46-'!P32</f>
        <v>1599</v>
      </c>
      <c r="L14" s="840">
        <f t="shared" si="5"/>
        <v>99.56413449564134</v>
      </c>
      <c r="M14" s="836">
        <f>'-46-'!Q32</f>
        <v>1575</v>
      </c>
      <c r="N14" s="839">
        <f t="shared" si="6"/>
        <v>98.06973848069738</v>
      </c>
      <c r="O14" s="836">
        <f>'-46-'!R32</f>
        <v>1579</v>
      </c>
      <c r="P14" s="840">
        <f t="shared" si="7"/>
        <v>98.31880448318805</v>
      </c>
      <c r="Q14" s="836">
        <f>'-46-'!S32</f>
        <v>1568</v>
      </c>
      <c r="R14" s="839">
        <f t="shared" si="0"/>
        <v>97.63387297633874</v>
      </c>
      <c r="S14" s="836">
        <f>'-46-'!T32</f>
        <v>1593</v>
      </c>
      <c r="T14" s="839">
        <f t="shared" si="8"/>
        <v>99.19053549190535</v>
      </c>
      <c r="U14" s="836">
        <f>'-46-'!U32</f>
        <v>1592</v>
      </c>
      <c r="V14" s="839">
        <f t="shared" si="9"/>
        <v>99.12826899128268</v>
      </c>
      <c r="W14" s="836">
        <f>'-48-'!L32</f>
        <v>1679</v>
      </c>
      <c r="X14" s="839">
        <f t="shared" si="10"/>
        <v>104.54545454545455</v>
      </c>
      <c r="Y14" s="844"/>
    </row>
    <row r="15" spans="1:25" s="10" customFormat="1" ht="26.25" customHeight="1">
      <c r="A15" s="834" t="s">
        <v>101</v>
      </c>
      <c r="B15" s="841">
        <f>'-46-'!D36</f>
        <v>429</v>
      </c>
      <c r="C15" s="845">
        <f>'-46-'!L36</f>
        <v>428</v>
      </c>
      <c r="D15" s="837">
        <f t="shared" si="1"/>
        <v>99.76689976689977</v>
      </c>
      <c r="E15" s="846">
        <f>'-46-'!M36</f>
        <v>3</v>
      </c>
      <c r="F15" s="839">
        <f>E15/C15*100</f>
        <v>0.7009345794392523</v>
      </c>
      <c r="G15" s="845">
        <f>'-46-'!N36</f>
        <v>427</v>
      </c>
      <c r="H15" s="837">
        <f t="shared" si="3"/>
        <v>99.53379953379954</v>
      </c>
      <c r="I15" s="846">
        <f>'-46-'!O36</f>
        <v>0</v>
      </c>
      <c r="J15" s="839">
        <f t="shared" si="4"/>
        <v>0</v>
      </c>
      <c r="K15" s="845">
        <f>'-46-'!P36</f>
        <v>426</v>
      </c>
      <c r="L15" s="840">
        <f t="shared" si="5"/>
        <v>99.3006993006993</v>
      </c>
      <c r="M15" s="836">
        <f>'-46-'!Q36</f>
        <v>428</v>
      </c>
      <c r="N15" s="839">
        <f t="shared" si="6"/>
        <v>99.76689976689977</v>
      </c>
      <c r="O15" s="836">
        <f>'-46-'!R36</f>
        <v>426</v>
      </c>
      <c r="P15" s="840">
        <f t="shared" si="7"/>
        <v>99.3006993006993</v>
      </c>
      <c r="Q15" s="845">
        <f>'-46-'!S36</f>
        <v>427</v>
      </c>
      <c r="R15" s="839">
        <f t="shared" si="0"/>
        <v>99.53379953379954</v>
      </c>
      <c r="S15" s="845">
        <f>'-46-'!T36</f>
        <v>428</v>
      </c>
      <c r="T15" s="839">
        <f t="shared" si="8"/>
        <v>99.76689976689977</v>
      </c>
      <c r="U15" s="845">
        <f>'-46-'!U36</f>
        <v>428</v>
      </c>
      <c r="V15" s="839">
        <f t="shared" si="9"/>
        <v>99.76689976689977</v>
      </c>
      <c r="W15" s="845">
        <f>'-48-'!L36</f>
        <v>438</v>
      </c>
      <c r="X15" s="839">
        <f>W15/B15*100</f>
        <v>102.09790209790211</v>
      </c>
      <c r="Y15" s="844"/>
    </row>
    <row r="16" spans="1:25" s="10" customFormat="1" ht="26.25" customHeight="1">
      <c r="A16" s="834" t="s">
        <v>195</v>
      </c>
      <c r="B16" s="841">
        <f>'-47-'!D14</f>
        <v>1140</v>
      </c>
      <c r="C16" s="842">
        <f>'-47-'!L14</f>
        <v>1140</v>
      </c>
      <c r="D16" s="837">
        <f t="shared" si="1"/>
        <v>100</v>
      </c>
      <c r="E16" s="847">
        <f>'-47-'!M14</f>
        <v>2</v>
      </c>
      <c r="F16" s="839">
        <f t="shared" si="2"/>
        <v>0.17543859649122806</v>
      </c>
      <c r="G16" s="842">
        <f>'-47-'!N14</f>
        <v>1138</v>
      </c>
      <c r="H16" s="837">
        <f t="shared" si="3"/>
        <v>99.82456140350877</v>
      </c>
      <c r="I16" s="847">
        <f>'-47-'!O14</f>
        <v>0</v>
      </c>
      <c r="J16" s="839">
        <f t="shared" si="4"/>
        <v>0</v>
      </c>
      <c r="K16" s="842">
        <f>'-47-'!P14</f>
        <v>1140</v>
      </c>
      <c r="L16" s="840">
        <f t="shared" si="5"/>
        <v>100</v>
      </c>
      <c r="M16" s="836">
        <f>'-47-'!Q14</f>
        <v>1134</v>
      </c>
      <c r="N16" s="839">
        <f t="shared" si="6"/>
        <v>99.47368421052632</v>
      </c>
      <c r="O16" s="836">
        <f>'-47-'!R14</f>
        <v>1139</v>
      </c>
      <c r="P16" s="840">
        <f t="shared" si="7"/>
        <v>99.91228070175438</v>
      </c>
      <c r="Q16" s="842">
        <f>'-47-'!S14</f>
        <v>1132</v>
      </c>
      <c r="R16" s="839">
        <f t="shared" si="0"/>
        <v>99.29824561403508</v>
      </c>
      <c r="S16" s="842">
        <f>'-47-'!T14</f>
        <v>1139</v>
      </c>
      <c r="T16" s="839">
        <f t="shared" si="8"/>
        <v>99.91228070175438</v>
      </c>
      <c r="U16" s="842">
        <f>'-47-'!U14</f>
        <v>1139</v>
      </c>
      <c r="V16" s="839">
        <f t="shared" si="9"/>
        <v>99.91228070175438</v>
      </c>
      <c r="W16" s="836">
        <f>'-49-'!L14</f>
        <v>1125</v>
      </c>
      <c r="X16" s="839">
        <f>W16/B16*100</f>
        <v>98.68421052631578</v>
      </c>
      <c r="Y16" s="844"/>
    </row>
    <row r="17" spans="1:25" s="10" customFormat="1" ht="26.25" customHeight="1">
      <c r="A17" s="834" t="s">
        <v>156</v>
      </c>
      <c r="B17" s="835">
        <f>'-47-'!D18</f>
        <v>157</v>
      </c>
      <c r="C17" s="836">
        <f>'-47-'!L18</f>
        <v>157</v>
      </c>
      <c r="D17" s="837">
        <f t="shared" si="1"/>
        <v>100</v>
      </c>
      <c r="E17" s="838">
        <f>'-47-'!M18</f>
        <v>0</v>
      </c>
      <c r="F17" s="839">
        <f t="shared" si="2"/>
        <v>0</v>
      </c>
      <c r="G17" s="836">
        <f>'-47-'!N18</f>
        <v>157</v>
      </c>
      <c r="H17" s="837">
        <f t="shared" si="3"/>
        <v>100</v>
      </c>
      <c r="I17" s="838">
        <f>'-47-'!O18</f>
        <v>1</v>
      </c>
      <c r="J17" s="839">
        <f t="shared" si="4"/>
        <v>0.6369426751592357</v>
      </c>
      <c r="K17" s="836">
        <f>'-47-'!P18</f>
        <v>157</v>
      </c>
      <c r="L17" s="840">
        <f t="shared" si="5"/>
        <v>100</v>
      </c>
      <c r="M17" s="836">
        <f>'-47-'!Q18</f>
        <v>157</v>
      </c>
      <c r="N17" s="839">
        <f t="shared" si="6"/>
        <v>100</v>
      </c>
      <c r="O17" s="836">
        <f>'-47-'!R18</f>
        <v>157</v>
      </c>
      <c r="P17" s="840">
        <f t="shared" si="7"/>
        <v>100</v>
      </c>
      <c r="Q17" s="836">
        <f>'-47-'!S18</f>
        <v>157</v>
      </c>
      <c r="R17" s="839">
        <f t="shared" si="0"/>
        <v>100</v>
      </c>
      <c r="S17" s="836">
        <f>'-47-'!T18</f>
        <v>157</v>
      </c>
      <c r="T17" s="839">
        <f t="shared" si="8"/>
        <v>100</v>
      </c>
      <c r="U17" s="836">
        <f>'-47-'!U18</f>
        <v>157</v>
      </c>
      <c r="V17" s="839">
        <f t="shared" si="9"/>
        <v>100</v>
      </c>
      <c r="W17" s="836">
        <f>'-49-'!L18</f>
        <v>153</v>
      </c>
      <c r="X17" s="839">
        <f t="shared" si="10"/>
        <v>97.45222929936305</v>
      </c>
      <c r="Y17" s="844"/>
    </row>
    <row r="18" spans="1:25" s="10" customFormat="1" ht="26.25" customHeight="1">
      <c r="A18" s="834" t="s">
        <v>111</v>
      </c>
      <c r="B18" s="835">
        <f>'-47-'!D20</f>
        <v>86</v>
      </c>
      <c r="C18" s="836">
        <f>'-47-'!L20</f>
        <v>85</v>
      </c>
      <c r="D18" s="837">
        <f t="shared" si="1"/>
        <v>98.83720930232558</v>
      </c>
      <c r="E18" s="838">
        <f>'-47-'!M20</f>
        <v>0</v>
      </c>
      <c r="F18" s="839">
        <f t="shared" si="2"/>
        <v>0</v>
      </c>
      <c r="G18" s="836">
        <f>'-47-'!N20</f>
        <v>85</v>
      </c>
      <c r="H18" s="837">
        <f t="shared" si="3"/>
        <v>98.83720930232558</v>
      </c>
      <c r="I18" s="838">
        <f>'-47-'!O20</f>
        <v>1</v>
      </c>
      <c r="J18" s="839">
        <f t="shared" si="4"/>
        <v>1.1764705882352942</v>
      </c>
      <c r="K18" s="836">
        <f>'-47-'!P20</f>
        <v>85</v>
      </c>
      <c r="L18" s="840">
        <f t="shared" si="5"/>
        <v>98.83720930232558</v>
      </c>
      <c r="M18" s="836">
        <f>'-47-'!Q20</f>
        <v>85</v>
      </c>
      <c r="N18" s="839">
        <f t="shared" si="6"/>
        <v>98.83720930232558</v>
      </c>
      <c r="O18" s="836">
        <f>'-47-'!R20</f>
        <v>86</v>
      </c>
      <c r="P18" s="840">
        <f t="shared" si="7"/>
        <v>100</v>
      </c>
      <c r="Q18" s="836">
        <f>'-47-'!S20</f>
        <v>80</v>
      </c>
      <c r="R18" s="839">
        <f>Q18/B18*100</f>
        <v>93.02325581395348</v>
      </c>
      <c r="S18" s="836">
        <f>'-47-'!T20</f>
        <v>79</v>
      </c>
      <c r="T18" s="839">
        <f>S18/B18*100</f>
        <v>91.86046511627907</v>
      </c>
      <c r="U18" s="836">
        <f>'-47-'!U20</f>
        <v>79</v>
      </c>
      <c r="V18" s="839">
        <f>U18/B18*100</f>
        <v>91.86046511627907</v>
      </c>
      <c r="W18" s="836">
        <f>'-49-'!L20</f>
        <v>78</v>
      </c>
      <c r="X18" s="839">
        <f t="shared" si="10"/>
        <v>90.69767441860465</v>
      </c>
      <c r="Y18" s="844"/>
    </row>
    <row r="19" spans="1:25" s="10" customFormat="1" ht="26.25" customHeight="1">
      <c r="A19" s="834" t="s">
        <v>157</v>
      </c>
      <c r="B19" s="841">
        <f>'-47-'!D27</f>
        <v>482</v>
      </c>
      <c r="C19" s="836">
        <f>'-47-'!L27</f>
        <v>482</v>
      </c>
      <c r="D19" s="837">
        <f t="shared" si="1"/>
        <v>100</v>
      </c>
      <c r="E19" s="838">
        <f>'-47-'!M27</f>
        <v>1</v>
      </c>
      <c r="F19" s="839">
        <f t="shared" si="2"/>
        <v>0.2074688796680498</v>
      </c>
      <c r="G19" s="836">
        <f>'-47-'!N27</f>
        <v>482</v>
      </c>
      <c r="H19" s="837">
        <f t="shared" si="3"/>
        <v>100</v>
      </c>
      <c r="I19" s="838">
        <f>'-47-'!O27</f>
        <v>0</v>
      </c>
      <c r="J19" s="839">
        <f t="shared" si="4"/>
        <v>0</v>
      </c>
      <c r="K19" s="836">
        <f>'-47-'!P27</f>
        <v>482</v>
      </c>
      <c r="L19" s="840">
        <f t="shared" si="5"/>
        <v>100</v>
      </c>
      <c r="M19" s="836">
        <f>'-47-'!Q27</f>
        <v>482</v>
      </c>
      <c r="N19" s="839">
        <f t="shared" si="6"/>
        <v>100</v>
      </c>
      <c r="O19" s="836">
        <f>'-47-'!R27</f>
        <v>479</v>
      </c>
      <c r="P19" s="840">
        <f t="shared" si="7"/>
        <v>99.37759336099586</v>
      </c>
      <c r="Q19" s="836">
        <f>'-47-'!S27</f>
        <v>480</v>
      </c>
      <c r="R19" s="839">
        <f t="shared" si="0"/>
        <v>99.5850622406639</v>
      </c>
      <c r="S19" s="836">
        <f>'-47-'!T27</f>
        <v>480</v>
      </c>
      <c r="T19" s="839">
        <f t="shared" si="8"/>
        <v>99.5850622406639</v>
      </c>
      <c r="U19" s="836">
        <f>'-47-'!U27</f>
        <v>480</v>
      </c>
      <c r="V19" s="839">
        <f t="shared" si="9"/>
        <v>99.5850622406639</v>
      </c>
      <c r="W19" s="836">
        <f>'-49-'!L27</f>
        <v>445</v>
      </c>
      <c r="X19" s="839">
        <f t="shared" si="10"/>
        <v>92.32365145228216</v>
      </c>
      <c r="Y19" s="844"/>
    </row>
    <row r="20" spans="1:25" s="10" customFormat="1" ht="26.25" customHeight="1" thickBot="1">
      <c r="A20" s="848" t="s">
        <v>114</v>
      </c>
      <c r="B20" s="849">
        <f>'-47-'!D34</f>
        <v>270</v>
      </c>
      <c r="C20" s="850">
        <f>'-47-'!L34</f>
        <v>268</v>
      </c>
      <c r="D20" s="851">
        <f t="shared" si="1"/>
        <v>99.25925925925925</v>
      </c>
      <c r="E20" s="852">
        <f>'-47-'!M34</f>
        <v>2</v>
      </c>
      <c r="F20" s="853">
        <f t="shared" si="2"/>
        <v>0.7462686567164178</v>
      </c>
      <c r="G20" s="850">
        <f>'-47-'!N34</f>
        <v>269</v>
      </c>
      <c r="H20" s="851">
        <f t="shared" si="3"/>
        <v>99.62962962962963</v>
      </c>
      <c r="I20" s="852">
        <f>'-47-'!O34</f>
        <v>0</v>
      </c>
      <c r="J20" s="853">
        <f t="shared" si="4"/>
        <v>0</v>
      </c>
      <c r="K20" s="854">
        <f>'-47-'!P34</f>
        <v>269</v>
      </c>
      <c r="L20" s="855">
        <f t="shared" si="5"/>
        <v>99.62962962962963</v>
      </c>
      <c r="M20" s="854">
        <f>'-47-'!Q34</f>
        <v>269</v>
      </c>
      <c r="N20" s="856">
        <f t="shared" si="6"/>
        <v>99.62962962962963</v>
      </c>
      <c r="O20" s="836">
        <f>'-47-'!R34</f>
        <v>270</v>
      </c>
      <c r="P20" s="855">
        <f t="shared" si="7"/>
        <v>100</v>
      </c>
      <c r="Q20" s="850">
        <f>'-47-'!S34</f>
        <v>269</v>
      </c>
      <c r="R20" s="853">
        <f t="shared" si="0"/>
        <v>99.62962962962963</v>
      </c>
      <c r="S20" s="850">
        <f>'-47-'!T34</f>
        <v>269</v>
      </c>
      <c r="T20" s="853">
        <f t="shared" si="8"/>
        <v>99.62962962962963</v>
      </c>
      <c r="U20" s="850">
        <f>'-47-'!U34</f>
        <v>269</v>
      </c>
      <c r="V20" s="853">
        <f t="shared" si="9"/>
        <v>99.62962962962963</v>
      </c>
      <c r="W20" s="850">
        <f>'-49-'!L34</f>
        <v>250</v>
      </c>
      <c r="X20" s="853">
        <f t="shared" si="10"/>
        <v>92.5925925925926</v>
      </c>
      <c r="Y20" s="844"/>
    </row>
    <row r="21" spans="1:25" s="10" customFormat="1" ht="26.25" customHeight="1" thickBot="1">
      <c r="A21" s="857" t="s">
        <v>189</v>
      </c>
      <c r="B21" s="858">
        <f>SUM(B8:B20)</f>
        <v>6881</v>
      </c>
      <c r="C21" s="859">
        <f aca="true" t="shared" si="11" ref="C21:W21">SUM(C8:C20)</f>
        <v>6868</v>
      </c>
      <c r="D21" s="860">
        <f>C21/B21*100</f>
        <v>99.81107397180642</v>
      </c>
      <c r="E21" s="861">
        <f t="shared" si="11"/>
        <v>13</v>
      </c>
      <c r="F21" s="862">
        <f>E21/C21*100</f>
        <v>0.18928363424577752</v>
      </c>
      <c r="G21" s="859">
        <f t="shared" si="11"/>
        <v>6864</v>
      </c>
      <c r="H21" s="860">
        <f>G21/B21*100</f>
        <v>99.7529428862084</v>
      </c>
      <c r="I21" s="861">
        <f t="shared" si="11"/>
        <v>7</v>
      </c>
      <c r="J21" s="862">
        <f t="shared" si="11"/>
        <v>2.3258851036954873</v>
      </c>
      <c r="K21" s="863">
        <f t="shared" si="11"/>
        <v>6867</v>
      </c>
      <c r="L21" s="864">
        <f>K21/B21*100</f>
        <v>99.79654120040692</v>
      </c>
      <c r="M21" s="863">
        <f t="shared" si="11"/>
        <v>6837</v>
      </c>
      <c r="N21" s="865">
        <f>M21/B21*100</f>
        <v>99.36055805842174</v>
      </c>
      <c r="O21" s="866">
        <f t="shared" si="11"/>
        <v>6844</v>
      </c>
      <c r="P21" s="865">
        <f>O21/B21*100</f>
        <v>99.46228745821828</v>
      </c>
      <c r="Q21" s="859">
        <f t="shared" si="11"/>
        <v>6815</v>
      </c>
      <c r="R21" s="862">
        <f>Q21/B21*100</f>
        <v>99.04083708763261</v>
      </c>
      <c r="S21" s="859">
        <f t="shared" si="11"/>
        <v>6852</v>
      </c>
      <c r="T21" s="862">
        <f>S21/B21*100</f>
        <v>99.57854962941433</v>
      </c>
      <c r="U21" s="859">
        <f t="shared" si="11"/>
        <v>6852</v>
      </c>
      <c r="V21" s="862">
        <f>U21/B21*100</f>
        <v>99.57854962941433</v>
      </c>
      <c r="W21" s="859">
        <f t="shared" si="11"/>
        <v>6893</v>
      </c>
      <c r="X21" s="862">
        <f>W21/B21*100</f>
        <v>100.17439325679408</v>
      </c>
      <c r="Y21" s="844"/>
    </row>
    <row r="22" spans="1:20" ht="25.5" customHeight="1">
      <c r="A22" s="39" t="s">
        <v>240</v>
      </c>
      <c r="B22" s="8"/>
      <c r="C22" s="8"/>
      <c r="D22" s="867"/>
      <c r="E22" s="8"/>
      <c r="F22" s="867"/>
      <c r="G22" s="8"/>
      <c r="H22" s="867"/>
      <c r="I22" s="8"/>
      <c r="J22" s="867"/>
      <c r="K22" s="8"/>
      <c r="L22" s="867"/>
      <c r="M22" s="867"/>
      <c r="N22" s="867"/>
      <c r="O22" s="867"/>
      <c r="P22" s="867"/>
      <c r="Q22" s="8"/>
      <c r="R22" s="867"/>
      <c r="S22" s="8"/>
      <c r="T22" s="867"/>
    </row>
    <row r="23" spans="1:20" ht="18.75" customHeight="1">
      <c r="A23" s="39" t="s">
        <v>241</v>
      </c>
      <c r="B23" s="8"/>
      <c r="C23" s="8"/>
      <c r="D23" s="867"/>
      <c r="E23" s="8"/>
      <c r="F23" s="867"/>
      <c r="G23" s="867"/>
      <c r="H23" s="867"/>
      <c r="I23" s="8"/>
      <c r="J23" s="867"/>
      <c r="K23" s="8"/>
      <c r="L23" s="867"/>
      <c r="M23" s="867"/>
      <c r="N23" s="867"/>
      <c r="O23" s="867"/>
      <c r="P23" s="867"/>
      <c r="Q23" s="8"/>
      <c r="R23" s="867"/>
      <c r="S23" s="8"/>
      <c r="T23" s="867"/>
    </row>
    <row r="24" spans="2:20" ht="13.5">
      <c r="B24" s="8"/>
      <c r="C24" s="8"/>
      <c r="D24" s="867"/>
      <c r="E24" s="8"/>
      <c r="F24" s="867"/>
      <c r="G24" s="8"/>
      <c r="H24" s="867"/>
      <c r="I24" s="8"/>
      <c r="J24" s="867"/>
      <c r="K24" s="8"/>
      <c r="L24" s="867"/>
      <c r="M24" s="867"/>
      <c r="N24" s="867"/>
      <c r="O24" s="867"/>
      <c r="P24" s="867"/>
      <c r="Q24" s="8"/>
      <c r="R24" s="867"/>
      <c r="S24" s="8"/>
      <c r="T24" s="867"/>
    </row>
    <row r="25" spans="2:20" ht="13.5">
      <c r="B25" s="8"/>
      <c r="C25" s="8"/>
      <c r="D25" s="867"/>
      <c r="E25" s="8"/>
      <c r="F25" s="867"/>
      <c r="G25" s="8"/>
      <c r="H25" s="867"/>
      <c r="I25" s="8"/>
      <c r="J25" s="867"/>
      <c r="K25" s="8"/>
      <c r="L25" s="867"/>
      <c r="M25" s="867"/>
      <c r="N25" s="867"/>
      <c r="O25" s="867"/>
      <c r="P25" s="867"/>
      <c r="Q25" s="8"/>
      <c r="R25" s="867"/>
      <c r="S25" s="8"/>
      <c r="T25" s="867"/>
    </row>
    <row r="26" spans="2:20" ht="13.5">
      <c r="B26" s="8"/>
      <c r="C26" s="8"/>
      <c r="D26" s="867"/>
      <c r="E26" s="8"/>
      <c r="F26" s="867"/>
      <c r="G26" s="8"/>
      <c r="H26" s="867"/>
      <c r="I26" s="8"/>
      <c r="J26" s="867"/>
      <c r="K26" s="8"/>
      <c r="L26" s="867"/>
      <c r="M26" s="867"/>
      <c r="N26" s="867"/>
      <c r="O26" s="867"/>
      <c r="P26" s="867"/>
      <c r="Q26" s="8"/>
      <c r="R26" s="867"/>
      <c r="S26" s="8"/>
      <c r="T26" s="867"/>
    </row>
    <row r="27" spans="2:20" ht="13.5">
      <c r="B27" s="8"/>
      <c r="C27" s="8"/>
      <c r="D27" s="867"/>
      <c r="E27" s="8"/>
      <c r="F27" s="867"/>
      <c r="G27" s="8"/>
      <c r="H27" s="867"/>
      <c r="I27" s="8"/>
      <c r="J27" s="867"/>
      <c r="K27" s="8"/>
      <c r="L27" s="867"/>
      <c r="M27" s="867"/>
      <c r="N27" s="867"/>
      <c r="O27" s="867"/>
      <c r="P27" s="867"/>
      <c r="Q27" s="8"/>
      <c r="R27" s="867"/>
      <c r="S27" s="8"/>
      <c r="T27" s="867"/>
    </row>
    <row r="28" spans="2:20" ht="13.5">
      <c r="B28" s="8"/>
      <c r="C28" s="8"/>
      <c r="D28" s="867"/>
      <c r="E28" s="8"/>
      <c r="F28" s="867"/>
      <c r="G28" s="8"/>
      <c r="H28" s="867"/>
      <c r="I28" s="8"/>
      <c r="J28" s="867"/>
      <c r="K28" s="8"/>
      <c r="L28" s="867"/>
      <c r="M28" s="867"/>
      <c r="N28" s="867"/>
      <c r="O28" s="867"/>
      <c r="P28" s="867"/>
      <c r="Q28" s="8"/>
      <c r="R28" s="867"/>
      <c r="S28" s="8"/>
      <c r="T28" s="867"/>
    </row>
    <row r="29" spans="2:20" ht="13.5">
      <c r="B29" s="8"/>
      <c r="C29" s="8"/>
      <c r="D29" s="867"/>
      <c r="E29" s="8"/>
      <c r="F29" s="867"/>
      <c r="G29" s="8"/>
      <c r="H29" s="867"/>
      <c r="I29" s="8"/>
      <c r="J29" s="867"/>
      <c r="K29" s="8"/>
      <c r="L29" s="867"/>
      <c r="M29" s="867"/>
      <c r="N29" s="867"/>
      <c r="O29" s="867"/>
      <c r="P29" s="867"/>
      <c r="Q29" s="8"/>
      <c r="R29" s="867"/>
      <c r="S29" s="8"/>
      <c r="T29" s="867"/>
    </row>
    <row r="30" spans="1:22" ht="13.5">
      <c r="A30" s="41"/>
      <c r="B30" s="42"/>
      <c r="C30" s="42"/>
      <c r="D30" s="822"/>
      <c r="E30" s="42"/>
      <c r="F30" s="822"/>
      <c r="G30" s="42"/>
      <c r="H30" s="822"/>
      <c r="I30" s="42"/>
      <c r="J30" s="822"/>
      <c r="K30" s="42"/>
      <c r="L30" s="822"/>
      <c r="M30" s="822"/>
      <c r="N30" s="822"/>
      <c r="O30" s="822"/>
      <c r="P30" s="822"/>
      <c r="Q30" s="42"/>
      <c r="R30" s="822"/>
      <c r="S30" s="42"/>
      <c r="T30" s="822"/>
      <c r="U30" s="42"/>
      <c r="V30" s="822"/>
    </row>
    <row r="31" spans="1:22" ht="13.5">
      <c r="A31" s="41"/>
      <c r="B31" s="42"/>
      <c r="C31" s="42"/>
      <c r="D31" s="822"/>
      <c r="E31" s="42"/>
      <c r="F31" s="822"/>
      <c r="G31" s="42"/>
      <c r="H31" s="822"/>
      <c r="I31" s="42"/>
      <c r="J31" s="822"/>
      <c r="K31" s="42"/>
      <c r="L31" s="822"/>
      <c r="M31" s="822"/>
      <c r="N31" s="822"/>
      <c r="O31" s="822"/>
      <c r="P31" s="822"/>
      <c r="Q31" s="42"/>
      <c r="R31" s="822"/>
      <c r="S31" s="42"/>
      <c r="T31" s="822"/>
      <c r="U31" s="42"/>
      <c r="V31" s="822"/>
    </row>
    <row r="32" spans="1:22" ht="13.5">
      <c r="A32" s="41"/>
      <c r="B32" s="42"/>
      <c r="C32" s="42"/>
      <c r="D32" s="822"/>
      <c r="E32" s="42"/>
      <c r="F32" s="822"/>
      <c r="G32" s="42"/>
      <c r="H32" s="822"/>
      <c r="I32" s="42"/>
      <c r="J32" s="822"/>
      <c r="K32" s="42"/>
      <c r="L32" s="822"/>
      <c r="M32" s="822"/>
      <c r="N32" s="822"/>
      <c r="O32" s="822"/>
      <c r="P32" s="822"/>
      <c r="Q32" s="42"/>
      <c r="R32" s="822"/>
      <c r="S32" s="42"/>
      <c r="T32" s="822"/>
      <c r="U32" s="42"/>
      <c r="V32" s="822"/>
    </row>
    <row r="33" spans="2:20" ht="13.5">
      <c r="B33" s="8"/>
      <c r="C33" s="8"/>
      <c r="D33" s="867"/>
      <c r="E33" s="8"/>
      <c r="F33" s="867"/>
      <c r="G33" s="8"/>
      <c r="H33" s="867"/>
      <c r="I33" s="8"/>
      <c r="J33" s="867"/>
      <c r="K33" s="8"/>
      <c r="L33" s="867"/>
      <c r="M33" s="867"/>
      <c r="N33" s="867"/>
      <c r="O33" s="867"/>
      <c r="P33" s="867"/>
      <c r="Q33" s="8"/>
      <c r="R33" s="867"/>
      <c r="S33" s="8"/>
      <c r="T33" s="867"/>
    </row>
    <row r="34" spans="2:20" ht="13.5">
      <c r="B34" s="8"/>
      <c r="C34" s="8"/>
      <c r="D34" s="867"/>
      <c r="E34" s="8"/>
      <c r="F34" s="867"/>
      <c r="G34" s="8"/>
      <c r="H34" s="867"/>
      <c r="I34" s="8"/>
      <c r="J34" s="867"/>
      <c r="K34" s="8"/>
      <c r="L34" s="867"/>
      <c r="M34" s="867"/>
      <c r="N34" s="867"/>
      <c r="O34" s="867"/>
      <c r="P34" s="867"/>
      <c r="Q34" s="8"/>
      <c r="R34" s="867"/>
      <c r="S34" s="8"/>
      <c r="T34" s="867"/>
    </row>
    <row r="35" spans="2:20" ht="13.5">
      <c r="B35" s="8"/>
      <c r="C35" s="8"/>
      <c r="D35" s="867"/>
      <c r="E35" s="8"/>
      <c r="F35" s="867"/>
      <c r="G35" s="8"/>
      <c r="H35" s="867"/>
      <c r="I35" s="8"/>
      <c r="J35" s="867"/>
      <c r="K35" s="8"/>
      <c r="L35" s="867"/>
      <c r="M35" s="867"/>
      <c r="N35" s="867"/>
      <c r="O35" s="867"/>
      <c r="P35" s="867"/>
      <c r="Q35" s="8"/>
      <c r="R35" s="867"/>
      <c r="S35" s="8"/>
      <c r="T35" s="867"/>
    </row>
    <row r="36" spans="2:20" ht="13.5">
      <c r="B36" s="8"/>
      <c r="C36" s="8"/>
      <c r="D36" s="867"/>
      <c r="E36" s="8"/>
      <c r="F36" s="867"/>
      <c r="G36" s="8"/>
      <c r="H36" s="867"/>
      <c r="I36" s="8"/>
      <c r="J36" s="867"/>
      <c r="K36" s="8"/>
      <c r="L36" s="867"/>
      <c r="M36" s="867"/>
      <c r="N36" s="867"/>
      <c r="O36" s="867"/>
      <c r="P36" s="867"/>
      <c r="Q36" s="8"/>
      <c r="R36" s="867"/>
      <c r="S36" s="8"/>
      <c r="T36" s="867"/>
    </row>
    <row r="37" spans="2:20" ht="13.5">
      <c r="B37" s="8"/>
      <c r="C37" s="8"/>
      <c r="D37" s="867"/>
      <c r="E37" s="8"/>
      <c r="F37" s="867"/>
      <c r="G37" s="8"/>
      <c r="H37" s="867"/>
      <c r="I37" s="8"/>
      <c r="J37" s="867"/>
      <c r="K37" s="8"/>
      <c r="L37" s="867"/>
      <c r="M37" s="867"/>
      <c r="N37" s="867"/>
      <c r="O37" s="867"/>
      <c r="P37" s="867"/>
      <c r="Q37" s="8"/>
      <c r="R37" s="867"/>
      <c r="S37" s="8"/>
      <c r="T37" s="867"/>
    </row>
    <row r="38" spans="2:20" ht="13.5">
      <c r="B38" s="8"/>
      <c r="C38" s="8"/>
      <c r="D38" s="867"/>
      <c r="E38" s="8"/>
      <c r="F38" s="867"/>
      <c r="G38" s="8"/>
      <c r="H38" s="867"/>
      <c r="I38" s="8"/>
      <c r="J38" s="867"/>
      <c r="K38" s="8"/>
      <c r="L38" s="867"/>
      <c r="M38" s="867"/>
      <c r="N38" s="867"/>
      <c r="O38" s="867"/>
      <c r="P38" s="867"/>
      <c r="Q38" s="8"/>
      <c r="R38" s="867"/>
      <c r="S38" s="8"/>
      <c r="T38" s="867"/>
    </row>
    <row r="39" spans="2:20" ht="13.5">
      <c r="B39" s="8"/>
      <c r="C39" s="8"/>
      <c r="D39" s="867"/>
      <c r="E39" s="8"/>
      <c r="F39" s="867"/>
      <c r="G39" s="8"/>
      <c r="H39" s="867"/>
      <c r="I39" s="8"/>
      <c r="J39" s="867"/>
      <c r="K39" s="8"/>
      <c r="L39" s="867"/>
      <c r="M39" s="867"/>
      <c r="N39" s="867"/>
      <c r="O39" s="867"/>
      <c r="P39" s="867"/>
      <c r="Q39" s="8"/>
      <c r="R39" s="867"/>
      <c r="S39" s="8"/>
      <c r="T39" s="867"/>
    </row>
    <row r="40" spans="2:20" ht="13.5">
      <c r="B40" s="8"/>
      <c r="C40" s="8"/>
      <c r="D40" s="867"/>
      <c r="E40" s="8"/>
      <c r="F40" s="867"/>
      <c r="G40" s="8"/>
      <c r="H40" s="867"/>
      <c r="I40" s="8"/>
      <c r="J40" s="867"/>
      <c r="K40" s="8"/>
      <c r="L40" s="867"/>
      <c r="M40" s="867"/>
      <c r="N40" s="867"/>
      <c r="O40" s="867"/>
      <c r="P40" s="867"/>
      <c r="Q40" s="8"/>
      <c r="R40" s="867"/>
      <c r="S40" s="8"/>
      <c r="T40" s="867"/>
    </row>
    <row r="41" spans="2:20" ht="13.5">
      <c r="B41" s="8"/>
      <c r="C41" s="8"/>
      <c r="D41" s="867"/>
      <c r="E41" s="8"/>
      <c r="F41" s="867"/>
      <c r="G41" s="8"/>
      <c r="H41" s="867"/>
      <c r="I41" s="8"/>
      <c r="J41" s="867"/>
      <c r="K41" s="8"/>
      <c r="L41" s="867"/>
      <c r="M41" s="867"/>
      <c r="N41" s="867"/>
      <c r="O41" s="867"/>
      <c r="P41" s="867"/>
      <c r="Q41" s="8"/>
      <c r="R41" s="867"/>
      <c r="S41" s="8"/>
      <c r="T41" s="867"/>
    </row>
    <row r="42" spans="2:20" ht="13.5">
      <c r="B42" s="8"/>
      <c r="C42" s="8"/>
      <c r="D42" s="867"/>
      <c r="E42" s="8"/>
      <c r="F42" s="867"/>
      <c r="G42" s="8"/>
      <c r="H42" s="867"/>
      <c r="I42" s="8"/>
      <c r="J42" s="867"/>
      <c r="K42" s="8"/>
      <c r="L42" s="867"/>
      <c r="M42" s="867"/>
      <c r="N42" s="867"/>
      <c r="O42" s="867"/>
      <c r="P42" s="867"/>
      <c r="Q42" s="8"/>
      <c r="R42" s="867"/>
      <c r="S42" s="8"/>
      <c r="T42" s="867"/>
    </row>
    <row r="43" spans="2:20" ht="13.5">
      <c r="B43" s="8"/>
      <c r="C43" s="8"/>
      <c r="D43" s="867"/>
      <c r="E43" s="8"/>
      <c r="F43" s="867"/>
      <c r="G43" s="8"/>
      <c r="H43" s="867"/>
      <c r="I43" s="8"/>
      <c r="J43" s="867"/>
      <c r="K43" s="8"/>
      <c r="L43" s="867"/>
      <c r="M43" s="867"/>
      <c r="N43" s="867"/>
      <c r="O43" s="867"/>
      <c r="P43" s="867"/>
      <c r="Q43" s="8"/>
      <c r="R43" s="867"/>
      <c r="S43" s="8"/>
      <c r="T43" s="867"/>
    </row>
    <row r="44" spans="2:20" ht="13.5">
      <c r="B44" s="8"/>
      <c r="C44" s="8"/>
      <c r="D44" s="867"/>
      <c r="E44" s="8"/>
      <c r="F44" s="867"/>
      <c r="G44" s="8"/>
      <c r="H44" s="867"/>
      <c r="I44" s="8"/>
      <c r="J44" s="867"/>
      <c r="K44" s="8"/>
      <c r="L44" s="867"/>
      <c r="M44" s="867"/>
      <c r="N44" s="867"/>
      <c r="O44" s="867"/>
      <c r="P44" s="867"/>
      <c r="Q44" s="8"/>
      <c r="R44" s="867"/>
      <c r="S44" s="8"/>
      <c r="T44" s="867"/>
    </row>
    <row r="45" spans="2:20" ht="13.5">
      <c r="B45" s="8"/>
      <c r="C45" s="8"/>
      <c r="D45" s="867"/>
      <c r="E45" s="8"/>
      <c r="F45" s="867"/>
      <c r="G45" s="8"/>
      <c r="H45" s="867"/>
      <c r="I45" s="8"/>
      <c r="J45" s="867"/>
      <c r="K45" s="8"/>
      <c r="L45" s="867"/>
      <c r="M45" s="867"/>
      <c r="N45" s="867"/>
      <c r="O45" s="867"/>
      <c r="P45" s="867"/>
      <c r="Q45" s="8"/>
      <c r="R45" s="867"/>
      <c r="S45" s="8"/>
      <c r="T45" s="867"/>
    </row>
    <row r="46" spans="2:20" ht="13.5">
      <c r="B46" s="8"/>
      <c r="C46" s="8"/>
      <c r="D46" s="867"/>
      <c r="E46" s="8"/>
      <c r="F46" s="867"/>
      <c r="G46" s="8"/>
      <c r="H46" s="867"/>
      <c r="I46" s="8"/>
      <c r="J46" s="867"/>
      <c r="K46" s="8"/>
      <c r="L46" s="867"/>
      <c r="M46" s="867"/>
      <c r="N46" s="867"/>
      <c r="O46" s="867"/>
      <c r="P46" s="867"/>
      <c r="Q46" s="8"/>
      <c r="R46" s="867"/>
      <c r="S46" s="8"/>
      <c r="T46" s="867"/>
    </row>
    <row r="47" spans="2:20" ht="13.5">
      <c r="B47" s="8"/>
      <c r="C47" s="8"/>
      <c r="D47" s="867"/>
      <c r="E47" s="8"/>
      <c r="F47" s="867"/>
      <c r="G47" s="8"/>
      <c r="H47" s="867"/>
      <c r="I47" s="8"/>
      <c r="J47" s="867"/>
      <c r="K47" s="8"/>
      <c r="L47" s="867"/>
      <c r="M47" s="867"/>
      <c r="N47" s="867"/>
      <c r="O47" s="867"/>
      <c r="P47" s="867"/>
      <c r="Q47" s="8"/>
      <c r="R47" s="867"/>
      <c r="S47" s="8"/>
      <c r="T47" s="867"/>
    </row>
    <row r="48" spans="2:20" ht="13.5">
      <c r="B48" s="8"/>
      <c r="C48" s="8"/>
      <c r="D48" s="867"/>
      <c r="E48" s="8"/>
      <c r="F48" s="867"/>
      <c r="G48" s="8"/>
      <c r="H48" s="867"/>
      <c r="I48" s="8"/>
      <c r="J48" s="867"/>
      <c r="K48" s="8"/>
      <c r="L48" s="867"/>
      <c r="M48" s="867"/>
      <c r="N48" s="867"/>
      <c r="O48" s="867"/>
      <c r="P48" s="867"/>
      <c r="Q48" s="8"/>
      <c r="R48" s="867"/>
      <c r="S48" s="8"/>
      <c r="T48" s="867"/>
    </row>
    <row r="49" spans="2:20" ht="13.5">
      <c r="B49" s="8"/>
      <c r="C49" s="8"/>
      <c r="D49" s="867"/>
      <c r="E49" s="8"/>
      <c r="F49" s="867"/>
      <c r="G49" s="8"/>
      <c r="H49" s="867"/>
      <c r="I49" s="8"/>
      <c r="J49" s="867"/>
      <c r="K49" s="8"/>
      <c r="L49" s="867"/>
      <c r="M49" s="867"/>
      <c r="N49" s="867"/>
      <c r="O49" s="867"/>
      <c r="P49" s="867"/>
      <c r="Q49" s="8"/>
      <c r="R49" s="867"/>
      <c r="S49" s="8"/>
      <c r="T49" s="867"/>
    </row>
    <row r="50" spans="2:20" ht="13.5">
      <c r="B50" s="8"/>
      <c r="C50" s="8"/>
      <c r="D50" s="867"/>
      <c r="E50" s="8"/>
      <c r="F50" s="867"/>
      <c r="G50" s="8"/>
      <c r="H50" s="867"/>
      <c r="I50" s="8"/>
      <c r="J50" s="867"/>
      <c r="K50" s="8"/>
      <c r="L50" s="867"/>
      <c r="M50" s="867"/>
      <c r="N50" s="867"/>
      <c r="O50" s="867"/>
      <c r="P50" s="867"/>
      <c r="Q50" s="8"/>
      <c r="R50" s="867"/>
      <c r="S50" s="8"/>
      <c r="T50" s="867"/>
    </row>
    <row r="51" spans="2:20" ht="13.5">
      <c r="B51" s="8"/>
      <c r="C51" s="8"/>
      <c r="D51" s="867"/>
      <c r="E51" s="8"/>
      <c r="F51" s="867"/>
      <c r="G51" s="8"/>
      <c r="H51" s="867"/>
      <c r="I51" s="8"/>
      <c r="J51" s="867"/>
      <c r="K51" s="8"/>
      <c r="L51" s="867"/>
      <c r="M51" s="867"/>
      <c r="N51" s="867"/>
      <c r="O51" s="867"/>
      <c r="P51" s="867"/>
      <c r="Q51" s="8"/>
      <c r="R51" s="867"/>
      <c r="S51" s="8"/>
      <c r="T51" s="867"/>
    </row>
    <row r="52" spans="2:20" ht="13.5">
      <c r="B52" s="8"/>
      <c r="C52" s="8"/>
      <c r="D52" s="867"/>
      <c r="E52" s="8"/>
      <c r="F52" s="867"/>
      <c r="G52" s="8"/>
      <c r="H52" s="867"/>
      <c r="I52" s="8"/>
      <c r="J52" s="867"/>
      <c r="K52" s="8"/>
      <c r="L52" s="867"/>
      <c r="M52" s="867"/>
      <c r="N52" s="867"/>
      <c r="O52" s="867"/>
      <c r="P52" s="867"/>
      <c r="Q52" s="8"/>
      <c r="R52" s="867"/>
      <c r="S52" s="8"/>
      <c r="T52" s="867"/>
    </row>
    <row r="53" spans="2:20" ht="13.5">
      <c r="B53" s="8"/>
      <c r="C53" s="8"/>
      <c r="D53" s="867"/>
      <c r="E53" s="8"/>
      <c r="F53" s="867"/>
      <c r="G53" s="8"/>
      <c r="H53" s="867"/>
      <c r="I53" s="8"/>
      <c r="J53" s="867"/>
      <c r="K53" s="8"/>
      <c r="L53" s="867"/>
      <c r="M53" s="867"/>
      <c r="N53" s="867"/>
      <c r="O53" s="867"/>
      <c r="P53" s="867"/>
      <c r="Q53" s="8"/>
      <c r="R53" s="867"/>
      <c r="S53" s="8"/>
      <c r="T53" s="867"/>
    </row>
    <row r="54" spans="2:20" ht="13.5">
      <c r="B54" s="8"/>
      <c r="C54" s="8"/>
      <c r="D54" s="867"/>
      <c r="E54" s="8"/>
      <c r="F54" s="867"/>
      <c r="G54" s="8"/>
      <c r="H54" s="867"/>
      <c r="I54" s="8"/>
      <c r="J54" s="867"/>
      <c r="K54" s="8"/>
      <c r="L54" s="867"/>
      <c r="M54" s="867"/>
      <c r="N54" s="867"/>
      <c r="O54" s="867"/>
      <c r="P54" s="867"/>
      <c r="Q54" s="8"/>
      <c r="R54" s="867"/>
      <c r="S54" s="8"/>
      <c r="T54" s="867"/>
    </row>
    <row r="55" spans="2:20" ht="13.5">
      <c r="B55" s="8"/>
      <c r="C55" s="8"/>
      <c r="D55" s="867"/>
      <c r="E55" s="8"/>
      <c r="F55" s="867"/>
      <c r="G55" s="8"/>
      <c r="H55" s="867"/>
      <c r="I55" s="8"/>
      <c r="J55" s="867"/>
      <c r="K55" s="8"/>
      <c r="L55" s="867"/>
      <c r="M55" s="867"/>
      <c r="N55" s="867"/>
      <c r="O55" s="867"/>
      <c r="P55" s="867"/>
      <c r="Q55" s="8"/>
      <c r="R55" s="867"/>
      <c r="S55" s="8"/>
      <c r="T55" s="867"/>
    </row>
    <row r="56" spans="2:20" ht="13.5">
      <c r="B56" s="8"/>
      <c r="C56" s="8"/>
      <c r="D56" s="867"/>
      <c r="E56" s="8"/>
      <c r="F56" s="867"/>
      <c r="G56" s="8"/>
      <c r="H56" s="867"/>
      <c r="I56" s="8"/>
      <c r="J56" s="867"/>
      <c r="K56" s="8"/>
      <c r="L56" s="867"/>
      <c r="M56" s="867"/>
      <c r="N56" s="867"/>
      <c r="O56" s="867"/>
      <c r="P56" s="867"/>
      <c r="Q56" s="8"/>
      <c r="R56" s="867"/>
      <c r="S56" s="8"/>
      <c r="T56" s="867"/>
    </row>
    <row r="57" spans="2:20" ht="13.5">
      <c r="B57" s="8"/>
      <c r="C57" s="8"/>
      <c r="D57" s="867"/>
      <c r="E57" s="8"/>
      <c r="F57" s="867"/>
      <c r="G57" s="8"/>
      <c r="H57" s="867"/>
      <c r="I57" s="8"/>
      <c r="J57" s="867"/>
      <c r="K57" s="8"/>
      <c r="L57" s="867"/>
      <c r="M57" s="867"/>
      <c r="N57" s="867"/>
      <c r="O57" s="867"/>
      <c r="P57" s="867"/>
      <c r="Q57" s="8"/>
      <c r="R57" s="867"/>
      <c r="S57" s="8"/>
      <c r="T57" s="867"/>
    </row>
    <row r="58" spans="2:20" ht="13.5">
      <c r="B58" s="8"/>
      <c r="C58" s="8"/>
      <c r="D58" s="867"/>
      <c r="E58" s="8"/>
      <c r="F58" s="867"/>
      <c r="G58" s="8"/>
      <c r="H58" s="867"/>
      <c r="I58" s="8"/>
      <c r="J58" s="867"/>
      <c r="K58" s="8"/>
      <c r="L58" s="867"/>
      <c r="M58" s="867"/>
      <c r="N58" s="867"/>
      <c r="O58" s="867"/>
      <c r="P58" s="867"/>
      <c r="Q58" s="8"/>
      <c r="R58" s="867"/>
      <c r="S58" s="8"/>
      <c r="T58" s="867"/>
    </row>
    <row r="59" spans="2:20" ht="13.5">
      <c r="B59" s="8"/>
      <c r="C59" s="8"/>
      <c r="D59" s="867"/>
      <c r="E59" s="8"/>
      <c r="F59" s="867"/>
      <c r="G59" s="8"/>
      <c r="H59" s="867"/>
      <c r="I59" s="8"/>
      <c r="J59" s="867"/>
      <c r="K59" s="8"/>
      <c r="L59" s="867"/>
      <c r="M59" s="867"/>
      <c r="N59" s="867"/>
      <c r="O59" s="867"/>
      <c r="P59" s="867"/>
      <c r="Q59" s="8"/>
      <c r="R59" s="867"/>
      <c r="S59" s="8"/>
      <c r="T59" s="867"/>
    </row>
    <row r="60" spans="2:20" ht="13.5">
      <c r="B60" s="8"/>
      <c r="C60" s="8"/>
      <c r="D60" s="867"/>
      <c r="E60" s="8"/>
      <c r="F60" s="867"/>
      <c r="G60" s="8"/>
      <c r="H60" s="867"/>
      <c r="I60" s="8"/>
      <c r="J60" s="867"/>
      <c r="K60" s="8"/>
      <c r="L60" s="867"/>
      <c r="M60" s="867"/>
      <c r="N60" s="867"/>
      <c r="O60" s="867"/>
      <c r="P60" s="867"/>
      <c r="Q60" s="8"/>
      <c r="R60" s="867"/>
      <c r="S60" s="8"/>
      <c r="T60" s="867"/>
    </row>
    <row r="61" spans="2:20" ht="13.5">
      <c r="B61" s="8"/>
      <c r="C61" s="8"/>
      <c r="D61" s="867"/>
      <c r="E61" s="8"/>
      <c r="F61" s="867"/>
      <c r="G61" s="8"/>
      <c r="H61" s="867"/>
      <c r="I61" s="8"/>
      <c r="J61" s="867"/>
      <c r="K61" s="8"/>
      <c r="L61" s="867"/>
      <c r="M61" s="867"/>
      <c r="N61" s="867"/>
      <c r="O61" s="867"/>
      <c r="P61" s="867"/>
      <c r="Q61" s="8"/>
      <c r="R61" s="867"/>
      <c r="S61" s="8"/>
      <c r="T61" s="867"/>
    </row>
    <row r="62" spans="2:20" ht="13.5">
      <c r="B62" s="8"/>
      <c r="C62" s="8"/>
      <c r="D62" s="867"/>
      <c r="E62" s="8"/>
      <c r="F62" s="867"/>
      <c r="G62" s="8"/>
      <c r="H62" s="867"/>
      <c r="I62" s="8"/>
      <c r="J62" s="867"/>
      <c r="K62" s="8"/>
      <c r="L62" s="867"/>
      <c r="M62" s="867"/>
      <c r="N62" s="867"/>
      <c r="O62" s="867"/>
      <c r="P62" s="867"/>
      <c r="Q62" s="8"/>
      <c r="R62" s="867"/>
      <c r="S62" s="8"/>
      <c r="T62" s="867"/>
    </row>
    <row r="63" spans="2:20" ht="13.5">
      <c r="B63" s="8"/>
      <c r="C63" s="8"/>
      <c r="D63" s="867"/>
      <c r="E63" s="8"/>
      <c r="F63" s="867"/>
      <c r="G63" s="8"/>
      <c r="H63" s="867"/>
      <c r="I63" s="8"/>
      <c r="J63" s="867"/>
      <c r="K63" s="8"/>
      <c r="L63" s="867"/>
      <c r="M63" s="867"/>
      <c r="N63" s="867"/>
      <c r="O63" s="867"/>
      <c r="P63" s="867"/>
      <c r="Q63" s="8"/>
      <c r="R63" s="867"/>
      <c r="S63" s="8"/>
      <c r="T63" s="867"/>
    </row>
    <row r="64" spans="2:20" ht="13.5">
      <c r="B64" s="8"/>
      <c r="C64" s="8"/>
      <c r="D64" s="867"/>
      <c r="E64" s="8"/>
      <c r="F64" s="867"/>
      <c r="G64" s="8"/>
      <c r="H64" s="867"/>
      <c r="I64" s="8"/>
      <c r="J64" s="867"/>
      <c r="K64" s="8"/>
      <c r="L64" s="867"/>
      <c r="M64" s="867"/>
      <c r="N64" s="867"/>
      <c r="O64" s="867"/>
      <c r="P64" s="867"/>
      <c r="Q64" s="8"/>
      <c r="R64" s="867"/>
      <c r="S64" s="8"/>
      <c r="T64" s="867"/>
    </row>
    <row r="65" spans="2:20" ht="13.5">
      <c r="B65" s="8"/>
      <c r="C65" s="8"/>
      <c r="D65" s="867"/>
      <c r="E65" s="8"/>
      <c r="F65" s="867"/>
      <c r="G65" s="8"/>
      <c r="H65" s="867"/>
      <c r="I65" s="8"/>
      <c r="J65" s="867"/>
      <c r="K65" s="8"/>
      <c r="L65" s="867"/>
      <c r="M65" s="867"/>
      <c r="N65" s="867"/>
      <c r="O65" s="867"/>
      <c r="P65" s="867"/>
      <c r="Q65" s="8"/>
      <c r="R65" s="867"/>
      <c r="S65" s="8"/>
      <c r="T65" s="867"/>
    </row>
    <row r="66" spans="2:20" ht="13.5">
      <c r="B66" s="8"/>
      <c r="C66" s="8"/>
      <c r="D66" s="867"/>
      <c r="E66" s="8"/>
      <c r="F66" s="867"/>
      <c r="G66" s="8"/>
      <c r="H66" s="867"/>
      <c r="I66" s="8"/>
      <c r="J66" s="867"/>
      <c r="K66" s="8"/>
      <c r="L66" s="867"/>
      <c r="M66" s="867"/>
      <c r="N66" s="867"/>
      <c r="O66" s="867"/>
      <c r="P66" s="867"/>
      <c r="Q66" s="8"/>
      <c r="R66" s="867"/>
      <c r="S66" s="8"/>
      <c r="T66" s="867"/>
    </row>
    <row r="67" spans="2:20" ht="13.5">
      <c r="B67" s="8"/>
      <c r="C67" s="8"/>
      <c r="D67" s="867"/>
      <c r="E67" s="8"/>
      <c r="F67" s="867"/>
      <c r="G67" s="8"/>
      <c r="H67" s="867"/>
      <c r="I67" s="8"/>
      <c r="J67" s="867"/>
      <c r="K67" s="8"/>
      <c r="L67" s="867"/>
      <c r="M67" s="867"/>
      <c r="N67" s="867"/>
      <c r="O67" s="867"/>
      <c r="P67" s="867"/>
      <c r="Q67" s="8"/>
      <c r="R67" s="867"/>
      <c r="S67" s="8"/>
      <c r="T67" s="867"/>
    </row>
    <row r="68" spans="2:20" ht="13.5">
      <c r="B68" s="8"/>
      <c r="C68" s="8"/>
      <c r="D68" s="867"/>
      <c r="E68" s="8"/>
      <c r="F68" s="867"/>
      <c r="G68" s="8"/>
      <c r="H68" s="867"/>
      <c r="I68" s="8"/>
      <c r="J68" s="867"/>
      <c r="K68" s="8"/>
      <c r="L68" s="867"/>
      <c r="M68" s="867"/>
      <c r="N68" s="867"/>
      <c r="O68" s="867"/>
      <c r="P68" s="867"/>
      <c r="Q68" s="8"/>
      <c r="R68" s="867"/>
      <c r="S68" s="8"/>
      <c r="T68" s="867"/>
    </row>
    <row r="69" spans="2:20" ht="13.5">
      <c r="B69" s="8"/>
      <c r="C69" s="8"/>
      <c r="D69" s="867"/>
      <c r="E69" s="8"/>
      <c r="F69" s="867"/>
      <c r="G69" s="8"/>
      <c r="H69" s="867"/>
      <c r="I69" s="8"/>
      <c r="J69" s="867"/>
      <c r="K69" s="8"/>
      <c r="L69" s="867"/>
      <c r="M69" s="867"/>
      <c r="N69" s="867"/>
      <c r="O69" s="867"/>
      <c r="P69" s="867"/>
      <c r="Q69" s="8"/>
      <c r="R69" s="867"/>
      <c r="S69" s="8"/>
      <c r="T69" s="867"/>
    </row>
    <row r="70" spans="2:20" ht="13.5">
      <c r="B70" s="8"/>
      <c r="C70" s="8"/>
      <c r="D70" s="867"/>
      <c r="E70" s="8"/>
      <c r="F70" s="867"/>
      <c r="G70" s="8"/>
      <c r="H70" s="867"/>
      <c r="I70" s="8"/>
      <c r="J70" s="867"/>
      <c r="K70" s="8"/>
      <c r="L70" s="867"/>
      <c r="M70" s="867"/>
      <c r="N70" s="867"/>
      <c r="O70" s="867"/>
      <c r="P70" s="867"/>
      <c r="Q70" s="8"/>
      <c r="R70" s="867"/>
      <c r="S70" s="8"/>
      <c r="T70" s="867"/>
    </row>
    <row r="71" spans="2:20" ht="13.5">
      <c r="B71" s="8"/>
      <c r="C71" s="8"/>
      <c r="D71" s="867"/>
      <c r="E71" s="8"/>
      <c r="F71" s="867"/>
      <c r="G71" s="8"/>
      <c r="H71" s="867"/>
      <c r="I71" s="8"/>
      <c r="J71" s="867"/>
      <c r="K71" s="8"/>
      <c r="L71" s="867"/>
      <c r="M71" s="867"/>
      <c r="N71" s="867"/>
      <c r="O71" s="867"/>
      <c r="P71" s="867"/>
      <c r="Q71" s="8"/>
      <c r="R71" s="867"/>
      <c r="S71" s="8"/>
      <c r="T71" s="867"/>
    </row>
    <row r="72" spans="2:20" ht="13.5">
      <c r="B72" s="8"/>
      <c r="C72" s="8"/>
      <c r="D72" s="867"/>
      <c r="E72" s="8"/>
      <c r="F72" s="867"/>
      <c r="G72" s="8"/>
      <c r="H72" s="867"/>
      <c r="I72" s="8"/>
      <c r="J72" s="867"/>
      <c r="K72" s="8"/>
      <c r="L72" s="867"/>
      <c r="M72" s="867"/>
      <c r="N72" s="867"/>
      <c r="O72" s="867"/>
      <c r="P72" s="867"/>
      <c r="Q72" s="8"/>
      <c r="R72" s="867"/>
      <c r="S72" s="8"/>
      <c r="T72" s="867"/>
    </row>
    <row r="73" spans="2:20" ht="13.5">
      <c r="B73" s="8"/>
      <c r="C73" s="8"/>
      <c r="D73" s="867"/>
      <c r="E73" s="8"/>
      <c r="F73" s="867"/>
      <c r="G73" s="8"/>
      <c r="H73" s="867"/>
      <c r="I73" s="8"/>
      <c r="J73" s="867"/>
      <c r="K73" s="8"/>
      <c r="L73" s="867"/>
      <c r="M73" s="867"/>
      <c r="N73" s="867"/>
      <c r="O73" s="867"/>
      <c r="P73" s="867"/>
      <c r="Q73" s="8"/>
      <c r="R73" s="867"/>
      <c r="S73" s="8"/>
      <c r="T73" s="867"/>
    </row>
    <row r="74" spans="2:20" ht="13.5">
      <c r="B74" s="8"/>
      <c r="C74" s="8"/>
      <c r="D74" s="867"/>
      <c r="E74" s="8"/>
      <c r="F74" s="867"/>
      <c r="G74" s="8"/>
      <c r="H74" s="867"/>
      <c r="I74" s="8"/>
      <c r="J74" s="867"/>
      <c r="K74" s="8"/>
      <c r="L74" s="867"/>
      <c r="M74" s="867"/>
      <c r="N74" s="867"/>
      <c r="O74" s="867"/>
      <c r="P74" s="867"/>
      <c r="Q74" s="8"/>
      <c r="R74" s="867"/>
      <c r="S74" s="8"/>
      <c r="T74" s="867"/>
    </row>
    <row r="75" spans="2:20" ht="13.5">
      <c r="B75" s="8"/>
      <c r="C75" s="8"/>
      <c r="D75" s="867"/>
      <c r="E75" s="8"/>
      <c r="F75" s="867"/>
      <c r="G75" s="8"/>
      <c r="H75" s="867"/>
      <c r="I75" s="8"/>
      <c r="J75" s="867"/>
      <c r="K75" s="8"/>
      <c r="L75" s="867"/>
      <c r="M75" s="867"/>
      <c r="N75" s="867"/>
      <c r="O75" s="867"/>
      <c r="P75" s="867"/>
      <c r="Q75" s="8"/>
      <c r="R75" s="867"/>
      <c r="S75" s="8"/>
      <c r="T75" s="867"/>
    </row>
    <row r="76" spans="2:20" ht="13.5">
      <c r="B76" s="8"/>
      <c r="C76" s="8"/>
      <c r="D76" s="867"/>
      <c r="E76" s="8"/>
      <c r="F76" s="867"/>
      <c r="G76" s="8"/>
      <c r="H76" s="867"/>
      <c r="I76" s="8"/>
      <c r="J76" s="867"/>
      <c r="K76" s="8"/>
      <c r="L76" s="867"/>
      <c r="M76" s="867"/>
      <c r="N76" s="867"/>
      <c r="O76" s="867"/>
      <c r="P76" s="867"/>
      <c r="Q76" s="8"/>
      <c r="R76" s="867"/>
      <c r="S76" s="8"/>
      <c r="T76" s="867"/>
    </row>
    <row r="77" spans="2:20" ht="13.5">
      <c r="B77" s="8"/>
      <c r="C77" s="8"/>
      <c r="D77" s="867"/>
      <c r="E77" s="8"/>
      <c r="F77" s="867"/>
      <c r="G77" s="8"/>
      <c r="H77" s="867"/>
      <c r="I77" s="8"/>
      <c r="J77" s="867"/>
      <c r="K77" s="8"/>
      <c r="L77" s="867"/>
      <c r="M77" s="867"/>
      <c r="N77" s="867"/>
      <c r="O77" s="867"/>
      <c r="P77" s="867"/>
      <c r="Q77" s="8"/>
      <c r="R77" s="867"/>
      <c r="S77" s="8"/>
      <c r="T77" s="867"/>
    </row>
    <row r="78" spans="2:20" ht="13.5">
      <c r="B78" s="8"/>
      <c r="C78" s="8"/>
      <c r="D78" s="867"/>
      <c r="E78" s="8"/>
      <c r="F78" s="867"/>
      <c r="G78" s="8"/>
      <c r="H78" s="867"/>
      <c r="I78" s="8"/>
      <c r="J78" s="867"/>
      <c r="K78" s="8"/>
      <c r="L78" s="867"/>
      <c r="M78" s="867"/>
      <c r="N78" s="867"/>
      <c r="O78" s="867"/>
      <c r="P78" s="867"/>
      <c r="Q78" s="8"/>
      <c r="R78" s="867"/>
      <c r="S78" s="8"/>
      <c r="T78" s="867"/>
    </row>
    <row r="79" spans="2:20" ht="13.5">
      <c r="B79" s="8"/>
      <c r="C79" s="8"/>
      <c r="D79" s="867"/>
      <c r="E79" s="8"/>
      <c r="F79" s="867"/>
      <c r="G79" s="8"/>
      <c r="H79" s="867"/>
      <c r="I79" s="8"/>
      <c r="J79" s="867"/>
      <c r="K79" s="8"/>
      <c r="L79" s="867"/>
      <c r="M79" s="867"/>
      <c r="N79" s="867"/>
      <c r="O79" s="867"/>
      <c r="P79" s="867"/>
      <c r="Q79" s="8"/>
      <c r="R79" s="867"/>
      <c r="S79" s="8"/>
      <c r="T79" s="867"/>
    </row>
    <row r="80" spans="2:20" ht="13.5">
      <c r="B80" s="8"/>
      <c r="C80" s="8"/>
      <c r="D80" s="867"/>
      <c r="E80" s="8"/>
      <c r="F80" s="867"/>
      <c r="G80" s="8"/>
      <c r="H80" s="867"/>
      <c r="I80" s="8"/>
      <c r="J80" s="867"/>
      <c r="K80" s="8"/>
      <c r="L80" s="867"/>
      <c r="M80" s="867"/>
      <c r="N80" s="867"/>
      <c r="O80" s="867"/>
      <c r="P80" s="867"/>
      <c r="Q80" s="8"/>
      <c r="R80" s="867"/>
      <c r="S80" s="8"/>
      <c r="T80" s="867"/>
    </row>
    <row r="81" spans="2:20" ht="13.5">
      <c r="B81" s="8"/>
      <c r="C81" s="8"/>
      <c r="D81" s="867"/>
      <c r="E81" s="8"/>
      <c r="F81" s="867"/>
      <c r="G81" s="8"/>
      <c r="H81" s="867"/>
      <c r="I81" s="8"/>
      <c r="J81" s="867"/>
      <c r="K81" s="8"/>
      <c r="L81" s="867"/>
      <c r="M81" s="867"/>
      <c r="N81" s="867"/>
      <c r="O81" s="867"/>
      <c r="P81" s="867"/>
      <c r="Q81" s="8"/>
      <c r="R81" s="867"/>
      <c r="S81" s="8"/>
      <c r="T81" s="867"/>
    </row>
    <row r="82" spans="2:20" ht="13.5">
      <c r="B82" s="8"/>
      <c r="C82" s="8"/>
      <c r="D82" s="867"/>
      <c r="E82" s="8"/>
      <c r="F82" s="867"/>
      <c r="G82" s="8"/>
      <c r="H82" s="867"/>
      <c r="I82" s="8"/>
      <c r="J82" s="867"/>
      <c r="K82" s="8"/>
      <c r="L82" s="867"/>
      <c r="M82" s="867"/>
      <c r="N82" s="867"/>
      <c r="O82" s="867"/>
      <c r="P82" s="867"/>
      <c r="Q82" s="8"/>
      <c r="R82" s="867"/>
      <c r="S82" s="8"/>
      <c r="T82" s="867"/>
    </row>
    <row r="83" spans="2:20" ht="13.5">
      <c r="B83" s="8"/>
      <c r="C83" s="8"/>
      <c r="D83" s="867"/>
      <c r="E83" s="8"/>
      <c r="F83" s="867"/>
      <c r="G83" s="8"/>
      <c r="H83" s="867"/>
      <c r="I83" s="8"/>
      <c r="J83" s="867"/>
      <c r="K83" s="8"/>
      <c r="L83" s="867"/>
      <c r="M83" s="867"/>
      <c r="N83" s="867"/>
      <c r="O83" s="867"/>
      <c r="P83" s="867"/>
      <c r="Q83" s="8"/>
      <c r="R83" s="867"/>
      <c r="S83" s="8"/>
      <c r="T83" s="867"/>
    </row>
    <row r="84" spans="2:20" ht="13.5">
      <c r="B84" s="8"/>
      <c r="C84" s="8"/>
      <c r="D84" s="867"/>
      <c r="E84" s="8"/>
      <c r="F84" s="867"/>
      <c r="G84" s="8"/>
      <c r="H84" s="867"/>
      <c r="I84" s="8"/>
      <c r="J84" s="867"/>
      <c r="K84" s="8"/>
      <c r="L84" s="867"/>
      <c r="M84" s="867"/>
      <c r="N84" s="867"/>
      <c r="O84" s="867"/>
      <c r="P84" s="867"/>
      <c r="Q84" s="8"/>
      <c r="R84" s="867"/>
      <c r="S84" s="8"/>
      <c r="T84" s="867"/>
    </row>
    <row r="85" spans="2:20" ht="13.5">
      <c r="B85" s="8"/>
      <c r="C85" s="8"/>
      <c r="D85" s="867"/>
      <c r="E85" s="8"/>
      <c r="F85" s="867"/>
      <c r="G85" s="8"/>
      <c r="H85" s="867"/>
      <c r="I85" s="8"/>
      <c r="J85" s="867"/>
      <c r="K85" s="8"/>
      <c r="L85" s="867"/>
      <c r="M85" s="867"/>
      <c r="N85" s="867"/>
      <c r="O85" s="867"/>
      <c r="P85" s="867"/>
      <c r="Q85" s="8"/>
      <c r="R85" s="867"/>
      <c r="S85" s="8"/>
      <c r="T85" s="867"/>
    </row>
    <row r="86" spans="2:20" ht="13.5">
      <c r="B86" s="8"/>
      <c r="C86" s="8"/>
      <c r="D86" s="867"/>
      <c r="E86" s="8"/>
      <c r="F86" s="867"/>
      <c r="G86" s="8"/>
      <c r="H86" s="867"/>
      <c r="I86" s="8"/>
      <c r="J86" s="867"/>
      <c r="K86" s="8"/>
      <c r="L86" s="867"/>
      <c r="M86" s="867"/>
      <c r="N86" s="867"/>
      <c r="O86" s="867"/>
      <c r="P86" s="867"/>
      <c r="Q86" s="8"/>
      <c r="R86" s="867"/>
      <c r="S86" s="8"/>
      <c r="T86" s="867"/>
    </row>
    <row r="87" spans="2:20" ht="13.5">
      <c r="B87" s="8"/>
      <c r="C87" s="8"/>
      <c r="D87" s="867"/>
      <c r="E87" s="8"/>
      <c r="F87" s="867"/>
      <c r="G87" s="8"/>
      <c r="H87" s="867"/>
      <c r="I87" s="8"/>
      <c r="J87" s="867"/>
      <c r="K87" s="8"/>
      <c r="L87" s="867"/>
      <c r="M87" s="867"/>
      <c r="N87" s="867"/>
      <c r="O87" s="867"/>
      <c r="P87" s="867"/>
      <c r="Q87" s="8"/>
      <c r="R87" s="867"/>
      <c r="S87" s="8"/>
      <c r="T87" s="867"/>
    </row>
    <row r="88" spans="2:20" ht="13.5">
      <c r="B88" s="8"/>
      <c r="C88" s="8"/>
      <c r="D88" s="867"/>
      <c r="E88" s="8"/>
      <c r="F88" s="867"/>
      <c r="G88" s="8"/>
      <c r="H88" s="867"/>
      <c r="I88" s="8"/>
      <c r="J88" s="867"/>
      <c r="K88" s="8"/>
      <c r="L88" s="867"/>
      <c r="M88" s="867"/>
      <c r="N88" s="867"/>
      <c r="O88" s="867"/>
      <c r="P88" s="867"/>
      <c r="Q88" s="8"/>
      <c r="R88" s="867"/>
      <c r="S88" s="8"/>
      <c r="T88" s="867"/>
    </row>
    <row r="89" spans="2:20" ht="13.5">
      <c r="B89" s="8"/>
      <c r="C89" s="8"/>
      <c r="D89" s="867"/>
      <c r="E89" s="8"/>
      <c r="F89" s="867"/>
      <c r="G89" s="8"/>
      <c r="H89" s="867"/>
      <c r="I89" s="8"/>
      <c r="J89" s="867"/>
      <c r="K89" s="8"/>
      <c r="L89" s="867"/>
      <c r="M89" s="867"/>
      <c r="N89" s="867"/>
      <c r="O89" s="867"/>
      <c r="P89" s="867"/>
      <c r="Q89" s="8"/>
      <c r="R89" s="867"/>
      <c r="S89" s="8"/>
      <c r="T89" s="867"/>
    </row>
    <row r="90" spans="2:20" ht="13.5">
      <c r="B90" s="8"/>
      <c r="C90" s="8"/>
      <c r="D90" s="867"/>
      <c r="E90" s="8"/>
      <c r="F90" s="867"/>
      <c r="G90" s="8"/>
      <c r="H90" s="867"/>
      <c r="I90" s="8"/>
      <c r="J90" s="867"/>
      <c r="K90" s="8"/>
      <c r="L90" s="867"/>
      <c r="M90" s="867"/>
      <c r="N90" s="867"/>
      <c r="O90" s="867"/>
      <c r="P90" s="867"/>
      <c r="Q90" s="8"/>
      <c r="R90" s="867"/>
      <c r="S90" s="8"/>
      <c r="T90" s="867"/>
    </row>
    <row r="91" spans="2:20" ht="13.5">
      <c r="B91" s="8"/>
      <c r="C91" s="8"/>
      <c r="D91" s="867"/>
      <c r="E91" s="8"/>
      <c r="F91" s="867"/>
      <c r="G91" s="8"/>
      <c r="H91" s="867"/>
      <c r="I91" s="8"/>
      <c r="J91" s="867"/>
      <c r="K91" s="8"/>
      <c r="L91" s="867"/>
      <c r="M91" s="867"/>
      <c r="N91" s="867"/>
      <c r="O91" s="867"/>
      <c r="P91" s="867"/>
      <c r="Q91" s="8"/>
      <c r="R91" s="867"/>
      <c r="S91" s="8"/>
      <c r="T91" s="867"/>
    </row>
    <row r="92" spans="2:20" ht="13.5">
      <c r="B92" s="8"/>
      <c r="C92" s="8"/>
      <c r="D92" s="867"/>
      <c r="E92" s="8"/>
      <c r="F92" s="867"/>
      <c r="G92" s="8"/>
      <c r="H92" s="867"/>
      <c r="I92" s="8"/>
      <c r="J92" s="867"/>
      <c r="K92" s="8"/>
      <c r="L92" s="867"/>
      <c r="M92" s="867"/>
      <c r="N92" s="867"/>
      <c r="O92" s="867"/>
      <c r="P92" s="867"/>
      <c r="Q92" s="8"/>
      <c r="R92" s="867"/>
      <c r="S92" s="8"/>
      <c r="T92" s="867"/>
    </row>
    <row r="93" spans="2:20" ht="13.5">
      <c r="B93" s="8"/>
      <c r="C93" s="8"/>
      <c r="D93" s="867"/>
      <c r="E93" s="8"/>
      <c r="F93" s="867"/>
      <c r="G93" s="8"/>
      <c r="H93" s="867"/>
      <c r="I93" s="8"/>
      <c r="J93" s="867"/>
      <c r="K93" s="8"/>
      <c r="L93" s="867"/>
      <c r="M93" s="867"/>
      <c r="N93" s="867"/>
      <c r="O93" s="867"/>
      <c r="P93" s="867"/>
      <c r="Q93" s="8"/>
      <c r="R93" s="867"/>
      <c r="S93" s="8"/>
      <c r="T93" s="867"/>
    </row>
    <row r="94" spans="2:20" ht="13.5">
      <c r="B94" s="8"/>
      <c r="C94" s="8"/>
      <c r="D94" s="867"/>
      <c r="E94" s="8"/>
      <c r="F94" s="867"/>
      <c r="G94" s="8"/>
      <c r="H94" s="867"/>
      <c r="I94" s="8"/>
      <c r="J94" s="867"/>
      <c r="K94" s="8"/>
      <c r="L94" s="867"/>
      <c r="M94" s="867"/>
      <c r="N94" s="867"/>
      <c r="O94" s="867"/>
      <c r="P94" s="867"/>
      <c r="Q94" s="8"/>
      <c r="R94" s="867"/>
      <c r="S94" s="8"/>
      <c r="T94" s="867"/>
    </row>
    <row r="95" spans="2:20" ht="13.5">
      <c r="B95" s="8"/>
      <c r="C95" s="8"/>
      <c r="D95" s="867"/>
      <c r="E95" s="8"/>
      <c r="F95" s="867"/>
      <c r="G95" s="8"/>
      <c r="H95" s="867"/>
      <c r="I95" s="8"/>
      <c r="J95" s="867"/>
      <c r="K95" s="8"/>
      <c r="L95" s="867"/>
      <c r="M95" s="867"/>
      <c r="N95" s="867"/>
      <c r="O95" s="867"/>
      <c r="P95" s="867"/>
      <c r="Q95" s="8"/>
      <c r="R95" s="867"/>
      <c r="S95" s="8"/>
      <c r="T95" s="867"/>
    </row>
    <row r="96" spans="2:20" ht="13.5">
      <c r="B96" s="8"/>
      <c r="C96" s="8"/>
      <c r="D96" s="867"/>
      <c r="E96" s="8"/>
      <c r="F96" s="867"/>
      <c r="G96" s="8"/>
      <c r="H96" s="867"/>
      <c r="I96" s="8"/>
      <c r="J96" s="867"/>
      <c r="K96" s="8"/>
      <c r="L96" s="867"/>
      <c r="M96" s="867"/>
      <c r="N96" s="867"/>
      <c r="O96" s="867"/>
      <c r="P96" s="867"/>
      <c r="Q96" s="8"/>
      <c r="R96" s="867"/>
      <c r="S96" s="8"/>
      <c r="T96" s="867"/>
    </row>
    <row r="97" spans="2:20" ht="13.5">
      <c r="B97" s="8"/>
      <c r="C97" s="8"/>
      <c r="D97" s="867"/>
      <c r="E97" s="8"/>
      <c r="F97" s="867"/>
      <c r="G97" s="8"/>
      <c r="H97" s="867"/>
      <c r="I97" s="8"/>
      <c r="J97" s="867"/>
      <c r="K97" s="8"/>
      <c r="L97" s="867"/>
      <c r="M97" s="867"/>
      <c r="N97" s="867"/>
      <c r="O97" s="867"/>
      <c r="P97" s="867"/>
      <c r="Q97" s="8"/>
      <c r="R97" s="867"/>
      <c r="S97" s="8"/>
      <c r="T97" s="867"/>
    </row>
    <row r="98" spans="2:20" ht="13.5">
      <c r="B98" s="8"/>
      <c r="C98" s="8"/>
      <c r="D98" s="867"/>
      <c r="E98" s="8"/>
      <c r="F98" s="867"/>
      <c r="G98" s="8"/>
      <c r="H98" s="867"/>
      <c r="I98" s="8"/>
      <c r="J98" s="867"/>
      <c r="K98" s="8"/>
      <c r="L98" s="867"/>
      <c r="M98" s="867"/>
      <c r="N98" s="867"/>
      <c r="O98" s="867"/>
      <c r="P98" s="867"/>
      <c r="Q98" s="8"/>
      <c r="R98" s="867"/>
      <c r="S98" s="8"/>
      <c r="T98" s="867"/>
    </row>
    <row r="99" spans="2:20" ht="13.5">
      <c r="B99" s="8"/>
      <c r="C99" s="8"/>
      <c r="D99" s="867"/>
      <c r="E99" s="8"/>
      <c r="F99" s="867"/>
      <c r="G99" s="8"/>
      <c r="H99" s="867"/>
      <c r="I99" s="8"/>
      <c r="J99" s="867"/>
      <c r="K99" s="8"/>
      <c r="L99" s="867"/>
      <c r="M99" s="867"/>
      <c r="N99" s="867"/>
      <c r="O99" s="867"/>
      <c r="P99" s="867"/>
      <c r="Q99" s="8"/>
      <c r="R99" s="867"/>
      <c r="S99" s="8"/>
      <c r="T99" s="867"/>
    </row>
    <row r="100" spans="2:20" ht="13.5">
      <c r="B100" s="8"/>
      <c r="C100" s="8"/>
      <c r="D100" s="867"/>
      <c r="E100" s="8"/>
      <c r="F100" s="867"/>
      <c r="G100" s="8"/>
      <c r="H100" s="867"/>
      <c r="I100" s="8"/>
      <c r="J100" s="867"/>
      <c r="K100" s="8"/>
      <c r="L100" s="867"/>
      <c r="M100" s="867"/>
      <c r="N100" s="867"/>
      <c r="O100" s="867"/>
      <c r="P100" s="867"/>
      <c r="Q100" s="8"/>
      <c r="R100" s="867"/>
      <c r="S100" s="8"/>
      <c r="T100" s="867"/>
    </row>
    <row r="101" spans="2:20" ht="13.5">
      <c r="B101" s="8"/>
      <c r="C101" s="8"/>
      <c r="D101" s="867"/>
      <c r="E101" s="8"/>
      <c r="F101" s="867"/>
      <c r="G101" s="8"/>
      <c r="H101" s="867"/>
      <c r="I101" s="8"/>
      <c r="J101" s="867"/>
      <c r="K101" s="8"/>
      <c r="L101" s="867"/>
      <c r="M101" s="867"/>
      <c r="N101" s="867"/>
      <c r="O101" s="867"/>
      <c r="P101" s="867"/>
      <c r="Q101" s="8"/>
      <c r="R101" s="867"/>
      <c r="S101" s="8"/>
      <c r="T101" s="867"/>
    </row>
    <row r="102" spans="2:20" ht="13.5">
      <c r="B102" s="8"/>
      <c r="C102" s="8"/>
      <c r="D102" s="867"/>
      <c r="E102" s="8"/>
      <c r="F102" s="867"/>
      <c r="G102" s="8"/>
      <c r="H102" s="867"/>
      <c r="I102" s="8"/>
      <c r="J102" s="867"/>
      <c r="K102" s="8"/>
      <c r="L102" s="867"/>
      <c r="M102" s="867"/>
      <c r="N102" s="867"/>
      <c r="O102" s="867"/>
      <c r="P102" s="867"/>
      <c r="Q102" s="8"/>
      <c r="R102" s="867"/>
      <c r="S102" s="8"/>
      <c r="T102" s="867"/>
    </row>
    <row r="103" spans="2:20" ht="13.5">
      <c r="B103" s="8"/>
      <c r="C103" s="8"/>
      <c r="D103" s="867"/>
      <c r="E103" s="8"/>
      <c r="F103" s="867"/>
      <c r="G103" s="8"/>
      <c r="H103" s="867"/>
      <c r="I103" s="8"/>
      <c r="J103" s="867"/>
      <c r="K103" s="8"/>
      <c r="L103" s="867"/>
      <c r="M103" s="867"/>
      <c r="N103" s="867"/>
      <c r="O103" s="867"/>
      <c r="P103" s="867"/>
      <c r="Q103" s="8"/>
      <c r="R103" s="867"/>
      <c r="S103" s="8"/>
      <c r="T103" s="867"/>
    </row>
    <row r="104" spans="2:20" ht="13.5">
      <c r="B104" s="8"/>
      <c r="C104" s="8"/>
      <c r="D104" s="867"/>
      <c r="E104" s="8"/>
      <c r="F104" s="867"/>
      <c r="G104" s="8"/>
      <c r="H104" s="867"/>
      <c r="I104" s="8"/>
      <c r="J104" s="867"/>
      <c r="K104" s="8"/>
      <c r="L104" s="867"/>
      <c r="M104" s="867"/>
      <c r="N104" s="867"/>
      <c r="O104" s="867"/>
      <c r="P104" s="867"/>
      <c r="Q104" s="8"/>
      <c r="R104" s="867"/>
      <c r="S104" s="8"/>
      <c r="T104" s="867"/>
    </row>
    <row r="105" spans="2:20" ht="13.5">
      <c r="B105" s="8"/>
      <c r="C105" s="8"/>
      <c r="D105" s="867"/>
      <c r="E105" s="8"/>
      <c r="F105" s="867"/>
      <c r="G105" s="8"/>
      <c r="H105" s="867"/>
      <c r="I105" s="8"/>
      <c r="J105" s="867"/>
      <c r="K105" s="8"/>
      <c r="L105" s="867"/>
      <c r="M105" s="867"/>
      <c r="N105" s="867"/>
      <c r="O105" s="867"/>
      <c r="P105" s="867"/>
      <c r="Q105" s="8"/>
      <c r="R105" s="867"/>
      <c r="S105" s="8"/>
      <c r="T105" s="867"/>
    </row>
    <row r="106" spans="2:20" ht="13.5">
      <c r="B106" s="8"/>
      <c r="C106" s="8"/>
      <c r="D106" s="867"/>
      <c r="E106" s="8"/>
      <c r="F106" s="867"/>
      <c r="G106" s="8"/>
      <c r="H106" s="867"/>
      <c r="I106" s="8"/>
      <c r="J106" s="867"/>
      <c r="K106" s="8"/>
      <c r="L106" s="867"/>
      <c r="M106" s="867"/>
      <c r="N106" s="867"/>
      <c r="O106" s="867"/>
      <c r="P106" s="867"/>
      <c r="Q106" s="8"/>
      <c r="R106" s="867"/>
      <c r="S106" s="8"/>
      <c r="T106" s="867"/>
    </row>
    <row r="107" spans="2:20" ht="13.5">
      <c r="B107" s="8"/>
      <c r="C107" s="8"/>
      <c r="D107" s="867"/>
      <c r="E107" s="8"/>
      <c r="F107" s="867"/>
      <c r="G107" s="8"/>
      <c r="H107" s="867"/>
      <c r="I107" s="8"/>
      <c r="J107" s="867"/>
      <c r="K107" s="8"/>
      <c r="L107" s="867"/>
      <c r="M107" s="867"/>
      <c r="N107" s="867"/>
      <c r="O107" s="867"/>
      <c r="P107" s="867"/>
      <c r="Q107" s="8"/>
      <c r="R107" s="867"/>
      <c r="S107" s="8"/>
      <c r="T107" s="867"/>
    </row>
    <row r="108" spans="2:20" ht="13.5">
      <c r="B108" s="8"/>
      <c r="C108" s="8"/>
      <c r="D108" s="867"/>
      <c r="E108" s="8"/>
      <c r="F108" s="867"/>
      <c r="G108" s="8"/>
      <c r="H108" s="867"/>
      <c r="I108" s="8"/>
      <c r="J108" s="867"/>
      <c r="K108" s="8"/>
      <c r="L108" s="867"/>
      <c r="M108" s="867"/>
      <c r="N108" s="867"/>
      <c r="O108" s="867"/>
      <c r="P108" s="867"/>
      <c r="Q108" s="8"/>
      <c r="R108" s="867"/>
      <c r="S108" s="8"/>
      <c r="T108" s="867"/>
    </row>
    <row r="109" spans="2:20" ht="13.5">
      <c r="B109" s="8"/>
      <c r="C109" s="8"/>
      <c r="D109" s="867"/>
      <c r="E109" s="8"/>
      <c r="F109" s="867"/>
      <c r="G109" s="8"/>
      <c r="H109" s="867"/>
      <c r="I109" s="8"/>
      <c r="J109" s="867"/>
      <c r="K109" s="8"/>
      <c r="L109" s="867"/>
      <c r="M109" s="867"/>
      <c r="N109" s="867"/>
      <c r="O109" s="867"/>
      <c r="P109" s="867"/>
      <c r="Q109" s="8"/>
      <c r="R109" s="867"/>
      <c r="S109" s="8"/>
      <c r="T109" s="867"/>
    </row>
    <row r="110" spans="2:20" ht="13.5">
      <c r="B110" s="8"/>
      <c r="C110" s="8"/>
      <c r="D110" s="867"/>
      <c r="E110" s="8"/>
      <c r="F110" s="867"/>
      <c r="G110" s="8"/>
      <c r="H110" s="867"/>
      <c r="I110" s="8"/>
      <c r="J110" s="867"/>
      <c r="K110" s="8"/>
      <c r="L110" s="867"/>
      <c r="M110" s="867"/>
      <c r="N110" s="867"/>
      <c r="O110" s="867"/>
      <c r="P110" s="867"/>
      <c r="Q110" s="8"/>
      <c r="R110" s="867"/>
      <c r="S110" s="8"/>
      <c r="T110" s="867"/>
    </row>
    <row r="111" spans="2:20" ht="13.5">
      <c r="B111" s="8"/>
      <c r="C111" s="8"/>
      <c r="D111" s="867"/>
      <c r="E111" s="8"/>
      <c r="F111" s="867"/>
      <c r="G111" s="8"/>
      <c r="H111" s="867"/>
      <c r="I111" s="8"/>
      <c r="J111" s="867"/>
      <c r="K111" s="8"/>
      <c r="L111" s="867"/>
      <c r="M111" s="867"/>
      <c r="N111" s="867"/>
      <c r="O111" s="867"/>
      <c r="P111" s="867"/>
      <c r="Q111" s="8"/>
      <c r="R111" s="867"/>
      <c r="S111" s="8"/>
      <c r="T111" s="867"/>
    </row>
    <row r="112" spans="2:20" ht="13.5">
      <c r="B112" s="8"/>
      <c r="C112" s="8"/>
      <c r="D112" s="867"/>
      <c r="E112" s="8"/>
      <c r="F112" s="867"/>
      <c r="G112" s="8"/>
      <c r="H112" s="867"/>
      <c r="I112" s="8"/>
      <c r="J112" s="867"/>
      <c r="K112" s="8"/>
      <c r="L112" s="867"/>
      <c r="M112" s="867"/>
      <c r="N112" s="867"/>
      <c r="O112" s="867"/>
      <c r="P112" s="867"/>
      <c r="Q112" s="8"/>
      <c r="R112" s="867"/>
      <c r="S112" s="8"/>
      <c r="T112" s="867"/>
    </row>
    <row r="113" spans="2:20" ht="13.5">
      <c r="B113" s="8"/>
      <c r="C113" s="8"/>
      <c r="D113" s="867"/>
      <c r="E113" s="8"/>
      <c r="F113" s="867"/>
      <c r="G113" s="8"/>
      <c r="H113" s="867"/>
      <c r="I113" s="8"/>
      <c r="J113" s="867"/>
      <c r="K113" s="8"/>
      <c r="L113" s="867"/>
      <c r="M113" s="867"/>
      <c r="N113" s="867"/>
      <c r="O113" s="867"/>
      <c r="P113" s="867"/>
      <c r="Q113" s="8"/>
      <c r="R113" s="867"/>
      <c r="S113" s="8"/>
      <c r="T113" s="867"/>
    </row>
    <row r="114" spans="2:20" ht="13.5">
      <c r="B114" s="8"/>
      <c r="C114" s="8"/>
      <c r="D114" s="867"/>
      <c r="E114" s="8"/>
      <c r="F114" s="867"/>
      <c r="G114" s="8"/>
      <c r="H114" s="867"/>
      <c r="I114" s="8"/>
      <c r="J114" s="867"/>
      <c r="K114" s="8"/>
      <c r="L114" s="867"/>
      <c r="M114" s="867"/>
      <c r="N114" s="867"/>
      <c r="O114" s="867"/>
      <c r="P114" s="867"/>
      <c r="Q114" s="8"/>
      <c r="R114" s="867"/>
      <c r="S114" s="8"/>
      <c r="T114" s="867"/>
    </row>
    <row r="115" spans="2:20" ht="13.5">
      <c r="B115" s="8"/>
      <c r="C115" s="8"/>
      <c r="D115" s="867"/>
      <c r="E115" s="8"/>
      <c r="F115" s="867"/>
      <c r="G115" s="8"/>
      <c r="H115" s="867"/>
      <c r="I115" s="8"/>
      <c r="J115" s="867"/>
      <c r="K115" s="8"/>
      <c r="L115" s="867"/>
      <c r="M115" s="867"/>
      <c r="N115" s="867"/>
      <c r="O115" s="867"/>
      <c r="P115" s="867"/>
      <c r="Q115" s="8"/>
      <c r="R115" s="867"/>
      <c r="S115" s="8"/>
      <c r="T115" s="867"/>
    </row>
    <row r="116" spans="2:20" ht="13.5">
      <c r="B116" s="8"/>
      <c r="C116" s="8"/>
      <c r="D116" s="867"/>
      <c r="E116" s="8"/>
      <c r="F116" s="867"/>
      <c r="G116" s="8"/>
      <c r="H116" s="867"/>
      <c r="I116" s="8"/>
      <c r="J116" s="867"/>
      <c r="K116" s="8"/>
      <c r="L116" s="867"/>
      <c r="M116" s="867"/>
      <c r="N116" s="867"/>
      <c r="O116" s="867"/>
      <c r="P116" s="867"/>
      <c r="Q116" s="8"/>
      <c r="R116" s="867"/>
      <c r="S116" s="8"/>
      <c r="T116" s="867"/>
    </row>
    <row r="117" spans="2:20" ht="13.5">
      <c r="B117" s="8"/>
      <c r="C117" s="8"/>
      <c r="D117" s="867"/>
      <c r="E117" s="8"/>
      <c r="F117" s="867"/>
      <c r="G117" s="8"/>
      <c r="H117" s="867"/>
      <c r="I117" s="8"/>
      <c r="J117" s="867"/>
      <c r="K117" s="8"/>
      <c r="L117" s="867"/>
      <c r="M117" s="867"/>
      <c r="N117" s="867"/>
      <c r="O117" s="867"/>
      <c r="P117" s="867"/>
      <c r="Q117" s="8"/>
      <c r="R117" s="867"/>
      <c r="S117" s="8"/>
      <c r="T117" s="867"/>
    </row>
    <row r="118" spans="2:20" ht="13.5">
      <c r="B118" s="8"/>
      <c r="C118" s="8"/>
      <c r="D118" s="867"/>
      <c r="E118" s="8"/>
      <c r="F118" s="867"/>
      <c r="G118" s="8"/>
      <c r="H118" s="867"/>
      <c r="I118" s="8"/>
      <c r="J118" s="867"/>
      <c r="K118" s="8"/>
      <c r="L118" s="867"/>
      <c r="M118" s="867"/>
      <c r="N118" s="867"/>
      <c r="O118" s="867"/>
      <c r="P118" s="867"/>
      <c r="Q118" s="8"/>
      <c r="R118" s="867"/>
      <c r="S118" s="8"/>
      <c r="T118" s="867"/>
    </row>
    <row r="119" spans="2:20" ht="13.5">
      <c r="B119" s="8"/>
      <c r="C119" s="8"/>
      <c r="D119" s="867"/>
      <c r="E119" s="8"/>
      <c r="F119" s="867"/>
      <c r="G119" s="8"/>
      <c r="H119" s="867"/>
      <c r="I119" s="8"/>
      <c r="J119" s="867"/>
      <c r="K119" s="8"/>
      <c r="L119" s="867"/>
      <c r="M119" s="867"/>
      <c r="N119" s="867"/>
      <c r="O119" s="867"/>
      <c r="P119" s="867"/>
      <c r="Q119" s="8"/>
      <c r="R119" s="867"/>
      <c r="S119" s="8"/>
      <c r="T119" s="867"/>
    </row>
    <row r="120" spans="2:20" ht="13.5">
      <c r="B120" s="8"/>
      <c r="C120" s="8"/>
      <c r="D120" s="867"/>
      <c r="E120" s="8"/>
      <c r="F120" s="867"/>
      <c r="G120" s="8"/>
      <c r="H120" s="867"/>
      <c r="I120" s="8"/>
      <c r="J120" s="867"/>
      <c r="K120" s="8"/>
      <c r="L120" s="867"/>
      <c r="M120" s="867"/>
      <c r="N120" s="867"/>
      <c r="O120" s="867"/>
      <c r="P120" s="867"/>
      <c r="Q120" s="8"/>
      <c r="R120" s="867"/>
      <c r="S120" s="8"/>
      <c r="T120" s="867"/>
    </row>
    <row r="121" spans="2:20" ht="13.5">
      <c r="B121" s="8"/>
      <c r="C121" s="8"/>
      <c r="D121" s="867"/>
      <c r="E121" s="8"/>
      <c r="F121" s="867"/>
      <c r="G121" s="8"/>
      <c r="H121" s="867"/>
      <c r="I121" s="8"/>
      <c r="J121" s="867"/>
      <c r="K121" s="8"/>
      <c r="L121" s="867"/>
      <c r="M121" s="867"/>
      <c r="N121" s="867"/>
      <c r="O121" s="867"/>
      <c r="P121" s="867"/>
      <c r="Q121" s="8"/>
      <c r="R121" s="867"/>
      <c r="S121" s="8"/>
      <c r="T121" s="867"/>
    </row>
    <row r="122" spans="2:20" ht="13.5">
      <c r="B122" s="8"/>
      <c r="C122" s="8"/>
      <c r="D122" s="867"/>
      <c r="E122" s="8"/>
      <c r="F122" s="867"/>
      <c r="G122" s="8"/>
      <c r="H122" s="867"/>
      <c r="I122" s="8"/>
      <c r="J122" s="867"/>
      <c r="K122" s="8"/>
      <c r="L122" s="867"/>
      <c r="M122" s="867"/>
      <c r="N122" s="867"/>
      <c r="O122" s="867"/>
      <c r="P122" s="867"/>
      <c r="Q122" s="8"/>
      <c r="R122" s="867"/>
      <c r="S122" s="8"/>
      <c r="T122" s="867"/>
    </row>
    <row r="123" spans="2:20" ht="13.5">
      <c r="B123" s="8"/>
      <c r="C123" s="8"/>
      <c r="D123" s="867"/>
      <c r="E123" s="8"/>
      <c r="F123" s="867"/>
      <c r="G123" s="8"/>
      <c r="H123" s="867"/>
      <c r="I123" s="8"/>
      <c r="J123" s="867"/>
      <c r="K123" s="8"/>
      <c r="L123" s="867"/>
      <c r="M123" s="867"/>
      <c r="N123" s="867"/>
      <c r="O123" s="867"/>
      <c r="P123" s="867"/>
      <c r="Q123" s="8"/>
      <c r="R123" s="867"/>
      <c r="S123" s="8"/>
      <c r="T123" s="867"/>
    </row>
    <row r="124" spans="2:20" ht="13.5">
      <c r="B124" s="8"/>
      <c r="C124" s="8"/>
      <c r="D124" s="867"/>
      <c r="E124" s="8"/>
      <c r="F124" s="867"/>
      <c r="G124" s="8"/>
      <c r="H124" s="867"/>
      <c r="I124" s="8"/>
      <c r="J124" s="867"/>
      <c r="K124" s="8"/>
      <c r="L124" s="867"/>
      <c r="M124" s="867"/>
      <c r="N124" s="867"/>
      <c r="O124" s="867"/>
      <c r="P124" s="867"/>
      <c r="Q124" s="8"/>
      <c r="R124" s="867"/>
      <c r="S124" s="8"/>
      <c r="T124" s="867"/>
    </row>
    <row r="125" spans="2:20" ht="13.5">
      <c r="B125" s="8"/>
      <c r="C125" s="8"/>
      <c r="D125" s="867"/>
      <c r="E125" s="8"/>
      <c r="F125" s="867"/>
      <c r="G125" s="8"/>
      <c r="H125" s="867"/>
      <c r="I125" s="8"/>
      <c r="J125" s="867"/>
      <c r="K125" s="8"/>
      <c r="L125" s="867"/>
      <c r="M125" s="867"/>
      <c r="N125" s="867"/>
      <c r="O125" s="867"/>
      <c r="P125" s="867"/>
      <c r="Q125" s="8"/>
      <c r="R125" s="867"/>
      <c r="S125" s="8"/>
      <c r="T125" s="867"/>
    </row>
    <row r="126" spans="2:20" ht="13.5">
      <c r="B126" s="8"/>
      <c r="C126" s="8"/>
      <c r="D126" s="867"/>
      <c r="E126" s="8"/>
      <c r="F126" s="867"/>
      <c r="G126" s="8"/>
      <c r="H126" s="867"/>
      <c r="I126" s="8"/>
      <c r="J126" s="867"/>
      <c r="K126" s="8"/>
      <c r="L126" s="867"/>
      <c r="M126" s="867"/>
      <c r="N126" s="867"/>
      <c r="O126" s="867"/>
      <c r="P126" s="867"/>
      <c r="Q126" s="8"/>
      <c r="R126" s="867"/>
      <c r="S126" s="8"/>
      <c r="T126" s="867"/>
    </row>
    <row r="127" spans="2:20" ht="13.5">
      <c r="B127" s="8"/>
      <c r="C127" s="8"/>
      <c r="D127" s="867"/>
      <c r="E127" s="8"/>
      <c r="F127" s="867"/>
      <c r="G127" s="8"/>
      <c r="H127" s="867"/>
      <c r="I127" s="8"/>
      <c r="J127" s="867"/>
      <c r="K127" s="8"/>
      <c r="L127" s="867"/>
      <c r="M127" s="867"/>
      <c r="N127" s="867"/>
      <c r="O127" s="867"/>
      <c r="P127" s="867"/>
      <c r="Q127" s="8"/>
      <c r="R127" s="867"/>
      <c r="S127" s="8"/>
      <c r="T127" s="867"/>
    </row>
    <row r="128" spans="2:20" ht="13.5">
      <c r="B128" s="8"/>
      <c r="C128" s="8"/>
      <c r="D128" s="867"/>
      <c r="E128" s="8"/>
      <c r="F128" s="867"/>
      <c r="G128" s="8"/>
      <c r="H128" s="867"/>
      <c r="I128" s="8"/>
      <c r="J128" s="867"/>
      <c r="K128" s="8"/>
      <c r="L128" s="867"/>
      <c r="M128" s="867"/>
      <c r="N128" s="867"/>
      <c r="O128" s="867"/>
      <c r="P128" s="867"/>
      <c r="Q128" s="8"/>
      <c r="R128" s="867"/>
      <c r="S128" s="8"/>
      <c r="T128" s="867"/>
    </row>
    <row r="129" spans="2:20" ht="13.5">
      <c r="B129" s="8"/>
      <c r="C129" s="8"/>
      <c r="D129" s="867"/>
      <c r="E129" s="8"/>
      <c r="F129" s="867"/>
      <c r="G129" s="8"/>
      <c r="H129" s="867"/>
      <c r="I129" s="8"/>
      <c r="J129" s="867"/>
      <c r="K129" s="8"/>
      <c r="L129" s="867"/>
      <c r="M129" s="867"/>
      <c r="N129" s="867"/>
      <c r="O129" s="867"/>
      <c r="P129" s="867"/>
      <c r="Q129" s="8"/>
      <c r="R129" s="867"/>
      <c r="S129" s="8"/>
      <c r="T129" s="867"/>
    </row>
    <row r="130" spans="2:20" ht="13.5">
      <c r="B130" s="8"/>
      <c r="C130" s="8"/>
      <c r="D130" s="867"/>
      <c r="E130" s="8"/>
      <c r="F130" s="867"/>
      <c r="G130" s="8"/>
      <c r="H130" s="867"/>
      <c r="I130" s="8"/>
      <c r="J130" s="867"/>
      <c r="K130" s="8"/>
      <c r="L130" s="867"/>
      <c r="M130" s="867"/>
      <c r="N130" s="867"/>
      <c r="O130" s="867"/>
      <c r="P130" s="867"/>
      <c r="Q130" s="8"/>
      <c r="R130" s="867"/>
      <c r="S130" s="8"/>
      <c r="T130" s="867"/>
    </row>
    <row r="131" spans="2:20" ht="13.5">
      <c r="B131" s="8"/>
      <c r="C131" s="8"/>
      <c r="D131" s="867"/>
      <c r="E131" s="8"/>
      <c r="F131" s="867"/>
      <c r="G131" s="8"/>
      <c r="H131" s="867"/>
      <c r="I131" s="8"/>
      <c r="J131" s="867"/>
      <c r="K131" s="8"/>
      <c r="L131" s="867"/>
      <c r="M131" s="867"/>
      <c r="N131" s="867"/>
      <c r="O131" s="867"/>
      <c r="P131" s="867"/>
      <c r="Q131" s="8"/>
      <c r="R131" s="867"/>
      <c r="S131" s="8"/>
      <c r="T131" s="867"/>
    </row>
    <row r="132" spans="2:20" ht="13.5">
      <c r="B132" s="8"/>
      <c r="C132" s="8"/>
      <c r="D132" s="867"/>
      <c r="E132" s="8"/>
      <c r="F132" s="867"/>
      <c r="G132" s="8"/>
      <c r="H132" s="867"/>
      <c r="I132" s="8"/>
      <c r="J132" s="867"/>
      <c r="K132" s="8"/>
      <c r="L132" s="867"/>
      <c r="M132" s="867"/>
      <c r="N132" s="867"/>
      <c r="O132" s="867"/>
      <c r="P132" s="867"/>
      <c r="Q132" s="8"/>
      <c r="R132" s="867"/>
      <c r="S132" s="8"/>
      <c r="T132" s="867"/>
    </row>
    <row r="133" spans="2:20" ht="13.5">
      <c r="B133" s="8"/>
      <c r="C133" s="8"/>
      <c r="D133" s="867"/>
      <c r="E133" s="8"/>
      <c r="F133" s="867"/>
      <c r="G133" s="8"/>
      <c r="H133" s="867"/>
      <c r="I133" s="8"/>
      <c r="J133" s="867"/>
      <c r="K133" s="8"/>
      <c r="L133" s="867"/>
      <c r="M133" s="867"/>
      <c r="N133" s="867"/>
      <c r="O133" s="867"/>
      <c r="P133" s="867"/>
      <c r="Q133" s="8"/>
      <c r="R133" s="867"/>
      <c r="S133" s="8"/>
      <c r="T133" s="867"/>
    </row>
    <row r="134" spans="2:20" ht="13.5">
      <c r="B134" s="8"/>
      <c r="C134" s="8"/>
      <c r="D134" s="867"/>
      <c r="E134" s="8"/>
      <c r="F134" s="867"/>
      <c r="G134" s="8"/>
      <c r="H134" s="867"/>
      <c r="I134" s="8"/>
      <c r="J134" s="867"/>
      <c r="K134" s="8"/>
      <c r="L134" s="867"/>
      <c r="M134" s="867"/>
      <c r="N134" s="867"/>
      <c r="O134" s="867"/>
      <c r="P134" s="867"/>
      <c r="Q134" s="8"/>
      <c r="R134" s="867"/>
      <c r="S134" s="8"/>
      <c r="T134" s="867"/>
    </row>
    <row r="135" spans="2:20" ht="13.5">
      <c r="B135" s="8"/>
      <c r="C135" s="8"/>
      <c r="D135" s="867"/>
      <c r="E135" s="8"/>
      <c r="F135" s="867"/>
      <c r="G135" s="8"/>
      <c r="H135" s="867"/>
      <c r="I135" s="8"/>
      <c r="J135" s="867"/>
      <c r="K135" s="8"/>
      <c r="L135" s="867"/>
      <c r="M135" s="867"/>
      <c r="N135" s="867"/>
      <c r="O135" s="867"/>
      <c r="P135" s="867"/>
      <c r="Q135" s="8"/>
      <c r="R135" s="867"/>
      <c r="S135" s="8"/>
      <c r="T135" s="867"/>
    </row>
    <row r="136" spans="2:20" ht="13.5">
      <c r="B136" s="8"/>
      <c r="C136" s="8"/>
      <c r="D136" s="867"/>
      <c r="E136" s="8"/>
      <c r="F136" s="867"/>
      <c r="G136" s="8"/>
      <c r="H136" s="867"/>
      <c r="I136" s="8"/>
      <c r="J136" s="867"/>
      <c r="K136" s="8"/>
      <c r="L136" s="867"/>
      <c r="M136" s="867"/>
      <c r="N136" s="867"/>
      <c r="O136" s="867"/>
      <c r="P136" s="867"/>
      <c r="Q136" s="8"/>
      <c r="R136" s="867"/>
      <c r="S136" s="8"/>
      <c r="T136" s="867"/>
    </row>
    <row r="137" spans="2:20" ht="13.5">
      <c r="B137" s="8"/>
      <c r="C137" s="8"/>
      <c r="D137" s="867"/>
      <c r="E137" s="8"/>
      <c r="F137" s="867"/>
      <c r="G137" s="8"/>
      <c r="H137" s="867"/>
      <c r="I137" s="8"/>
      <c r="J137" s="867"/>
      <c r="K137" s="8"/>
      <c r="L137" s="867"/>
      <c r="M137" s="867"/>
      <c r="N137" s="867"/>
      <c r="O137" s="867"/>
      <c r="P137" s="867"/>
      <c r="Q137" s="8"/>
      <c r="R137" s="867"/>
      <c r="S137" s="8"/>
      <c r="T137" s="867"/>
    </row>
    <row r="138" spans="2:20" ht="13.5">
      <c r="B138" s="8"/>
      <c r="C138" s="8"/>
      <c r="D138" s="867"/>
      <c r="E138" s="8"/>
      <c r="F138" s="867"/>
      <c r="G138" s="8"/>
      <c r="H138" s="867"/>
      <c r="I138" s="8"/>
      <c r="J138" s="867"/>
      <c r="K138" s="8"/>
      <c r="L138" s="867"/>
      <c r="M138" s="867"/>
      <c r="N138" s="867"/>
      <c r="O138" s="867"/>
      <c r="P138" s="867"/>
      <c r="Q138" s="8"/>
      <c r="R138" s="867"/>
      <c r="S138" s="8"/>
      <c r="T138" s="867"/>
    </row>
    <row r="139" spans="2:20" ht="13.5">
      <c r="B139" s="8"/>
      <c r="C139" s="8"/>
      <c r="D139" s="867"/>
      <c r="E139" s="8"/>
      <c r="F139" s="867"/>
      <c r="G139" s="8"/>
      <c r="H139" s="867"/>
      <c r="I139" s="8"/>
      <c r="J139" s="867"/>
      <c r="K139" s="8"/>
      <c r="L139" s="867"/>
      <c r="M139" s="867"/>
      <c r="N139" s="867"/>
      <c r="O139" s="867"/>
      <c r="P139" s="867"/>
      <c r="Q139" s="8"/>
      <c r="R139" s="867"/>
      <c r="S139" s="8"/>
      <c r="T139" s="867"/>
    </row>
    <row r="140" spans="2:20" ht="13.5">
      <c r="B140" s="8"/>
      <c r="C140" s="8"/>
      <c r="D140" s="867"/>
      <c r="E140" s="8"/>
      <c r="F140" s="867"/>
      <c r="G140" s="8"/>
      <c r="H140" s="867"/>
      <c r="I140" s="8"/>
      <c r="J140" s="867"/>
      <c r="K140" s="8"/>
      <c r="L140" s="867"/>
      <c r="M140" s="867"/>
      <c r="N140" s="867"/>
      <c r="O140" s="867"/>
      <c r="P140" s="867"/>
      <c r="Q140" s="8"/>
      <c r="R140" s="867"/>
      <c r="S140" s="8"/>
      <c r="T140" s="867"/>
    </row>
    <row r="141" spans="2:20" ht="13.5">
      <c r="B141" s="8"/>
      <c r="C141" s="8"/>
      <c r="D141" s="867"/>
      <c r="E141" s="8"/>
      <c r="F141" s="867"/>
      <c r="G141" s="8"/>
      <c r="H141" s="867"/>
      <c r="I141" s="8"/>
      <c r="J141" s="867"/>
      <c r="K141" s="8"/>
      <c r="L141" s="867"/>
      <c r="M141" s="867"/>
      <c r="N141" s="867"/>
      <c r="O141" s="867"/>
      <c r="P141" s="867"/>
      <c r="Q141" s="8"/>
      <c r="R141" s="867"/>
      <c r="S141" s="8"/>
      <c r="T141" s="867"/>
    </row>
    <row r="142" spans="2:20" ht="13.5">
      <c r="B142" s="8"/>
      <c r="C142" s="8"/>
      <c r="D142" s="867"/>
      <c r="E142" s="8"/>
      <c r="F142" s="867"/>
      <c r="G142" s="8"/>
      <c r="H142" s="867"/>
      <c r="I142" s="8"/>
      <c r="J142" s="867"/>
      <c r="K142" s="8"/>
      <c r="L142" s="867"/>
      <c r="M142" s="867"/>
      <c r="N142" s="867"/>
      <c r="O142" s="867"/>
      <c r="P142" s="867"/>
      <c r="Q142" s="8"/>
      <c r="R142" s="867"/>
      <c r="S142" s="8"/>
      <c r="T142" s="867"/>
    </row>
    <row r="143" spans="2:20" ht="13.5">
      <c r="B143" s="8"/>
      <c r="C143" s="8"/>
      <c r="D143" s="867"/>
      <c r="E143" s="8"/>
      <c r="F143" s="867"/>
      <c r="G143" s="8"/>
      <c r="H143" s="867"/>
      <c r="I143" s="8"/>
      <c r="J143" s="867"/>
      <c r="K143" s="8"/>
      <c r="L143" s="867"/>
      <c r="M143" s="867"/>
      <c r="N143" s="867"/>
      <c r="O143" s="867"/>
      <c r="P143" s="867"/>
      <c r="Q143" s="8"/>
      <c r="R143" s="867"/>
      <c r="S143" s="8"/>
      <c r="T143" s="867"/>
    </row>
    <row r="144" spans="2:20" ht="13.5">
      <c r="B144" s="8"/>
      <c r="C144" s="8"/>
      <c r="D144" s="867"/>
      <c r="E144" s="8"/>
      <c r="F144" s="867"/>
      <c r="G144" s="8"/>
      <c r="H144" s="867"/>
      <c r="I144" s="8"/>
      <c r="J144" s="867"/>
      <c r="K144" s="8"/>
      <c r="L144" s="867"/>
      <c r="M144" s="867"/>
      <c r="N144" s="867"/>
      <c r="O144" s="867"/>
      <c r="P144" s="867"/>
      <c r="Q144" s="8"/>
      <c r="R144" s="867"/>
      <c r="S144" s="8"/>
      <c r="T144" s="867"/>
    </row>
    <row r="145" spans="2:20" ht="13.5">
      <c r="B145" s="8"/>
      <c r="C145" s="8"/>
      <c r="D145" s="867"/>
      <c r="E145" s="8"/>
      <c r="F145" s="867"/>
      <c r="G145" s="8"/>
      <c r="H145" s="867"/>
      <c r="I145" s="8"/>
      <c r="J145" s="867"/>
      <c r="K145" s="8"/>
      <c r="L145" s="867"/>
      <c r="M145" s="867"/>
      <c r="N145" s="867"/>
      <c r="O145" s="867"/>
      <c r="P145" s="867"/>
      <c r="Q145" s="8"/>
      <c r="R145" s="867"/>
      <c r="S145" s="8"/>
      <c r="T145" s="867"/>
    </row>
    <row r="146" spans="2:20" ht="13.5">
      <c r="B146" s="8"/>
      <c r="C146" s="8"/>
      <c r="D146" s="867"/>
      <c r="E146" s="8"/>
      <c r="F146" s="867"/>
      <c r="G146" s="8"/>
      <c r="H146" s="867"/>
      <c r="I146" s="8"/>
      <c r="J146" s="867"/>
      <c r="K146" s="8"/>
      <c r="L146" s="867"/>
      <c r="M146" s="867"/>
      <c r="N146" s="867"/>
      <c r="O146" s="867"/>
      <c r="P146" s="867"/>
      <c r="Q146" s="8"/>
      <c r="R146" s="867"/>
      <c r="S146" s="8"/>
      <c r="T146" s="867"/>
    </row>
    <row r="147" spans="2:20" ht="13.5">
      <c r="B147" s="8"/>
      <c r="C147" s="8"/>
      <c r="D147" s="867"/>
      <c r="E147" s="8"/>
      <c r="F147" s="867"/>
      <c r="G147" s="8"/>
      <c r="H147" s="867"/>
      <c r="I147" s="8"/>
      <c r="J147" s="867"/>
      <c r="K147" s="8"/>
      <c r="L147" s="867"/>
      <c r="M147" s="867"/>
      <c r="N147" s="867"/>
      <c r="O147" s="867"/>
      <c r="P147" s="867"/>
      <c r="Q147" s="8"/>
      <c r="R147" s="867"/>
      <c r="S147" s="8"/>
      <c r="T147" s="867"/>
    </row>
    <row r="148" spans="2:20" ht="13.5">
      <c r="B148" s="8"/>
      <c r="C148" s="8"/>
      <c r="D148" s="867"/>
      <c r="E148" s="8"/>
      <c r="F148" s="867"/>
      <c r="G148" s="8"/>
      <c r="H148" s="867"/>
      <c r="I148" s="8"/>
      <c r="J148" s="867"/>
      <c r="K148" s="8"/>
      <c r="L148" s="867"/>
      <c r="M148" s="867"/>
      <c r="N148" s="867"/>
      <c r="O148" s="867"/>
      <c r="P148" s="867"/>
      <c r="Q148" s="8"/>
      <c r="R148" s="867"/>
      <c r="S148" s="8"/>
      <c r="T148" s="867"/>
    </row>
    <row r="149" spans="2:20" ht="13.5">
      <c r="B149" s="8"/>
      <c r="C149" s="8"/>
      <c r="D149" s="867"/>
      <c r="E149" s="8"/>
      <c r="F149" s="867"/>
      <c r="G149" s="8"/>
      <c r="H149" s="867"/>
      <c r="I149" s="8"/>
      <c r="J149" s="867"/>
      <c r="K149" s="8"/>
      <c r="L149" s="867"/>
      <c r="M149" s="867"/>
      <c r="N149" s="867"/>
      <c r="O149" s="867"/>
      <c r="P149" s="867"/>
      <c r="Q149" s="8"/>
      <c r="R149" s="867"/>
      <c r="S149" s="8"/>
      <c r="T149" s="867"/>
    </row>
    <row r="150" spans="2:20" ht="13.5">
      <c r="B150" s="8"/>
      <c r="C150" s="8"/>
      <c r="D150" s="867"/>
      <c r="E150" s="8"/>
      <c r="F150" s="867"/>
      <c r="G150" s="8"/>
      <c r="H150" s="867"/>
      <c r="I150" s="8"/>
      <c r="J150" s="867"/>
      <c r="K150" s="8"/>
      <c r="L150" s="867"/>
      <c r="M150" s="867"/>
      <c r="N150" s="867"/>
      <c r="O150" s="867"/>
      <c r="P150" s="867"/>
      <c r="Q150" s="8"/>
      <c r="R150" s="867"/>
      <c r="S150" s="8"/>
      <c r="T150" s="867"/>
    </row>
    <row r="151" spans="2:20" ht="13.5">
      <c r="B151" s="8"/>
      <c r="C151" s="8"/>
      <c r="D151" s="867"/>
      <c r="E151" s="8"/>
      <c r="F151" s="867"/>
      <c r="G151" s="8"/>
      <c r="H151" s="867"/>
      <c r="I151" s="8"/>
      <c r="J151" s="867"/>
      <c r="K151" s="8"/>
      <c r="L151" s="867"/>
      <c r="M151" s="867"/>
      <c r="N151" s="867"/>
      <c r="O151" s="867"/>
      <c r="P151" s="867"/>
      <c r="Q151" s="8"/>
      <c r="R151" s="867"/>
      <c r="S151" s="8"/>
      <c r="T151" s="867"/>
    </row>
    <row r="152" spans="2:20" ht="13.5">
      <c r="B152" s="8"/>
      <c r="C152" s="8"/>
      <c r="D152" s="867"/>
      <c r="E152" s="8"/>
      <c r="F152" s="867"/>
      <c r="G152" s="8"/>
      <c r="H152" s="867"/>
      <c r="I152" s="8"/>
      <c r="J152" s="867"/>
      <c r="K152" s="8"/>
      <c r="L152" s="867"/>
      <c r="M152" s="867"/>
      <c r="N152" s="867"/>
      <c r="O152" s="867"/>
      <c r="P152" s="867"/>
      <c r="Q152" s="8"/>
      <c r="R152" s="867"/>
      <c r="S152" s="8"/>
      <c r="T152" s="867"/>
    </row>
    <row r="153" spans="2:20" ht="13.5">
      <c r="B153" s="8"/>
      <c r="C153" s="8"/>
      <c r="D153" s="867"/>
      <c r="E153" s="8"/>
      <c r="F153" s="867"/>
      <c r="G153" s="8"/>
      <c r="H153" s="867"/>
      <c r="I153" s="8"/>
      <c r="J153" s="867"/>
      <c r="K153" s="8"/>
      <c r="L153" s="867"/>
      <c r="M153" s="867"/>
      <c r="N153" s="867"/>
      <c r="O153" s="867"/>
      <c r="P153" s="867"/>
      <c r="Q153" s="8"/>
      <c r="R153" s="867"/>
      <c r="S153" s="8"/>
      <c r="T153" s="867"/>
    </row>
    <row r="154" spans="2:20" ht="13.5">
      <c r="B154" s="8"/>
      <c r="C154" s="8"/>
      <c r="D154" s="867"/>
      <c r="E154" s="8"/>
      <c r="F154" s="867"/>
      <c r="G154" s="8"/>
      <c r="H154" s="867"/>
      <c r="I154" s="8"/>
      <c r="J154" s="867"/>
      <c r="K154" s="8"/>
      <c r="L154" s="867"/>
      <c r="M154" s="867"/>
      <c r="N154" s="867"/>
      <c r="O154" s="867"/>
      <c r="P154" s="867"/>
      <c r="Q154" s="8"/>
      <c r="R154" s="867"/>
      <c r="S154" s="8"/>
      <c r="T154" s="867"/>
    </row>
    <row r="155" spans="2:20" ht="13.5">
      <c r="B155" s="8"/>
      <c r="C155" s="8"/>
      <c r="D155" s="867"/>
      <c r="E155" s="8"/>
      <c r="F155" s="867"/>
      <c r="G155" s="8"/>
      <c r="H155" s="867"/>
      <c r="I155" s="8"/>
      <c r="J155" s="867"/>
      <c r="K155" s="8"/>
      <c r="L155" s="867"/>
      <c r="M155" s="867"/>
      <c r="N155" s="867"/>
      <c r="O155" s="867"/>
      <c r="P155" s="867"/>
      <c r="Q155" s="8"/>
      <c r="R155" s="867"/>
      <c r="S155" s="8"/>
      <c r="T155" s="867"/>
    </row>
    <row r="156" spans="2:20" ht="13.5">
      <c r="B156" s="8"/>
      <c r="C156" s="8"/>
      <c r="D156" s="867"/>
      <c r="E156" s="8"/>
      <c r="F156" s="867"/>
      <c r="G156" s="8"/>
      <c r="H156" s="867"/>
      <c r="I156" s="8"/>
      <c r="J156" s="867"/>
      <c r="K156" s="8"/>
      <c r="L156" s="867"/>
      <c r="M156" s="867"/>
      <c r="N156" s="867"/>
      <c r="O156" s="867"/>
      <c r="P156" s="867"/>
      <c r="Q156" s="8"/>
      <c r="R156" s="867"/>
      <c r="S156" s="8"/>
      <c r="T156" s="867"/>
    </row>
    <row r="157" spans="2:20" ht="13.5">
      <c r="B157" s="8"/>
      <c r="C157" s="8"/>
      <c r="D157" s="867"/>
      <c r="E157" s="8"/>
      <c r="F157" s="867"/>
      <c r="G157" s="8"/>
      <c r="H157" s="867"/>
      <c r="I157" s="8"/>
      <c r="J157" s="867"/>
      <c r="K157" s="8"/>
      <c r="L157" s="867"/>
      <c r="M157" s="867"/>
      <c r="N157" s="867"/>
      <c r="O157" s="867"/>
      <c r="P157" s="867"/>
      <c r="Q157" s="8"/>
      <c r="R157" s="867"/>
      <c r="S157" s="8"/>
      <c r="T157" s="867"/>
    </row>
    <row r="158" spans="2:20" ht="13.5">
      <c r="B158" s="8"/>
      <c r="C158" s="8"/>
      <c r="D158" s="867"/>
      <c r="E158" s="8"/>
      <c r="F158" s="867"/>
      <c r="G158" s="8"/>
      <c r="H158" s="867"/>
      <c r="I158" s="8"/>
      <c r="J158" s="867"/>
      <c r="K158" s="8"/>
      <c r="L158" s="867"/>
      <c r="M158" s="867"/>
      <c r="N158" s="867"/>
      <c r="O158" s="867"/>
      <c r="P158" s="867"/>
      <c r="Q158" s="8"/>
      <c r="R158" s="867"/>
      <c r="S158" s="8"/>
      <c r="T158" s="867"/>
    </row>
    <row r="159" spans="2:20" ht="13.5">
      <c r="B159" s="8"/>
      <c r="C159" s="8"/>
      <c r="D159" s="867"/>
      <c r="E159" s="8"/>
      <c r="F159" s="867"/>
      <c r="G159" s="8"/>
      <c r="H159" s="867"/>
      <c r="I159" s="8"/>
      <c r="J159" s="867"/>
      <c r="K159" s="8"/>
      <c r="L159" s="867"/>
      <c r="M159" s="867"/>
      <c r="N159" s="867"/>
      <c r="O159" s="867"/>
      <c r="P159" s="867"/>
      <c r="Q159" s="8"/>
      <c r="R159" s="867"/>
      <c r="S159" s="8"/>
      <c r="T159" s="867"/>
    </row>
    <row r="160" spans="2:20" ht="13.5">
      <c r="B160" s="8"/>
      <c r="C160" s="8"/>
      <c r="D160" s="867"/>
      <c r="E160" s="8"/>
      <c r="F160" s="867"/>
      <c r="G160" s="8"/>
      <c r="H160" s="867"/>
      <c r="I160" s="8"/>
      <c r="J160" s="867"/>
      <c r="K160" s="8"/>
      <c r="L160" s="867"/>
      <c r="M160" s="867"/>
      <c r="N160" s="867"/>
      <c r="O160" s="867"/>
      <c r="P160" s="867"/>
      <c r="Q160" s="8"/>
      <c r="R160" s="867"/>
      <c r="S160" s="8"/>
      <c r="T160" s="867"/>
    </row>
    <row r="161" spans="2:20" ht="13.5">
      <c r="B161" s="8"/>
      <c r="C161" s="8"/>
      <c r="D161" s="867"/>
      <c r="E161" s="8"/>
      <c r="F161" s="867"/>
      <c r="G161" s="8"/>
      <c r="H161" s="867"/>
      <c r="I161" s="8"/>
      <c r="J161" s="867"/>
      <c r="K161" s="8"/>
      <c r="L161" s="867"/>
      <c r="M161" s="867"/>
      <c r="N161" s="867"/>
      <c r="O161" s="867"/>
      <c r="P161" s="867"/>
      <c r="Q161" s="8"/>
      <c r="R161" s="867"/>
      <c r="S161" s="8"/>
      <c r="T161" s="867"/>
    </row>
    <row r="162" spans="2:20" ht="13.5">
      <c r="B162" s="8"/>
      <c r="C162" s="8"/>
      <c r="D162" s="867"/>
      <c r="E162" s="8"/>
      <c r="F162" s="867"/>
      <c r="G162" s="8"/>
      <c r="H162" s="867"/>
      <c r="I162" s="8"/>
      <c r="J162" s="867"/>
      <c r="K162" s="8"/>
      <c r="L162" s="867"/>
      <c r="M162" s="867"/>
      <c r="N162" s="867"/>
      <c r="O162" s="867"/>
      <c r="P162" s="867"/>
      <c r="Q162" s="8"/>
      <c r="R162" s="867"/>
      <c r="S162" s="8"/>
      <c r="T162" s="867"/>
    </row>
    <row r="163" spans="2:20" ht="13.5">
      <c r="B163" s="8"/>
      <c r="C163" s="8"/>
      <c r="D163" s="867"/>
      <c r="E163" s="8"/>
      <c r="F163" s="867"/>
      <c r="G163" s="8"/>
      <c r="H163" s="867"/>
      <c r="I163" s="8"/>
      <c r="J163" s="867"/>
      <c r="K163" s="8"/>
      <c r="L163" s="867"/>
      <c r="M163" s="867"/>
      <c r="N163" s="867"/>
      <c r="O163" s="867"/>
      <c r="P163" s="867"/>
      <c r="Q163" s="8"/>
      <c r="R163" s="867"/>
      <c r="S163" s="8"/>
      <c r="T163" s="867"/>
    </row>
    <row r="164" spans="2:20" ht="13.5">
      <c r="B164" s="8"/>
      <c r="C164" s="8"/>
      <c r="D164" s="867"/>
      <c r="E164" s="8"/>
      <c r="F164" s="867"/>
      <c r="G164" s="8"/>
      <c r="H164" s="867"/>
      <c r="I164" s="8"/>
      <c r="J164" s="867"/>
      <c r="K164" s="8"/>
      <c r="L164" s="867"/>
      <c r="M164" s="867"/>
      <c r="N164" s="867"/>
      <c r="O164" s="867"/>
      <c r="P164" s="867"/>
      <c r="Q164" s="8"/>
      <c r="R164" s="867"/>
      <c r="S164" s="8"/>
      <c r="T164" s="867"/>
    </row>
    <row r="165" spans="2:20" ht="13.5">
      <c r="B165" s="8"/>
      <c r="C165" s="8"/>
      <c r="D165" s="867"/>
      <c r="E165" s="8"/>
      <c r="F165" s="867"/>
      <c r="G165" s="8"/>
      <c r="H165" s="867"/>
      <c r="I165" s="8"/>
      <c r="J165" s="867"/>
      <c r="K165" s="8"/>
      <c r="L165" s="867"/>
      <c r="M165" s="867"/>
      <c r="N165" s="867"/>
      <c r="O165" s="867"/>
      <c r="P165" s="867"/>
      <c r="Q165" s="8"/>
      <c r="R165" s="867"/>
      <c r="S165" s="8"/>
      <c r="T165" s="867"/>
    </row>
    <row r="166" spans="2:20" ht="13.5">
      <c r="B166" s="8"/>
      <c r="C166" s="8"/>
      <c r="D166" s="867"/>
      <c r="E166" s="8"/>
      <c r="F166" s="867"/>
      <c r="G166" s="8"/>
      <c r="H166" s="867"/>
      <c r="I166" s="8"/>
      <c r="J166" s="867"/>
      <c r="K166" s="8"/>
      <c r="L166" s="867"/>
      <c r="M166" s="867"/>
      <c r="N166" s="867"/>
      <c r="O166" s="867"/>
      <c r="P166" s="867"/>
      <c r="Q166" s="8"/>
      <c r="R166" s="867"/>
      <c r="S166" s="8"/>
      <c r="T166" s="867"/>
    </row>
    <row r="167" spans="2:20" ht="13.5">
      <c r="B167" s="8"/>
      <c r="C167" s="8"/>
      <c r="D167" s="867"/>
      <c r="E167" s="8"/>
      <c r="F167" s="867"/>
      <c r="G167" s="8"/>
      <c r="H167" s="867"/>
      <c r="I167" s="8"/>
      <c r="J167" s="867"/>
      <c r="K167" s="8"/>
      <c r="L167" s="867"/>
      <c r="M167" s="867"/>
      <c r="N167" s="867"/>
      <c r="O167" s="867"/>
      <c r="P167" s="867"/>
      <c r="Q167" s="8"/>
      <c r="R167" s="867"/>
      <c r="S167" s="8"/>
      <c r="T167" s="867"/>
    </row>
    <row r="168" spans="2:20" ht="13.5">
      <c r="B168" s="8"/>
      <c r="C168" s="8"/>
      <c r="D168" s="867"/>
      <c r="E168" s="8"/>
      <c r="F168" s="867"/>
      <c r="G168" s="8"/>
      <c r="H168" s="867"/>
      <c r="I168" s="8"/>
      <c r="J168" s="867"/>
      <c r="K168" s="8"/>
      <c r="L168" s="867"/>
      <c r="M168" s="867"/>
      <c r="N168" s="867"/>
      <c r="O168" s="867"/>
      <c r="P168" s="867"/>
      <c r="Q168" s="8"/>
      <c r="R168" s="867"/>
      <c r="S168" s="8"/>
      <c r="T168" s="867"/>
    </row>
    <row r="169" spans="2:20" ht="13.5">
      <c r="B169" s="8"/>
      <c r="C169" s="8"/>
      <c r="D169" s="867"/>
      <c r="E169" s="8"/>
      <c r="F169" s="867"/>
      <c r="G169" s="8"/>
      <c r="H169" s="867"/>
      <c r="I169" s="8"/>
      <c r="J169" s="867"/>
      <c r="K169" s="8"/>
      <c r="L169" s="867"/>
      <c r="M169" s="867"/>
      <c r="N169" s="867"/>
      <c r="O169" s="867"/>
      <c r="P169" s="867"/>
      <c r="Q169" s="8"/>
      <c r="R169" s="867"/>
      <c r="S169" s="8"/>
      <c r="T169" s="867"/>
    </row>
    <row r="170" spans="2:20" ht="13.5">
      <c r="B170" s="8"/>
      <c r="C170" s="8"/>
      <c r="D170" s="867"/>
      <c r="E170" s="8"/>
      <c r="F170" s="867"/>
      <c r="G170" s="8"/>
      <c r="H170" s="867"/>
      <c r="I170" s="8"/>
      <c r="J170" s="867"/>
      <c r="K170" s="8"/>
      <c r="L170" s="867"/>
      <c r="M170" s="867"/>
      <c r="N170" s="867"/>
      <c r="O170" s="867"/>
      <c r="P170" s="867"/>
      <c r="Q170" s="8"/>
      <c r="R170" s="867"/>
      <c r="S170" s="8"/>
      <c r="T170" s="867"/>
    </row>
    <row r="171" spans="2:20" ht="13.5">
      <c r="B171" s="8"/>
      <c r="C171" s="8"/>
      <c r="D171" s="867"/>
      <c r="E171" s="8"/>
      <c r="F171" s="867"/>
      <c r="G171" s="8"/>
      <c r="H171" s="867"/>
      <c r="I171" s="8"/>
      <c r="J171" s="867"/>
      <c r="K171" s="8"/>
      <c r="L171" s="867"/>
      <c r="M171" s="867"/>
      <c r="N171" s="867"/>
      <c r="O171" s="867"/>
      <c r="P171" s="867"/>
      <c r="Q171" s="8"/>
      <c r="R171" s="867"/>
      <c r="S171" s="8"/>
      <c r="T171" s="867"/>
    </row>
    <row r="172" spans="2:20" ht="13.5">
      <c r="B172" s="8"/>
      <c r="C172" s="8"/>
      <c r="D172" s="867"/>
      <c r="E172" s="8"/>
      <c r="F172" s="867"/>
      <c r="G172" s="8"/>
      <c r="H172" s="867"/>
      <c r="I172" s="8"/>
      <c r="J172" s="867"/>
      <c r="K172" s="8"/>
      <c r="L172" s="867"/>
      <c r="M172" s="867"/>
      <c r="N172" s="867"/>
      <c r="O172" s="867"/>
      <c r="P172" s="867"/>
      <c r="Q172" s="8"/>
      <c r="R172" s="867"/>
      <c r="S172" s="8"/>
      <c r="T172" s="867"/>
    </row>
    <row r="173" spans="2:20" ht="13.5">
      <c r="B173" s="8"/>
      <c r="C173" s="8"/>
      <c r="D173" s="867"/>
      <c r="E173" s="8"/>
      <c r="F173" s="867"/>
      <c r="G173" s="8"/>
      <c r="H173" s="867"/>
      <c r="I173" s="8"/>
      <c r="J173" s="867"/>
      <c r="K173" s="8"/>
      <c r="L173" s="867"/>
      <c r="M173" s="867"/>
      <c r="N173" s="867"/>
      <c r="O173" s="867"/>
      <c r="P173" s="867"/>
      <c r="Q173" s="8"/>
      <c r="R173" s="867"/>
      <c r="S173" s="8"/>
      <c r="T173" s="867"/>
    </row>
    <row r="174" spans="2:20" ht="13.5">
      <c r="B174" s="8"/>
      <c r="C174" s="8"/>
      <c r="D174" s="867"/>
      <c r="E174" s="8"/>
      <c r="F174" s="867"/>
      <c r="G174" s="8"/>
      <c r="H174" s="867"/>
      <c r="I174" s="8"/>
      <c r="J174" s="867"/>
      <c r="K174" s="8"/>
      <c r="L174" s="867"/>
      <c r="M174" s="867"/>
      <c r="N174" s="867"/>
      <c r="O174" s="867"/>
      <c r="P174" s="867"/>
      <c r="Q174" s="8"/>
      <c r="R174" s="867"/>
      <c r="S174" s="8"/>
      <c r="T174" s="867"/>
    </row>
    <row r="175" spans="2:20" ht="13.5">
      <c r="B175" s="8"/>
      <c r="C175" s="8"/>
      <c r="D175" s="867"/>
      <c r="E175" s="8"/>
      <c r="F175" s="867"/>
      <c r="G175" s="8"/>
      <c r="H175" s="867"/>
      <c r="I175" s="8"/>
      <c r="J175" s="867"/>
      <c r="K175" s="8"/>
      <c r="L175" s="867"/>
      <c r="M175" s="867"/>
      <c r="N175" s="867"/>
      <c r="O175" s="867"/>
      <c r="P175" s="867"/>
      <c r="Q175" s="8"/>
      <c r="R175" s="867"/>
      <c r="S175" s="8"/>
      <c r="T175" s="867"/>
    </row>
    <row r="176" spans="2:20" ht="13.5">
      <c r="B176" s="8"/>
      <c r="C176" s="8"/>
      <c r="D176" s="867"/>
      <c r="E176" s="8"/>
      <c r="F176" s="867"/>
      <c r="G176" s="8"/>
      <c r="H176" s="867"/>
      <c r="I176" s="8"/>
      <c r="J176" s="867"/>
      <c r="K176" s="8"/>
      <c r="L176" s="867"/>
      <c r="M176" s="867"/>
      <c r="N176" s="867"/>
      <c r="O176" s="867"/>
      <c r="P176" s="867"/>
      <c r="Q176" s="8"/>
      <c r="R176" s="867"/>
      <c r="S176" s="8"/>
      <c r="T176" s="867"/>
    </row>
    <row r="177" spans="2:20" ht="13.5">
      <c r="B177" s="8"/>
      <c r="C177" s="8"/>
      <c r="D177" s="867"/>
      <c r="E177" s="8"/>
      <c r="F177" s="867"/>
      <c r="G177" s="8"/>
      <c r="H177" s="867"/>
      <c r="I177" s="8"/>
      <c r="J177" s="867"/>
      <c r="K177" s="8"/>
      <c r="L177" s="867"/>
      <c r="M177" s="867"/>
      <c r="N177" s="867"/>
      <c r="O177" s="867"/>
      <c r="P177" s="867"/>
      <c r="Q177" s="8"/>
      <c r="R177" s="867"/>
      <c r="S177" s="8"/>
      <c r="T177" s="867"/>
    </row>
    <row r="178" spans="2:20" ht="13.5">
      <c r="B178" s="8"/>
      <c r="C178" s="8"/>
      <c r="D178" s="867"/>
      <c r="E178" s="8"/>
      <c r="F178" s="867"/>
      <c r="G178" s="8"/>
      <c r="H178" s="867"/>
      <c r="I178" s="8"/>
      <c r="J178" s="867"/>
      <c r="K178" s="8"/>
      <c r="L178" s="867"/>
      <c r="M178" s="867"/>
      <c r="N178" s="867"/>
      <c r="O178" s="867"/>
      <c r="P178" s="867"/>
      <c r="Q178" s="8"/>
      <c r="R178" s="867"/>
      <c r="S178" s="8"/>
      <c r="T178" s="867"/>
    </row>
    <row r="179" spans="2:20" ht="13.5">
      <c r="B179" s="8"/>
      <c r="C179" s="8"/>
      <c r="D179" s="867"/>
      <c r="E179" s="8"/>
      <c r="F179" s="867"/>
      <c r="G179" s="8"/>
      <c r="H179" s="867"/>
      <c r="I179" s="8"/>
      <c r="J179" s="867"/>
      <c r="K179" s="8"/>
      <c r="L179" s="867"/>
      <c r="M179" s="867"/>
      <c r="N179" s="867"/>
      <c r="O179" s="867"/>
      <c r="P179" s="867"/>
      <c r="Q179" s="8"/>
      <c r="R179" s="867"/>
      <c r="S179" s="8"/>
      <c r="T179" s="867"/>
    </row>
    <row r="180" spans="2:20" ht="13.5">
      <c r="B180" s="8"/>
      <c r="C180" s="8"/>
      <c r="D180" s="867"/>
      <c r="E180" s="8"/>
      <c r="F180" s="867"/>
      <c r="G180" s="8"/>
      <c r="H180" s="867"/>
      <c r="I180" s="8"/>
      <c r="J180" s="867"/>
      <c r="K180" s="8"/>
      <c r="L180" s="867"/>
      <c r="M180" s="867"/>
      <c r="N180" s="867"/>
      <c r="O180" s="867"/>
      <c r="P180" s="867"/>
      <c r="Q180" s="8"/>
      <c r="R180" s="867"/>
      <c r="S180" s="8"/>
      <c r="T180" s="867"/>
    </row>
    <row r="181" spans="2:20" ht="13.5">
      <c r="B181" s="8"/>
      <c r="C181" s="8"/>
      <c r="D181" s="867"/>
      <c r="E181" s="8"/>
      <c r="F181" s="867"/>
      <c r="G181" s="8"/>
      <c r="H181" s="867"/>
      <c r="I181" s="8"/>
      <c r="J181" s="867"/>
      <c r="K181" s="8"/>
      <c r="L181" s="867"/>
      <c r="M181" s="867"/>
      <c r="N181" s="867"/>
      <c r="O181" s="867"/>
      <c r="P181" s="867"/>
      <c r="Q181" s="8"/>
      <c r="R181" s="867"/>
      <c r="S181" s="8"/>
      <c r="T181" s="867"/>
    </row>
    <row r="182" spans="2:20" ht="13.5">
      <c r="B182" s="8"/>
      <c r="C182" s="8"/>
      <c r="D182" s="867"/>
      <c r="E182" s="8"/>
      <c r="F182" s="867"/>
      <c r="G182" s="8"/>
      <c r="H182" s="867"/>
      <c r="I182" s="8"/>
      <c r="J182" s="867"/>
      <c r="K182" s="8"/>
      <c r="L182" s="867"/>
      <c r="M182" s="867"/>
      <c r="N182" s="867"/>
      <c r="O182" s="867"/>
      <c r="P182" s="867"/>
      <c r="Q182" s="8"/>
      <c r="R182" s="867"/>
      <c r="S182" s="8"/>
      <c r="T182" s="867"/>
    </row>
    <row r="183" spans="2:20" ht="13.5">
      <c r="B183" s="8"/>
      <c r="C183" s="8"/>
      <c r="D183" s="867"/>
      <c r="E183" s="8"/>
      <c r="F183" s="867"/>
      <c r="G183" s="8"/>
      <c r="H183" s="867"/>
      <c r="I183" s="8"/>
      <c r="J183" s="867"/>
      <c r="K183" s="8"/>
      <c r="L183" s="867"/>
      <c r="M183" s="867"/>
      <c r="N183" s="867"/>
      <c r="O183" s="867"/>
      <c r="P183" s="867"/>
      <c r="Q183" s="8"/>
      <c r="R183" s="867"/>
      <c r="S183" s="8"/>
      <c r="T183" s="867"/>
    </row>
    <row r="184" spans="2:20" ht="13.5">
      <c r="B184" s="8"/>
      <c r="C184" s="8"/>
      <c r="D184" s="867"/>
      <c r="E184" s="8"/>
      <c r="F184" s="867"/>
      <c r="G184" s="8"/>
      <c r="H184" s="867"/>
      <c r="I184" s="8"/>
      <c r="J184" s="867"/>
      <c r="K184" s="8"/>
      <c r="L184" s="867"/>
      <c r="M184" s="867"/>
      <c r="N184" s="867"/>
      <c r="O184" s="867"/>
      <c r="P184" s="867"/>
      <c r="Q184" s="8"/>
      <c r="R184" s="867"/>
      <c r="S184" s="8"/>
      <c r="T184" s="867"/>
    </row>
    <row r="185" spans="2:20" ht="13.5">
      <c r="B185" s="8"/>
      <c r="C185" s="8"/>
      <c r="D185" s="867"/>
      <c r="E185" s="8"/>
      <c r="F185" s="867"/>
      <c r="G185" s="8"/>
      <c r="H185" s="867"/>
      <c r="I185" s="8"/>
      <c r="J185" s="867"/>
      <c r="K185" s="8"/>
      <c r="L185" s="867"/>
      <c r="M185" s="867"/>
      <c r="N185" s="867"/>
      <c r="O185" s="867"/>
      <c r="P185" s="867"/>
      <c r="Q185" s="8"/>
      <c r="R185" s="867"/>
      <c r="S185" s="8"/>
      <c r="T185" s="867"/>
    </row>
    <row r="186" spans="2:20" ht="13.5">
      <c r="B186" s="8"/>
      <c r="C186" s="8"/>
      <c r="D186" s="867"/>
      <c r="E186" s="8"/>
      <c r="F186" s="867"/>
      <c r="G186" s="8"/>
      <c r="H186" s="867"/>
      <c r="I186" s="8"/>
      <c r="J186" s="867"/>
      <c r="K186" s="8"/>
      <c r="L186" s="867"/>
      <c r="M186" s="867"/>
      <c r="N186" s="867"/>
      <c r="O186" s="867"/>
      <c r="P186" s="867"/>
      <c r="Q186" s="8"/>
      <c r="R186" s="867"/>
      <c r="S186" s="8"/>
      <c r="T186" s="867"/>
    </row>
    <row r="187" spans="2:20" ht="13.5">
      <c r="B187" s="8"/>
      <c r="C187" s="8"/>
      <c r="D187" s="867"/>
      <c r="E187" s="8"/>
      <c r="F187" s="867"/>
      <c r="G187" s="8"/>
      <c r="H187" s="867"/>
      <c r="I187" s="8"/>
      <c r="J187" s="867"/>
      <c r="K187" s="8"/>
      <c r="L187" s="867"/>
      <c r="M187" s="867"/>
      <c r="N187" s="867"/>
      <c r="O187" s="867"/>
      <c r="P187" s="867"/>
      <c r="Q187" s="8"/>
      <c r="R187" s="867"/>
      <c r="S187" s="8"/>
      <c r="T187" s="867"/>
    </row>
    <row r="188" spans="2:20" ht="13.5">
      <c r="B188" s="8"/>
      <c r="C188" s="8"/>
      <c r="D188" s="867"/>
      <c r="E188" s="8"/>
      <c r="F188" s="867"/>
      <c r="G188" s="8"/>
      <c r="H188" s="867"/>
      <c r="I188" s="8"/>
      <c r="J188" s="867"/>
      <c r="K188" s="8"/>
      <c r="L188" s="867"/>
      <c r="M188" s="867"/>
      <c r="N188" s="867"/>
      <c r="O188" s="867"/>
      <c r="P188" s="867"/>
      <c r="Q188" s="8"/>
      <c r="R188" s="867"/>
      <c r="S188" s="8"/>
      <c r="T188" s="867"/>
    </row>
    <row r="189" spans="2:20" ht="13.5">
      <c r="B189" s="8"/>
      <c r="C189" s="8"/>
      <c r="D189" s="867"/>
      <c r="E189" s="8"/>
      <c r="F189" s="867"/>
      <c r="G189" s="8"/>
      <c r="H189" s="867"/>
      <c r="I189" s="8"/>
      <c r="J189" s="867"/>
      <c r="K189" s="8"/>
      <c r="L189" s="867"/>
      <c r="M189" s="867"/>
      <c r="N189" s="867"/>
      <c r="O189" s="867"/>
      <c r="P189" s="867"/>
      <c r="Q189" s="8"/>
      <c r="R189" s="867"/>
      <c r="S189" s="8"/>
      <c r="T189" s="867"/>
    </row>
    <row r="190" spans="2:20" ht="13.5">
      <c r="B190" s="8"/>
      <c r="C190" s="8"/>
      <c r="D190" s="867"/>
      <c r="E190" s="8"/>
      <c r="F190" s="867"/>
      <c r="G190" s="8"/>
      <c r="H190" s="867"/>
      <c r="I190" s="8"/>
      <c r="J190" s="867"/>
      <c r="K190" s="8"/>
      <c r="L190" s="867"/>
      <c r="M190" s="867"/>
      <c r="N190" s="867"/>
      <c r="O190" s="867"/>
      <c r="P190" s="867"/>
      <c r="Q190" s="8"/>
      <c r="R190" s="867"/>
      <c r="S190" s="8"/>
      <c r="T190" s="867"/>
    </row>
    <row r="191" spans="2:20" ht="13.5">
      <c r="B191" s="8"/>
      <c r="C191" s="8"/>
      <c r="D191" s="867"/>
      <c r="E191" s="8"/>
      <c r="F191" s="867"/>
      <c r="G191" s="8"/>
      <c r="H191" s="867"/>
      <c r="I191" s="8"/>
      <c r="J191" s="867"/>
      <c r="K191" s="8"/>
      <c r="L191" s="867"/>
      <c r="M191" s="867"/>
      <c r="N191" s="867"/>
      <c r="O191" s="867"/>
      <c r="P191" s="867"/>
      <c r="Q191" s="8"/>
      <c r="R191" s="867"/>
      <c r="S191" s="8"/>
      <c r="T191" s="867"/>
    </row>
    <row r="192" spans="2:20" ht="13.5">
      <c r="B192" s="8"/>
      <c r="C192" s="8"/>
      <c r="D192" s="867"/>
      <c r="E192" s="8"/>
      <c r="F192" s="867"/>
      <c r="G192" s="8"/>
      <c r="H192" s="867"/>
      <c r="I192" s="8"/>
      <c r="J192" s="867"/>
      <c r="K192" s="8"/>
      <c r="L192" s="867"/>
      <c r="M192" s="867"/>
      <c r="N192" s="867"/>
      <c r="O192" s="867"/>
      <c r="P192" s="867"/>
      <c r="Q192" s="8"/>
      <c r="R192" s="867"/>
      <c r="S192" s="8"/>
      <c r="T192" s="867"/>
    </row>
    <row r="193" spans="2:20" ht="13.5">
      <c r="B193" s="8"/>
      <c r="C193" s="8"/>
      <c r="D193" s="867"/>
      <c r="E193" s="8"/>
      <c r="F193" s="867"/>
      <c r="G193" s="8"/>
      <c r="H193" s="867"/>
      <c r="I193" s="8"/>
      <c r="J193" s="867"/>
      <c r="K193" s="8"/>
      <c r="L193" s="867"/>
      <c r="M193" s="867"/>
      <c r="N193" s="867"/>
      <c r="O193" s="867"/>
      <c r="P193" s="867"/>
      <c r="Q193" s="8"/>
      <c r="R193" s="867"/>
      <c r="S193" s="8"/>
      <c r="T193" s="867"/>
    </row>
    <row r="194" spans="2:20" ht="13.5">
      <c r="B194" s="8"/>
      <c r="C194" s="8"/>
      <c r="D194" s="867"/>
      <c r="E194" s="8"/>
      <c r="F194" s="867"/>
      <c r="G194" s="8"/>
      <c r="H194" s="867"/>
      <c r="I194" s="8"/>
      <c r="J194" s="867"/>
      <c r="K194" s="8"/>
      <c r="L194" s="867"/>
      <c r="M194" s="867"/>
      <c r="N194" s="867"/>
      <c r="O194" s="867"/>
      <c r="P194" s="867"/>
      <c r="Q194" s="8"/>
      <c r="R194" s="867"/>
      <c r="S194" s="8"/>
      <c r="T194" s="867"/>
    </row>
    <row r="195" spans="2:20" ht="13.5">
      <c r="B195" s="8"/>
      <c r="C195" s="8"/>
      <c r="D195" s="867"/>
      <c r="E195" s="8"/>
      <c r="F195" s="867"/>
      <c r="G195" s="8"/>
      <c r="H195" s="867"/>
      <c r="I195" s="8"/>
      <c r="J195" s="867"/>
      <c r="K195" s="8"/>
      <c r="L195" s="867"/>
      <c r="M195" s="867"/>
      <c r="N195" s="867"/>
      <c r="O195" s="867"/>
      <c r="P195" s="867"/>
      <c r="Q195" s="8"/>
      <c r="R195" s="867"/>
      <c r="S195" s="8"/>
      <c r="T195" s="867"/>
    </row>
    <row r="196" spans="2:20" ht="13.5">
      <c r="B196" s="8"/>
      <c r="C196" s="8"/>
      <c r="D196" s="867"/>
      <c r="E196" s="8"/>
      <c r="F196" s="867"/>
      <c r="G196" s="8"/>
      <c r="H196" s="867"/>
      <c r="I196" s="8"/>
      <c r="J196" s="867"/>
      <c r="K196" s="8"/>
      <c r="L196" s="867"/>
      <c r="M196" s="867"/>
      <c r="N196" s="867"/>
      <c r="O196" s="867"/>
      <c r="P196" s="867"/>
      <c r="Q196" s="8"/>
      <c r="R196" s="867"/>
      <c r="S196" s="8"/>
      <c r="T196" s="867"/>
    </row>
    <row r="197" spans="2:20" ht="13.5">
      <c r="B197" s="8"/>
      <c r="C197" s="8"/>
      <c r="D197" s="867"/>
      <c r="E197" s="8"/>
      <c r="F197" s="867"/>
      <c r="G197" s="8"/>
      <c r="H197" s="867"/>
      <c r="I197" s="8"/>
      <c r="J197" s="867"/>
      <c r="K197" s="8"/>
      <c r="L197" s="867"/>
      <c r="M197" s="867"/>
      <c r="N197" s="867"/>
      <c r="O197" s="867"/>
      <c r="P197" s="867"/>
      <c r="Q197" s="8"/>
      <c r="R197" s="867"/>
      <c r="S197" s="8"/>
      <c r="T197" s="867"/>
    </row>
    <row r="198" spans="2:20" ht="13.5">
      <c r="B198" s="8"/>
      <c r="C198" s="8"/>
      <c r="D198" s="867"/>
      <c r="E198" s="8"/>
      <c r="F198" s="867"/>
      <c r="G198" s="8"/>
      <c r="H198" s="867"/>
      <c r="I198" s="8"/>
      <c r="J198" s="867"/>
      <c r="K198" s="8"/>
      <c r="L198" s="867"/>
      <c r="M198" s="867"/>
      <c r="N198" s="867"/>
      <c r="O198" s="867"/>
      <c r="P198" s="867"/>
      <c r="Q198" s="8"/>
      <c r="R198" s="867"/>
      <c r="S198" s="8"/>
      <c r="T198" s="867"/>
    </row>
    <row r="199" spans="2:20" ht="13.5">
      <c r="B199" s="8"/>
      <c r="C199" s="8"/>
      <c r="D199" s="867"/>
      <c r="E199" s="8"/>
      <c r="F199" s="867"/>
      <c r="G199" s="8"/>
      <c r="H199" s="867"/>
      <c r="I199" s="8"/>
      <c r="J199" s="867"/>
      <c r="K199" s="8"/>
      <c r="L199" s="867"/>
      <c r="M199" s="867"/>
      <c r="N199" s="867"/>
      <c r="O199" s="867"/>
      <c r="P199" s="867"/>
      <c r="Q199" s="8"/>
      <c r="R199" s="867"/>
      <c r="S199" s="8"/>
      <c r="T199" s="867"/>
    </row>
    <row r="200" spans="2:20" ht="13.5">
      <c r="B200" s="8"/>
      <c r="C200" s="8"/>
      <c r="D200" s="867"/>
      <c r="E200" s="8"/>
      <c r="F200" s="867"/>
      <c r="G200" s="8"/>
      <c r="H200" s="867"/>
      <c r="I200" s="8"/>
      <c r="J200" s="867"/>
      <c r="K200" s="8"/>
      <c r="L200" s="867"/>
      <c r="M200" s="867"/>
      <c r="N200" s="867"/>
      <c r="O200" s="867"/>
      <c r="P200" s="867"/>
      <c r="Q200" s="8"/>
      <c r="R200" s="867"/>
      <c r="S200" s="8"/>
      <c r="T200" s="867"/>
    </row>
    <row r="201" spans="2:20" ht="13.5">
      <c r="B201" s="8"/>
      <c r="C201" s="8"/>
      <c r="D201" s="867"/>
      <c r="E201" s="8"/>
      <c r="F201" s="867"/>
      <c r="G201" s="8"/>
      <c r="H201" s="867"/>
      <c r="I201" s="8"/>
      <c r="J201" s="867"/>
      <c r="K201" s="8"/>
      <c r="L201" s="867"/>
      <c r="M201" s="867"/>
      <c r="N201" s="867"/>
      <c r="O201" s="867"/>
      <c r="P201" s="867"/>
      <c r="Q201" s="8"/>
      <c r="R201" s="867"/>
      <c r="S201" s="8"/>
      <c r="T201" s="867"/>
    </row>
    <row r="202" spans="2:20" ht="13.5">
      <c r="B202" s="8"/>
      <c r="C202" s="8"/>
      <c r="D202" s="867"/>
      <c r="E202" s="8"/>
      <c r="F202" s="867"/>
      <c r="G202" s="8"/>
      <c r="H202" s="867"/>
      <c r="I202" s="8"/>
      <c r="J202" s="867"/>
      <c r="K202" s="8"/>
      <c r="L202" s="867"/>
      <c r="M202" s="867"/>
      <c r="N202" s="867"/>
      <c r="O202" s="867"/>
      <c r="P202" s="867"/>
      <c r="Q202" s="8"/>
      <c r="R202" s="867"/>
      <c r="S202" s="8"/>
      <c r="T202" s="867"/>
    </row>
    <row r="203" spans="2:20" ht="13.5">
      <c r="B203" s="8"/>
      <c r="C203" s="8"/>
      <c r="D203" s="867"/>
      <c r="E203" s="8"/>
      <c r="F203" s="867"/>
      <c r="G203" s="8"/>
      <c r="H203" s="867"/>
      <c r="I203" s="8"/>
      <c r="J203" s="867"/>
      <c r="K203" s="8"/>
      <c r="L203" s="867"/>
      <c r="M203" s="867"/>
      <c r="N203" s="867"/>
      <c r="O203" s="867"/>
      <c r="P203" s="867"/>
      <c r="Q203" s="8"/>
      <c r="R203" s="867"/>
      <c r="S203" s="8"/>
      <c r="T203" s="867"/>
    </row>
    <row r="204" spans="2:20" ht="13.5">
      <c r="B204" s="8"/>
      <c r="C204" s="8"/>
      <c r="D204" s="867"/>
      <c r="E204" s="8"/>
      <c r="F204" s="867"/>
      <c r="G204" s="8"/>
      <c r="H204" s="867"/>
      <c r="I204" s="8"/>
      <c r="J204" s="867"/>
      <c r="K204" s="8"/>
      <c r="L204" s="867"/>
      <c r="M204" s="867"/>
      <c r="N204" s="867"/>
      <c r="O204" s="867"/>
      <c r="P204" s="867"/>
      <c r="Q204" s="8"/>
      <c r="R204" s="867"/>
      <c r="S204" s="8"/>
      <c r="T204" s="867"/>
    </row>
    <row r="205" spans="2:20" ht="13.5">
      <c r="B205" s="8"/>
      <c r="C205" s="8"/>
      <c r="D205" s="867"/>
      <c r="E205" s="8"/>
      <c r="F205" s="867"/>
      <c r="G205" s="8"/>
      <c r="H205" s="867"/>
      <c r="I205" s="8"/>
      <c r="J205" s="867"/>
      <c r="K205" s="8"/>
      <c r="L205" s="867"/>
      <c r="M205" s="867"/>
      <c r="N205" s="867"/>
      <c r="O205" s="867"/>
      <c r="P205" s="867"/>
      <c r="Q205" s="8"/>
      <c r="R205" s="867"/>
      <c r="S205" s="8"/>
      <c r="T205" s="867"/>
    </row>
    <row r="206" spans="2:20" ht="13.5">
      <c r="B206" s="8"/>
      <c r="C206" s="8"/>
      <c r="D206" s="867"/>
      <c r="E206" s="8"/>
      <c r="F206" s="867"/>
      <c r="G206" s="8"/>
      <c r="H206" s="867"/>
      <c r="I206" s="8"/>
      <c r="J206" s="867"/>
      <c r="K206" s="8"/>
      <c r="L206" s="867"/>
      <c r="M206" s="867"/>
      <c r="N206" s="867"/>
      <c r="O206" s="867"/>
      <c r="P206" s="867"/>
      <c r="Q206" s="8"/>
      <c r="R206" s="867"/>
      <c r="S206" s="8"/>
      <c r="T206" s="867"/>
    </row>
    <row r="207" spans="2:20" ht="13.5">
      <c r="B207" s="8"/>
      <c r="C207" s="8"/>
      <c r="D207" s="867"/>
      <c r="E207" s="8"/>
      <c r="F207" s="867"/>
      <c r="G207" s="8"/>
      <c r="H207" s="867"/>
      <c r="I207" s="8"/>
      <c r="J207" s="867"/>
      <c r="K207" s="8"/>
      <c r="L207" s="867"/>
      <c r="M207" s="867"/>
      <c r="N207" s="867"/>
      <c r="O207" s="867"/>
      <c r="P207" s="867"/>
      <c r="Q207" s="8"/>
      <c r="R207" s="867"/>
      <c r="S207" s="8"/>
      <c r="T207" s="867"/>
    </row>
    <row r="208" spans="2:20" ht="13.5">
      <c r="B208" s="8"/>
      <c r="C208" s="8"/>
      <c r="D208" s="867"/>
      <c r="E208" s="8"/>
      <c r="F208" s="867"/>
      <c r="G208" s="8"/>
      <c r="H208" s="867"/>
      <c r="I208" s="8"/>
      <c r="J208" s="867"/>
      <c r="K208" s="8"/>
      <c r="L208" s="867"/>
      <c r="M208" s="867"/>
      <c r="N208" s="867"/>
      <c r="O208" s="867"/>
      <c r="P208" s="867"/>
      <c r="Q208" s="8"/>
      <c r="R208" s="867"/>
      <c r="S208" s="8"/>
      <c r="T208" s="867"/>
    </row>
    <row r="209" spans="2:20" ht="13.5">
      <c r="B209" s="8"/>
      <c r="C209" s="8"/>
      <c r="D209" s="867"/>
      <c r="E209" s="8"/>
      <c r="F209" s="867"/>
      <c r="G209" s="8"/>
      <c r="H209" s="867"/>
      <c r="I209" s="8"/>
      <c r="J209" s="867"/>
      <c r="K209" s="8"/>
      <c r="L209" s="867"/>
      <c r="M209" s="867"/>
      <c r="N209" s="867"/>
      <c r="O209" s="867"/>
      <c r="P209" s="867"/>
      <c r="Q209" s="8"/>
      <c r="R209" s="867"/>
      <c r="S209" s="8"/>
      <c r="T209" s="867"/>
    </row>
    <row r="210" spans="2:20" ht="13.5">
      <c r="B210" s="8"/>
      <c r="C210" s="8"/>
      <c r="D210" s="867"/>
      <c r="E210" s="8"/>
      <c r="F210" s="867"/>
      <c r="G210" s="8"/>
      <c r="H210" s="867"/>
      <c r="I210" s="8"/>
      <c r="J210" s="867"/>
      <c r="K210" s="8"/>
      <c r="L210" s="867"/>
      <c r="M210" s="867"/>
      <c r="N210" s="867"/>
      <c r="O210" s="867"/>
      <c r="P210" s="867"/>
      <c r="Q210" s="8"/>
      <c r="R210" s="867"/>
      <c r="S210" s="8"/>
      <c r="T210" s="867"/>
    </row>
    <row r="211" spans="2:20" ht="13.5">
      <c r="B211" s="8"/>
      <c r="C211" s="8"/>
      <c r="D211" s="867"/>
      <c r="E211" s="8"/>
      <c r="F211" s="867"/>
      <c r="G211" s="8"/>
      <c r="H211" s="867"/>
      <c r="I211" s="8"/>
      <c r="J211" s="867"/>
      <c r="K211" s="8"/>
      <c r="L211" s="867"/>
      <c r="M211" s="867"/>
      <c r="N211" s="867"/>
      <c r="O211" s="867"/>
      <c r="P211" s="867"/>
      <c r="Q211" s="8"/>
      <c r="R211" s="867"/>
      <c r="S211" s="8"/>
      <c r="T211" s="867"/>
    </row>
    <row r="212" spans="2:20" ht="13.5">
      <c r="B212" s="8"/>
      <c r="C212" s="8"/>
      <c r="D212" s="867"/>
      <c r="E212" s="8"/>
      <c r="F212" s="867"/>
      <c r="G212" s="8"/>
      <c r="H212" s="867"/>
      <c r="I212" s="8"/>
      <c r="J212" s="867"/>
      <c r="K212" s="8"/>
      <c r="L212" s="867"/>
      <c r="M212" s="867"/>
      <c r="N212" s="867"/>
      <c r="O212" s="867"/>
      <c r="P212" s="867"/>
      <c r="Q212" s="8"/>
      <c r="R212" s="867"/>
      <c r="S212" s="8"/>
      <c r="T212" s="867"/>
    </row>
    <row r="213" spans="2:20" ht="13.5">
      <c r="B213" s="8"/>
      <c r="C213" s="8"/>
      <c r="D213" s="867"/>
      <c r="E213" s="8"/>
      <c r="F213" s="867"/>
      <c r="G213" s="8"/>
      <c r="H213" s="867"/>
      <c r="I213" s="8"/>
      <c r="J213" s="867"/>
      <c r="K213" s="8"/>
      <c r="L213" s="867"/>
      <c r="M213" s="867"/>
      <c r="N213" s="867"/>
      <c r="O213" s="867"/>
      <c r="P213" s="867"/>
      <c r="Q213" s="8"/>
      <c r="R213" s="867"/>
      <c r="S213" s="8"/>
      <c r="T213" s="867"/>
    </row>
    <row r="214" spans="2:20" ht="13.5">
      <c r="B214" s="8"/>
      <c r="C214" s="8"/>
      <c r="D214" s="867"/>
      <c r="E214" s="8"/>
      <c r="F214" s="867"/>
      <c r="G214" s="8"/>
      <c r="H214" s="867"/>
      <c r="I214" s="8"/>
      <c r="J214" s="867"/>
      <c r="K214" s="8"/>
      <c r="L214" s="867"/>
      <c r="M214" s="867"/>
      <c r="N214" s="867"/>
      <c r="O214" s="867"/>
      <c r="P214" s="867"/>
      <c r="Q214" s="8"/>
      <c r="R214" s="867"/>
      <c r="S214" s="8"/>
      <c r="T214" s="867"/>
    </row>
    <row r="215" spans="2:20" ht="13.5">
      <c r="B215" s="8"/>
      <c r="C215" s="8"/>
      <c r="D215" s="867"/>
      <c r="E215" s="8"/>
      <c r="F215" s="867"/>
      <c r="G215" s="8"/>
      <c r="H215" s="867"/>
      <c r="I215" s="8"/>
      <c r="J215" s="867"/>
      <c r="K215" s="8"/>
      <c r="L215" s="867"/>
      <c r="M215" s="867"/>
      <c r="N215" s="867"/>
      <c r="O215" s="867"/>
      <c r="P215" s="867"/>
      <c r="Q215" s="8"/>
      <c r="R215" s="867"/>
      <c r="S215" s="8"/>
      <c r="T215" s="867"/>
    </row>
    <row r="216" spans="2:20" ht="13.5">
      <c r="B216" s="8"/>
      <c r="C216" s="8"/>
      <c r="D216" s="867"/>
      <c r="E216" s="8"/>
      <c r="F216" s="867"/>
      <c r="G216" s="8"/>
      <c r="H216" s="867"/>
      <c r="I216" s="8"/>
      <c r="J216" s="867"/>
      <c r="K216" s="8"/>
      <c r="L216" s="867"/>
      <c r="M216" s="867"/>
      <c r="N216" s="867"/>
      <c r="O216" s="867"/>
      <c r="P216" s="867"/>
      <c r="Q216" s="8"/>
      <c r="R216" s="867"/>
      <c r="S216" s="8"/>
      <c r="T216" s="867"/>
    </row>
    <row r="217" spans="2:20" ht="13.5">
      <c r="B217" s="8"/>
      <c r="C217" s="8"/>
      <c r="D217" s="867"/>
      <c r="E217" s="8"/>
      <c r="F217" s="867"/>
      <c r="G217" s="8"/>
      <c r="H217" s="867"/>
      <c r="I217" s="8"/>
      <c r="J217" s="867"/>
      <c r="K217" s="8"/>
      <c r="L217" s="867"/>
      <c r="M217" s="867"/>
      <c r="N217" s="867"/>
      <c r="O217" s="867"/>
      <c r="P217" s="867"/>
      <c r="Q217" s="8"/>
      <c r="R217" s="867"/>
      <c r="S217" s="8"/>
      <c r="T217" s="867"/>
    </row>
    <row r="218" spans="2:20" ht="13.5">
      <c r="B218" s="8"/>
      <c r="C218" s="8"/>
      <c r="D218" s="867"/>
      <c r="E218" s="8"/>
      <c r="F218" s="867"/>
      <c r="G218" s="8"/>
      <c r="H218" s="867"/>
      <c r="I218" s="8"/>
      <c r="J218" s="867"/>
      <c r="K218" s="8"/>
      <c r="L218" s="867"/>
      <c r="M218" s="867"/>
      <c r="N218" s="867"/>
      <c r="O218" s="867"/>
      <c r="P218" s="867"/>
      <c r="Q218" s="8"/>
      <c r="R218" s="867"/>
      <c r="S218" s="8"/>
      <c r="T218" s="867"/>
    </row>
    <row r="219" spans="2:20" ht="13.5">
      <c r="B219" s="8"/>
      <c r="C219" s="8"/>
      <c r="D219" s="867"/>
      <c r="E219" s="8"/>
      <c r="F219" s="867"/>
      <c r="G219" s="8"/>
      <c r="H219" s="867"/>
      <c r="I219" s="8"/>
      <c r="J219" s="867"/>
      <c r="K219" s="8"/>
      <c r="L219" s="867"/>
      <c r="M219" s="867"/>
      <c r="N219" s="867"/>
      <c r="O219" s="867"/>
      <c r="P219" s="867"/>
      <c r="Q219" s="8"/>
      <c r="R219" s="867"/>
      <c r="S219" s="8"/>
      <c r="T219" s="867"/>
    </row>
    <row r="220" spans="2:20" ht="13.5">
      <c r="B220" s="8"/>
      <c r="C220" s="8"/>
      <c r="D220" s="867"/>
      <c r="E220" s="8"/>
      <c r="F220" s="867"/>
      <c r="G220" s="8"/>
      <c r="H220" s="867"/>
      <c r="I220" s="8"/>
      <c r="J220" s="867"/>
      <c r="K220" s="8"/>
      <c r="L220" s="867"/>
      <c r="M220" s="867"/>
      <c r="N220" s="867"/>
      <c r="O220" s="867"/>
      <c r="P220" s="867"/>
      <c r="Q220" s="8"/>
      <c r="R220" s="867"/>
      <c r="S220" s="8"/>
      <c r="T220" s="867"/>
    </row>
    <row r="221" spans="2:20" ht="13.5">
      <c r="B221" s="8"/>
      <c r="C221" s="8"/>
      <c r="D221" s="867"/>
      <c r="E221" s="8"/>
      <c r="F221" s="867"/>
      <c r="G221" s="8"/>
      <c r="H221" s="867"/>
      <c r="I221" s="8"/>
      <c r="J221" s="867"/>
      <c r="K221" s="8"/>
      <c r="L221" s="867"/>
      <c r="M221" s="867"/>
      <c r="N221" s="867"/>
      <c r="O221" s="867"/>
      <c r="P221" s="867"/>
      <c r="Q221" s="8"/>
      <c r="R221" s="867"/>
      <c r="S221" s="8"/>
      <c r="T221" s="867"/>
    </row>
    <row r="222" spans="2:20" ht="13.5">
      <c r="B222" s="8"/>
      <c r="C222" s="8"/>
      <c r="D222" s="867"/>
      <c r="E222" s="8"/>
      <c r="F222" s="867"/>
      <c r="G222" s="8"/>
      <c r="H222" s="867"/>
      <c r="I222" s="8"/>
      <c r="J222" s="867"/>
      <c r="K222" s="8"/>
      <c r="L222" s="867"/>
      <c r="M222" s="867"/>
      <c r="N222" s="867"/>
      <c r="O222" s="867"/>
      <c r="P222" s="867"/>
      <c r="Q222" s="8"/>
      <c r="R222" s="867"/>
      <c r="S222" s="8"/>
      <c r="T222" s="867"/>
    </row>
    <row r="223" spans="2:20" ht="13.5">
      <c r="B223" s="8"/>
      <c r="C223" s="8"/>
      <c r="D223" s="867"/>
      <c r="E223" s="8"/>
      <c r="F223" s="867"/>
      <c r="G223" s="8"/>
      <c r="H223" s="867"/>
      <c r="I223" s="8"/>
      <c r="J223" s="867"/>
      <c r="K223" s="8"/>
      <c r="L223" s="867"/>
      <c r="M223" s="867"/>
      <c r="N223" s="867"/>
      <c r="O223" s="867"/>
      <c r="P223" s="867"/>
      <c r="Q223" s="8"/>
      <c r="R223" s="867"/>
      <c r="S223" s="8"/>
      <c r="T223" s="867"/>
    </row>
    <row r="224" spans="2:20" ht="13.5">
      <c r="B224" s="8"/>
      <c r="C224" s="8"/>
      <c r="D224" s="867"/>
      <c r="E224" s="8"/>
      <c r="F224" s="867"/>
      <c r="G224" s="8"/>
      <c r="H224" s="867"/>
      <c r="I224" s="8"/>
      <c r="J224" s="867"/>
      <c r="K224" s="8"/>
      <c r="L224" s="867"/>
      <c r="M224" s="867"/>
      <c r="N224" s="867"/>
      <c r="O224" s="867"/>
      <c r="P224" s="867"/>
      <c r="Q224" s="8"/>
      <c r="R224" s="867"/>
      <c r="S224" s="8"/>
      <c r="T224" s="867"/>
    </row>
    <row r="225" spans="2:20" ht="13.5">
      <c r="B225" s="8"/>
      <c r="C225" s="8"/>
      <c r="D225" s="867"/>
      <c r="E225" s="8"/>
      <c r="F225" s="867"/>
      <c r="G225" s="8"/>
      <c r="H225" s="867"/>
      <c r="I225" s="8"/>
      <c r="J225" s="867"/>
      <c r="K225" s="8"/>
      <c r="L225" s="867"/>
      <c r="M225" s="867"/>
      <c r="N225" s="867"/>
      <c r="O225" s="867"/>
      <c r="P225" s="867"/>
      <c r="Q225" s="8"/>
      <c r="R225" s="867"/>
      <c r="S225" s="8"/>
      <c r="T225" s="867"/>
    </row>
    <row r="226" spans="2:20" ht="13.5">
      <c r="B226" s="8"/>
      <c r="C226" s="8"/>
      <c r="D226" s="867"/>
      <c r="E226" s="8"/>
      <c r="F226" s="867"/>
      <c r="G226" s="8"/>
      <c r="H226" s="867"/>
      <c r="I226" s="8"/>
      <c r="J226" s="867"/>
      <c r="K226" s="8"/>
      <c r="L226" s="867"/>
      <c r="M226" s="867"/>
      <c r="N226" s="867"/>
      <c r="O226" s="867"/>
      <c r="P226" s="867"/>
      <c r="Q226" s="8"/>
      <c r="R226" s="867"/>
      <c r="S226" s="8"/>
      <c r="T226" s="867"/>
    </row>
    <row r="227" spans="2:20" ht="13.5">
      <c r="B227" s="8"/>
      <c r="C227" s="8"/>
      <c r="D227" s="867"/>
      <c r="E227" s="8"/>
      <c r="F227" s="867"/>
      <c r="G227" s="8"/>
      <c r="H227" s="867"/>
      <c r="I227" s="8"/>
      <c r="J227" s="867"/>
      <c r="K227" s="8"/>
      <c r="L227" s="867"/>
      <c r="M227" s="867"/>
      <c r="N227" s="867"/>
      <c r="O227" s="867"/>
      <c r="P227" s="867"/>
      <c r="Q227" s="8"/>
      <c r="R227" s="867"/>
      <c r="S227" s="8"/>
      <c r="T227" s="867"/>
    </row>
    <row r="228" spans="2:20" ht="13.5">
      <c r="B228" s="8"/>
      <c r="C228" s="8"/>
      <c r="D228" s="867"/>
      <c r="E228" s="8"/>
      <c r="F228" s="867"/>
      <c r="G228" s="8"/>
      <c r="H228" s="867"/>
      <c r="I228" s="8"/>
      <c r="J228" s="867"/>
      <c r="K228" s="8"/>
      <c r="L228" s="867"/>
      <c r="M228" s="867"/>
      <c r="N228" s="867"/>
      <c r="O228" s="867"/>
      <c r="P228" s="867"/>
      <c r="Q228" s="8"/>
      <c r="R228" s="867"/>
      <c r="S228" s="8"/>
      <c r="T228" s="867"/>
    </row>
    <row r="229" spans="2:20" ht="13.5">
      <c r="B229" s="8"/>
      <c r="C229" s="8"/>
      <c r="D229" s="867"/>
      <c r="E229" s="8"/>
      <c r="F229" s="867"/>
      <c r="G229" s="8"/>
      <c r="H229" s="867"/>
      <c r="I229" s="8"/>
      <c r="J229" s="867"/>
      <c r="K229" s="8"/>
      <c r="L229" s="867"/>
      <c r="M229" s="867"/>
      <c r="N229" s="867"/>
      <c r="O229" s="867"/>
      <c r="P229" s="867"/>
      <c r="Q229" s="8"/>
      <c r="R229" s="867"/>
      <c r="S229" s="8"/>
      <c r="T229" s="867"/>
    </row>
    <row r="230" spans="2:20" ht="13.5">
      <c r="B230" s="8"/>
      <c r="C230" s="8"/>
      <c r="D230" s="867"/>
      <c r="E230" s="8"/>
      <c r="F230" s="867"/>
      <c r="G230" s="8"/>
      <c r="H230" s="867"/>
      <c r="I230" s="8"/>
      <c r="J230" s="867"/>
      <c r="K230" s="8"/>
      <c r="L230" s="867"/>
      <c r="M230" s="867"/>
      <c r="N230" s="867"/>
      <c r="O230" s="867"/>
      <c r="P230" s="867"/>
      <c r="Q230" s="8"/>
      <c r="R230" s="867"/>
      <c r="S230" s="8"/>
      <c r="T230" s="867"/>
    </row>
    <row r="231" spans="2:20" ht="13.5">
      <c r="B231" s="8"/>
      <c r="C231" s="8"/>
      <c r="D231" s="867"/>
      <c r="E231" s="8"/>
      <c r="F231" s="867"/>
      <c r="G231" s="8"/>
      <c r="H231" s="867"/>
      <c r="I231" s="8"/>
      <c r="J231" s="867"/>
      <c r="K231" s="8"/>
      <c r="L231" s="867"/>
      <c r="M231" s="867"/>
      <c r="N231" s="867"/>
      <c r="O231" s="867"/>
      <c r="P231" s="867"/>
      <c r="Q231" s="8"/>
      <c r="R231" s="867"/>
      <c r="S231" s="8"/>
      <c r="T231" s="867"/>
    </row>
    <row r="232" spans="2:20" ht="13.5">
      <c r="B232" s="8"/>
      <c r="C232" s="8"/>
      <c r="D232" s="867"/>
      <c r="E232" s="8"/>
      <c r="F232" s="867"/>
      <c r="G232" s="8"/>
      <c r="H232" s="867"/>
      <c r="I232" s="8"/>
      <c r="J232" s="867"/>
      <c r="K232" s="8"/>
      <c r="L232" s="867"/>
      <c r="M232" s="867"/>
      <c r="N232" s="867"/>
      <c r="O232" s="867"/>
      <c r="P232" s="867"/>
      <c r="Q232" s="8"/>
      <c r="R232" s="867"/>
      <c r="S232" s="8"/>
      <c r="T232" s="867"/>
    </row>
    <row r="233" spans="2:20" ht="13.5">
      <c r="B233" s="8"/>
      <c r="C233" s="8"/>
      <c r="D233" s="867"/>
      <c r="E233" s="8"/>
      <c r="F233" s="867"/>
      <c r="G233" s="8"/>
      <c r="H233" s="867"/>
      <c r="I233" s="8"/>
      <c r="J233" s="867"/>
      <c r="K233" s="8"/>
      <c r="L233" s="867"/>
      <c r="M233" s="867"/>
      <c r="N233" s="867"/>
      <c r="O233" s="867"/>
      <c r="P233" s="867"/>
      <c r="Q233" s="8"/>
      <c r="R233" s="867"/>
      <c r="S233" s="8"/>
      <c r="T233" s="867"/>
    </row>
    <row r="234" spans="2:20" ht="13.5">
      <c r="B234" s="8"/>
      <c r="C234" s="8"/>
      <c r="D234" s="867"/>
      <c r="E234" s="8"/>
      <c r="F234" s="867"/>
      <c r="G234" s="8"/>
      <c r="H234" s="867"/>
      <c r="I234" s="8"/>
      <c r="J234" s="867"/>
      <c r="K234" s="8"/>
      <c r="L234" s="867"/>
      <c r="M234" s="867"/>
      <c r="N234" s="867"/>
      <c r="O234" s="867"/>
      <c r="P234" s="867"/>
      <c r="Q234" s="8"/>
      <c r="R234" s="867"/>
      <c r="S234" s="8"/>
      <c r="T234" s="867"/>
    </row>
    <row r="235" spans="2:20" ht="13.5">
      <c r="B235" s="8"/>
      <c r="C235" s="8"/>
      <c r="D235" s="867"/>
      <c r="E235" s="8"/>
      <c r="F235" s="867"/>
      <c r="G235" s="8"/>
      <c r="H235" s="867"/>
      <c r="I235" s="8"/>
      <c r="J235" s="867"/>
      <c r="K235" s="8"/>
      <c r="L235" s="867"/>
      <c r="M235" s="867"/>
      <c r="N235" s="867"/>
      <c r="O235" s="867"/>
      <c r="P235" s="867"/>
      <c r="Q235" s="8"/>
      <c r="R235" s="867"/>
      <c r="S235" s="8"/>
      <c r="T235" s="867"/>
    </row>
    <row r="236" spans="2:20" ht="13.5">
      <c r="B236" s="8"/>
      <c r="C236" s="8"/>
      <c r="D236" s="867"/>
      <c r="E236" s="8"/>
      <c r="F236" s="867"/>
      <c r="G236" s="8"/>
      <c r="H236" s="867"/>
      <c r="I236" s="8"/>
      <c r="J236" s="867"/>
      <c r="K236" s="8"/>
      <c r="L236" s="867"/>
      <c r="M236" s="867"/>
      <c r="N236" s="867"/>
      <c r="O236" s="867"/>
      <c r="P236" s="867"/>
      <c r="Q236" s="8"/>
      <c r="R236" s="867"/>
      <c r="S236" s="8"/>
      <c r="T236" s="867"/>
    </row>
    <row r="237" spans="2:20" ht="13.5">
      <c r="B237" s="8"/>
      <c r="C237" s="8"/>
      <c r="D237" s="867"/>
      <c r="E237" s="8"/>
      <c r="F237" s="867"/>
      <c r="G237" s="8"/>
      <c r="H237" s="867"/>
      <c r="I237" s="8"/>
      <c r="J237" s="867"/>
      <c r="K237" s="8"/>
      <c r="L237" s="867"/>
      <c r="M237" s="867"/>
      <c r="N237" s="867"/>
      <c r="O237" s="867"/>
      <c r="P237" s="867"/>
      <c r="Q237" s="8"/>
      <c r="R237" s="867"/>
      <c r="S237" s="8"/>
      <c r="T237" s="867"/>
    </row>
    <row r="238" spans="2:20" ht="13.5">
      <c r="B238" s="8"/>
      <c r="C238" s="8"/>
      <c r="D238" s="867"/>
      <c r="E238" s="8"/>
      <c r="F238" s="867"/>
      <c r="G238" s="8"/>
      <c r="H238" s="867"/>
      <c r="I238" s="8"/>
      <c r="J238" s="867"/>
      <c r="K238" s="8"/>
      <c r="L238" s="867"/>
      <c r="M238" s="867"/>
      <c r="N238" s="867"/>
      <c r="O238" s="867"/>
      <c r="P238" s="867"/>
      <c r="Q238" s="8"/>
      <c r="R238" s="867"/>
      <c r="S238" s="8"/>
      <c r="T238" s="867"/>
    </row>
    <row r="239" spans="2:20" ht="13.5">
      <c r="B239" s="8"/>
      <c r="C239" s="8"/>
      <c r="D239" s="867"/>
      <c r="E239" s="8"/>
      <c r="F239" s="867"/>
      <c r="G239" s="8"/>
      <c r="H239" s="867"/>
      <c r="I239" s="8"/>
      <c r="J239" s="867"/>
      <c r="K239" s="8"/>
      <c r="L239" s="867"/>
      <c r="M239" s="867"/>
      <c r="N239" s="867"/>
      <c r="O239" s="867"/>
      <c r="P239" s="867"/>
      <c r="Q239" s="8"/>
      <c r="R239" s="867"/>
      <c r="S239" s="8"/>
      <c r="T239" s="867"/>
    </row>
    <row r="240" spans="2:20" ht="13.5">
      <c r="B240" s="8"/>
      <c r="C240" s="8"/>
      <c r="D240" s="867"/>
      <c r="E240" s="8"/>
      <c r="F240" s="867"/>
      <c r="G240" s="8"/>
      <c r="H240" s="867"/>
      <c r="I240" s="8"/>
      <c r="J240" s="867"/>
      <c r="K240" s="8"/>
      <c r="L240" s="867"/>
      <c r="M240" s="867"/>
      <c r="N240" s="867"/>
      <c r="O240" s="867"/>
      <c r="P240" s="867"/>
      <c r="Q240" s="8"/>
      <c r="R240" s="867"/>
      <c r="S240" s="8"/>
      <c r="T240" s="867"/>
    </row>
    <row r="241" spans="2:20" ht="13.5">
      <c r="B241" s="8"/>
      <c r="C241" s="8"/>
      <c r="D241" s="867"/>
      <c r="E241" s="8"/>
      <c r="F241" s="867"/>
      <c r="G241" s="8"/>
      <c r="H241" s="867"/>
      <c r="I241" s="8"/>
      <c r="J241" s="867"/>
      <c r="K241" s="8"/>
      <c r="L241" s="867"/>
      <c r="M241" s="867"/>
      <c r="N241" s="867"/>
      <c r="O241" s="867"/>
      <c r="P241" s="867"/>
      <c r="Q241" s="8"/>
      <c r="R241" s="867"/>
      <c r="S241" s="8"/>
      <c r="T241" s="867"/>
    </row>
    <row r="242" spans="2:20" ht="13.5">
      <c r="B242" s="8"/>
      <c r="C242" s="8"/>
      <c r="D242" s="867"/>
      <c r="E242" s="8"/>
      <c r="F242" s="867"/>
      <c r="G242" s="8"/>
      <c r="H242" s="867"/>
      <c r="I242" s="8"/>
      <c r="J242" s="867"/>
      <c r="K242" s="8"/>
      <c r="L242" s="867"/>
      <c r="M242" s="867"/>
      <c r="N242" s="867"/>
      <c r="O242" s="867"/>
      <c r="P242" s="867"/>
      <c r="Q242" s="8"/>
      <c r="R242" s="867"/>
      <c r="S242" s="8"/>
      <c r="T242" s="867"/>
    </row>
    <row r="243" spans="2:20" ht="13.5">
      <c r="B243" s="8"/>
      <c r="C243" s="8"/>
      <c r="D243" s="867"/>
      <c r="E243" s="8"/>
      <c r="F243" s="867"/>
      <c r="G243" s="8"/>
      <c r="H243" s="867"/>
      <c r="I243" s="8"/>
      <c r="J243" s="867"/>
      <c r="K243" s="8"/>
      <c r="L243" s="867"/>
      <c r="M243" s="867"/>
      <c r="N243" s="867"/>
      <c r="O243" s="867"/>
      <c r="P243" s="867"/>
      <c r="Q243" s="8"/>
      <c r="R243" s="867"/>
      <c r="S243" s="8"/>
      <c r="T243" s="867"/>
    </row>
    <row r="244" spans="2:20" ht="13.5">
      <c r="B244" s="8"/>
      <c r="C244" s="8"/>
      <c r="D244" s="867"/>
      <c r="E244" s="8"/>
      <c r="F244" s="867"/>
      <c r="G244" s="8"/>
      <c r="H244" s="867"/>
      <c r="I244" s="8"/>
      <c r="J244" s="867"/>
      <c r="K244" s="8"/>
      <c r="L244" s="867"/>
      <c r="M244" s="867"/>
      <c r="N244" s="867"/>
      <c r="O244" s="867"/>
      <c r="P244" s="867"/>
      <c r="Q244" s="8"/>
      <c r="R244" s="867"/>
      <c r="S244" s="8"/>
      <c r="T244" s="867"/>
    </row>
    <row r="245" spans="2:20" ht="13.5">
      <c r="B245" s="8"/>
      <c r="C245" s="8"/>
      <c r="D245" s="867"/>
      <c r="E245" s="8"/>
      <c r="F245" s="867"/>
      <c r="G245" s="8"/>
      <c r="H245" s="867"/>
      <c r="I245" s="8"/>
      <c r="J245" s="867"/>
      <c r="K245" s="8"/>
      <c r="L245" s="867"/>
      <c r="M245" s="867"/>
      <c r="N245" s="867"/>
      <c r="O245" s="867"/>
      <c r="P245" s="867"/>
      <c r="Q245" s="8"/>
      <c r="R245" s="867"/>
      <c r="S245" s="8"/>
      <c r="T245" s="867"/>
    </row>
    <row r="246" spans="2:20" ht="13.5">
      <c r="B246" s="8"/>
      <c r="C246" s="8"/>
      <c r="D246" s="867"/>
      <c r="E246" s="8"/>
      <c r="F246" s="867"/>
      <c r="G246" s="8"/>
      <c r="H246" s="867"/>
      <c r="I246" s="8"/>
      <c r="J246" s="867"/>
      <c r="K246" s="8"/>
      <c r="L246" s="867"/>
      <c r="M246" s="867"/>
      <c r="N246" s="867"/>
      <c r="O246" s="867"/>
      <c r="P246" s="867"/>
      <c r="Q246" s="8"/>
      <c r="R246" s="867"/>
      <c r="S246" s="8"/>
      <c r="T246" s="867"/>
    </row>
    <row r="247" spans="2:20" ht="13.5">
      <c r="B247" s="8"/>
      <c r="C247" s="8"/>
      <c r="D247" s="867"/>
      <c r="E247" s="8"/>
      <c r="F247" s="867"/>
      <c r="G247" s="8"/>
      <c r="H247" s="867"/>
      <c r="I247" s="8"/>
      <c r="J247" s="867"/>
      <c r="K247" s="8"/>
      <c r="L247" s="867"/>
      <c r="M247" s="867"/>
      <c r="N247" s="867"/>
      <c r="O247" s="867"/>
      <c r="P247" s="867"/>
      <c r="Q247" s="8"/>
      <c r="R247" s="867"/>
      <c r="S247" s="8"/>
      <c r="T247" s="867"/>
    </row>
    <row r="248" spans="2:20" ht="13.5">
      <c r="B248" s="8"/>
      <c r="C248" s="8"/>
      <c r="D248" s="867"/>
      <c r="E248" s="8"/>
      <c r="F248" s="867"/>
      <c r="G248" s="8"/>
      <c r="H248" s="867"/>
      <c r="I248" s="8"/>
      <c r="J248" s="867"/>
      <c r="K248" s="8"/>
      <c r="L248" s="867"/>
      <c r="M248" s="867"/>
      <c r="N248" s="867"/>
      <c r="O248" s="867"/>
      <c r="P248" s="867"/>
      <c r="Q248" s="8"/>
      <c r="R248" s="867"/>
      <c r="S248" s="8"/>
      <c r="T248" s="867"/>
    </row>
    <row r="249" spans="2:20" ht="13.5">
      <c r="B249" s="8"/>
      <c r="C249" s="8"/>
      <c r="D249" s="867"/>
      <c r="E249" s="8"/>
      <c r="F249" s="867"/>
      <c r="G249" s="8"/>
      <c r="H249" s="867"/>
      <c r="I249" s="8"/>
      <c r="J249" s="867"/>
      <c r="K249" s="8"/>
      <c r="L249" s="867"/>
      <c r="M249" s="867"/>
      <c r="N249" s="867"/>
      <c r="O249" s="867"/>
      <c r="P249" s="867"/>
      <c r="Q249" s="8"/>
      <c r="R249" s="867"/>
      <c r="S249" s="8"/>
      <c r="T249" s="867"/>
    </row>
    <row r="250" spans="2:20" ht="13.5">
      <c r="B250" s="8"/>
      <c r="C250" s="8"/>
      <c r="D250" s="867"/>
      <c r="E250" s="8"/>
      <c r="F250" s="867"/>
      <c r="G250" s="8"/>
      <c r="H250" s="867"/>
      <c r="I250" s="8"/>
      <c r="J250" s="867"/>
      <c r="K250" s="8"/>
      <c r="L250" s="867"/>
      <c r="M250" s="867"/>
      <c r="N250" s="867"/>
      <c r="O250" s="867"/>
      <c r="P250" s="867"/>
      <c r="Q250" s="8"/>
      <c r="R250" s="867"/>
      <c r="S250" s="8"/>
      <c r="T250" s="867"/>
    </row>
    <row r="251" spans="2:20" ht="13.5">
      <c r="B251" s="8"/>
      <c r="C251" s="8"/>
      <c r="D251" s="867"/>
      <c r="E251" s="8"/>
      <c r="F251" s="867"/>
      <c r="G251" s="8"/>
      <c r="H251" s="867"/>
      <c r="I251" s="8"/>
      <c r="J251" s="867"/>
      <c r="K251" s="8"/>
      <c r="L251" s="867"/>
      <c r="M251" s="867"/>
      <c r="N251" s="867"/>
      <c r="O251" s="867"/>
      <c r="P251" s="867"/>
      <c r="Q251" s="8"/>
      <c r="R251" s="867"/>
      <c r="S251" s="8"/>
      <c r="T251" s="867"/>
    </row>
    <row r="252" spans="2:20" ht="13.5">
      <c r="B252" s="8"/>
      <c r="C252" s="8"/>
      <c r="D252" s="867"/>
      <c r="E252" s="8"/>
      <c r="F252" s="867"/>
      <c r="G252" s="8"/>
      <c r="H252" s="867"/>
      <c r="I252" s="8"/>
      <c r="J252" s="867"/>
      <c r="K252" s="8"/>
      <c r="L252" s="867"/>
      <c r="M252" s="867"/>
      <c r="N252" s="867"/>
      <c r="O252" s="867"/>
      <c r="P252" s="867"/>
      <c r="Q252" s="8"/>
      <c r="R252" s="867"/>
      <c r="S252" s="8"/>
      <c r="T252" s="867"/>
    </row>
    <row r="253" spans="2:20" ht="13.5">
      <c r="B253" s="8"/>
      <c r="C253" s="8"/>
      <c r="D253" s="867"/>
      <c r="E253" s="8"/>
      <c r="F253" s="867"/>
      <c r="G253" s="8"/>
      <c r="H253" s="867"/>
      <c r="I253" s="8"/>
      <c r="J253" s="867"/>
      <c r="K253" s="8"/>
      <c r="L253" s="867"/>
      <c r="M253" s="867"/>
      <c r="N253" s="867"/>
      <c r="O253" s="867"/>
      <c r="P253" s="867"/>
      <c r="Q253" s="8"/>
      <c r="R253" s="867"/>
      <c r="S253" s="8"/>
      <c r="T253" s="867"/>
    </row>
    <row r="254" spans="2:20" ht="13.5">
      <c r="B254" s="8"/>
      <c r="C254" s="8"/>
      <c r="D254" s="867"/>
      <c r="E254" s="8"/>
      <c r="F254" s="867"/>
      <c r="G254" s="8"/>
      <c r="H254" s="867"/>
      <c r="I254" s="8"/>
      <c r="J254" s="867"/>
      <c r="K254" s="8"/>
      <c r="L254" s="867"/>
      <c r="M254" s="867"/>
      <c r="N254" s="867"/>
      <c r="O254" s="867"/>
      <c r="P254" s="867"/>
      <c r="Q254" s="8"/>
      <c r="R254" s="867"/>
      <c r="S254" s="8"/>
      <c r="T254" s="867"/>
    </row>
    <row r="255" spans="2:20" ht="13.5">
      <c r="B255" s="8"/>
      <c r="C255" s="8"/>
      <c r="D255" s="867"/>
      <c r="E255" s="8"/>
      <c r="F255" s="867"/>
      <c r="G255" s="8"/>
      <c r="H255" s="867"/>
      <c r="I255" s="8"/>
      <c r="J255" s="867"/>
      <c r="K255" s="8"/>
      <c r="L255" s="867"/>
      <c r="M255" s="867"/>
      <c r="N255" s="867"/>
      <c r="O255" s="867"/>
      <c r="P255" s="867"/>
      <c r="Q255" s="8"/>
      <c r="R255" s="867"/>
      <c r="S255" s="8"/>
      <c r="T255" s="867"/>
    </row>
    <row r="256" spans="2:20" ht="13.5">
      <c r="B256" s="8"/>
      <c r="C256" s="8"/>
      <c r="D256" s="867"/>
      <c r="E256" s="8"/>
      <c r="F256" s="867"/>
      <c r="G256" s="8"/>
      <c r="H256" s="867"/>
      <c r="I256" s="8"/>
      <c r="J256" s="867"/>
      <c r="K256" s="8"/>
      <c r="L256" s="867"/>
      <c r="M256" s="867"/>
      <c r="N256" s="867"/>
      <c r="O256" s="867"/>
      <c r="P256" s="867"/>
      <c r="Q256" s="8"/>
      <c r="R256" s="867"/>
      <c r="S256" s="8"/>
      <c r="T256" s="867"/>
    </row>
    <row r="257" spans="2:20" ht="13.5">
      <c r="B257" s="8"/>
      <c r="C257" s="8"/>
      <c r="D257" s="867"/>
      <c r="E257" s="8"/>
      <c r="F257" s="867"/>
      <c r="G257" s="8"/>
      <c r="H257" s="867"/>
      <c r="I257" s="8"/>
      <c r="J257" s="867"/>
      <c r="K257" s="8"/>
      <c r="L257" s="867"/>
      <c r="M257" s="867"/>
      <c r="N257" s="867"/>
      <c r="O257" s="867"/>
      <c r="P257" s="867"/>
      <c r="Q257" s="8"/>
      <c r="R257" s="867"/>
      <c r="S257" s="8"/>
      <c r="T257" s="867"/>
    </row>
    <row r="258" spans="2:20" ht="13.5">
      <c r="B258" s="8"/>
      <c r="C258" s="8"/>
      <c r="D258" s="867"/>
      <c r="E258" s="8"/>
      <c r="F258" s="867"/>
      <c r="G258" s="8"/>
      <c r="H258" s="867"/>
      <c r="I258" s="8"/>
      <c r="J258" s="867"/>
      <c r="K258" s="8"/>
      <c r="L258" s="867"/>
      <c r="M258" s="867"/>
      <c r="N258" s="867"/>
      <c r="O258" s="867"/>
      <c r="P258" s="867"/>
      <c r="Q258" s="8"/>
      <c r="R258" s="867"/>
      <c r="S258" s="8"/>
      <c r="T258" s="867"/>
    </row>
    <row r="259" spans="2:20" ht="13.5">
      <c r="B259" s="8"/>
      <c r="C259" s="8"/>
      <c r="D259" s="867"/>
      <c r="E259" s="8"/>
      <c r="F259" s="867"/>
      <c r="G259" s="8"/>
      <c r="H259" s="867"/>
      <c r="I259" s="8"/>
      <c r="J259" s="867"/>
      <c r="K259" s="8"/>
      <c r="L259" s="867"/>
      <c r="M259" s="867"/>
      <c r="N259" s="867"/>
      <c r="O259" s="867"/>
      <c r="P259" s="867"/>
      <c r="Q259" s="8"/>
      <c r="R259" s="867"/>
      <c r="S259" s="8"/>
      <c r="T259" s="867"/>
    </row>
    <row r="260" spans="2:20" ht="13.5">
      <c r="B260" s="8"/>
      <c r="C260" s="8"/>
      <c r="D260" s="867"/>
      <c r="E260" s="8"/>
      <c r="F260" s="867"/>
      <c r="G260" s="8"/>
      <c r="H260" s="867"/>
      <c r="I260" s="8"/>
      <c r="J260" s="867"/>
      <c r="K260" s="8"/>
      <c r="L260" s="867"/>
      <c r="M260" s="867"/>
      <c r="N260" s="867"/>
      <c r="O260" s="867"/>
      <c r="P260" s="867"/>
      <c r="Q260" s="8"/>
      <c r="R260" s="867"/>
      <c r="S260" s="8"/>
      <c r="T260" s="867"/>
    </row>
    <row r="261" spans="2:20" ht="13.5">
      <c r="B261" s="8"/>
      <c r="C261" s="8"/>
      <c r="D261" s="867"/>
      <c r="E261" s="8"/>
      <c r="F261" s="867"/>
      <c r="G261" s="8"/>
      <c r="H261" s="867"/>
      <c r="I261" s="8"/>
      <c r="J261" s="867"/>
      <c r="K261" s="8"/>
      <c r="L261" s="867"/>
      <c r="M261" s="867"/>
      <c r="N261" s="867"/>
      <c r="O261" s="867"/>
      <c r="P261" s="867"/>
      <c r="Q261" s="8"/>
      <c r="R261" s="867"/>
      <c r="S261" s="8"/>
      <c r="T261" s="867"/>
    </row>
    <row r="262" spans="2:20" ht="13.5">
      <c r="B262" s="8"/>
      <c r="C262" s="8"/>
      <c r="D262" s="867"/>
      <c r="E262" s="8"/>
      <c r="F262" s="867"/>
      <c r="G262" s="8"/>
      <c r="H262" s="867"/>
      <c r="I262" s="8"/>
      <c r="J262" s="867"/>
      <c r="K262" s="8"/>
      <c r="L262" s="867"/>
      <c r="M262" s="867"/>
      <c r="N262" s="867"/>
      <c r="O262" s="867"/>
      <c r="P262" s="867"/>
      <c r="Q262" s="8"/>
      <c r="R262" s="867"/>
      <c r="S262" s="8"/>
      <c r="T262" s="867"/>
    </row>
    <row r="263" spans="2:20" ht="13.5">
      <c r="B263" s="8"/>
      <c r="C263" s="8"/>
      <c r="D263" s="867"/>
      <c r="E263" s="8"/>
      <c r="F263" s="867"/>
      <c r="G263" s="8"/>
      <c r="H263" s="867"/>
      <c r="I263" s="8"/>
      <c r="J263" s="867"/>
      <c r="K263" s="8"/>
      <c r="L263" s="867"/>
      <c r="M263" s="867"/>
      <c r="N263" s="867"/>
      <c r="O263" s="867"/>
      <c r="P263" s="867"/>
      <c r="Q263" s="8"/>
      <c r="R263" s="867"/>
      <c r="S263" s="8"/>
      <c r="T263" s="867"/>
    </row>
    <row r="264" spans="2:20" ht="13.5">
      <c r="B264" s="8"/>
      <c r="C264" s="8"/>
      <c r="D264" s="867"/>
      <c r="E264" s="8"/>
      <c r="F264" s="867"/>
      <c r="G264" s="8"/>
      <c r="H264" s="867"/>
      <c r="I264" s="8"/>
      <c r="J264" s="867"/>
      <c r="K264" s="8"/>
      <c r="L264" s="867"/>
      <c r="M264" s="867"/>
      <c r="N264" s="867"/>
      <c r="O264" s="867"/>
      <c r="P264" s="867"/>
      <c r="Q264" s="8"/>
      <c r="R264" s="867"/>
      <c r="S264" s="8"/>
      <c r="T264" s="867"/>
    </row>
    <row r="265" spans="2:20" ht="13.5">
      <c r="B265" s="8"/>
      <c r="C265" s="8"/>
      <c r="D265" s="867"/>
      <c r="E265" s="8"/>
      <c r="F265" s="867"/>
      <c r="G265" s="8"/>
      <c r="H265" s="867"/>
      <c r="I265" s="8"/>
      <c r="J265" s="867"/>
      <c r="K265" s="8"/>
      <c r="L265" s="867"/>
      <c r="M265" s="867"/>
      <c r="N265" s="867"/>
      <c r="O265" s="867"/>
      <c r="P265" s="867"/>
      <c r="Q265" s="8"/>
      <c r="R265" s="867"/>
      <c r="S265" s="8"/>
      <c r="T265" s="867"/>
    </row>
    <row r="266" spans="2:20" ht="13.5">
      <c r="B266" s="8"/>
      <c r="C266" s="8"/>
      <c r="D266" s="867"/>
      <c r="E266" s="8"/>
      <c r="F266" s="867"/>
      <c r="G266" s="8"/>
      <c r="H266" s="867"/>
      <c r="I266" s="8"/>
      <c r="J266" s="867"/>
      <c r="K266" s="8"/>
      <c r="L266" s="867"/>
      <c r="M266" s="867"/>
      <c r="N266" s="867"/>
      <c r="O266" s="867"/>
      <c r="P266" s="867"/>
      <c r="Q266" s="8"/>
      <c r="R266" s="867"/>
      <c r="S266" s="8"/>
      <c r="T266" s="867"/>
    </row>
    <row r="267" spans="2:20" ht="13.5">
      <c r="B267" s="8"/>
      <c r="C267" s="8"/>
      <c r="D267" s="867"/>
      <c r="E267" s="8"/>
      <c r="F267" s="867"/>
      <c r="G267" s="8"/>
      <c r="H267" s="867"/>
      <c r="I267" s="8"/>
      <c r="J267" s="867"/>
      <c r="K267" s="8"/>
      <c r="L267" s="867"/>
      <c r="M267" s="867"/>
      <c r="N267" s="867"/>
      <c r="O267" s="867"/>
      <c r="P267" s="867"/>
      <c r="Q267" s="8"/>
      <c r="R267" s="867"/>
      <c r="S267" s="8"/>
      <c r="T267" s="867"/>
    </row>
    <row r="268" spans="2:20" ht="13.5">
      <c r="B268" s="8"/>
      <c r="C268" s="8"/>
      <c r="D268" s="867"/>
      <c r="E268" s="8"/>
      <c r="F268" s="867"/>
      <c r="G268" s="8"/>
      <c r="H268" s="867"/>
      <c r="I268" s="8"/>
      <c r="J268" s="867"/>
      <c r="K268" s="8"/>
      <c r="L268" s="867"/>
      <c r="M268" s="867"/>
      <c r="N268" s="867"/>
      <c r="O268" s="867"/>
      <c r="P268" s="867"/>
      <c r="Q268" s="8"/>
      <c r="R268" s="867"/>
      <c r="S268" s="8"/>
      <c r="T268" s="867"/>
    </row>
    <row r="269" spans="2:20" ht="13.5">
      <c r="B269" s="8"/>
      <c r="C269" s="8"/>
      <c r="D269" s="867"/>
      <c r="E269" s="8"/>
      <c r="F269" s="867"/>
      <c r="G269" s="8"/>
      <c r="H269" s="867"/>
      <c r="I269" s="8"/>
      <c r="J269" s="867"/>
      <c r="K269" s="8"/>
      <c r="L269" s="867"/>
      <c r="M269" s="867"/>
      <c r="N269" s="867"/>
      <c r="O269" s="867"/>
      <c r="P269" s="867"/>
      <c r="Q269" s="8"/>
      <c r="R269" s="867"/>
      <c r="S269" s="8"/>
      <c r="T269" s="867"/>
    </row>
    <row r="270" spans="2:20" ht="13.5">
      <c r="B270" s="8"/>
      <c r="C270" s="8"/>
      <c r="D270" s="867"/>
      <c r="E270" s="8"/>
      <c r="F270" s="867"/>
      <c r="G270" s="8"/>
      <c r="H270" s="867"/>
      <c r="I270" s="8"/>
      <c r="J270" s="867"/>
      <c r="K270" s="8"/>
      <c r="L270" s="867"/>
      <c r="M270" s="867"/>
      <c r="N270" s="867"/>
      <c r="O270" s="867"/>
      <c r="P270" s="867"/>
      <c r="Q270" s="8"/>
      <c r="R270" s="867"/>
      <c r="S270" s="8"/>
      <c r="T270" s="867"/>
    </row>
    <row r="271" spans="2:20" ht="13.5">
      <c r="B271" s="8"/>
      <c r="C271" s="8"/>
      <c r="D271" s="867"/>
      <c r="E271" s="8"/>
      <c r="F271" s="867"/>
      <c r="G271" s="8"/>
      <c r="H271" s="867"/>
      <c r="I271" s="8"/>
      <c r="J271" s="867"/>
      <c r="K271" s="8"/>
      <c r="L271" s="867"/>
      <c r="M271" s="867"/>
      <c r="N271" s="867"/>
      <c r="O271" s="867"/>
      <c r="P271" s="867"/>
      <c r="Q271" s="8"/>
      <c r="R271" s="867"/>
      <c r="S271" s="8"/>
      <c r="T271" s="867"/>
    </row>
    <row r="272" spans="2:20" ht="13.5">
      <c r="B272" s="8"/>
      <c r="C272" s="8"/>
      <c r="D272" s="867"/>
      <c r="E272" s="8"/>
      <c r="F272" s="867"/>
      <c r="G272" s="8"/>
      <c r="H272" s="867"/>
      <c r="I272" s="8"/>
      <c r="J272" s="867"/>
      <c r="K272" s="8"/>
      <c r="L272" s="867"/>
      <c r="M272" s="867"/>
      <c r="N272" s="867"/>
      <c r="O272" s="867"/>
      <c r="P272" s="867"/>
      <c r="Q272" s="8"/>
      <c r="R272" s="867"/>
      <c r="S272" s="8"/>
      <c r="T272" s="867"/>
    </row>
    <row r="273" spans="2:20" ht="13.5">
      <c r="B273" s="8"/>
      <c r="C273" s="8"/>
      <c r="D273" s="867"/>
      <c r="E273" s="8"/>
      <c r="F273" s="867"/>
      <c r="G273" s="8"/>
      <c r="H273" s="867"/>
      <c r="I273" s="8"/>
      <c r="J273" s="867"/>
      <c r="K273" s="8"/>
      <c r="L273" s="867"/>
      <c r="M273" s="867"/>
      <c r="N273" s="867"/>
      <c r="O273" s="867"/>
      <c r="P273" s="867"/>
      <c r="Q273" s="8"/>
      <c r="R273" s="867"/>
      <c r="S273" s="8"/>
      <c r="T273" s="867"/>
    </row>
    <row r="274" spans="2:20" ht="13.5">
      <c r="B274" s="8"/>
      <c r="C274" s="8"/>
      <c r="D274" s="867"/>
      <c r="E274" s="8"/>
      <c r="F274" s="867"/>
      <c r="G274" s="8"/>
      <c r="H274" s="867"/>
      <c r="I274" s="8"/>
      <c r="J274" s="867"/>
      <c r="K274" s="8"/>
      <c r="L274" s="867"/>
      <c r="M274" s="867"/>
      <c r="N274" s="867"/>
      <c r="O274" s="867"/>
      <c r="P274" s="867"/>
      <c r="Q274" s="8"/>
      <c r="R274" s="867"/>
      <c r="S274" s="8"/>
      <c r="T274" s="867"/>
    </row>
    <row r="275" spans="2:20" ht="13.5">
      <c r="B275" s="8"/>
      <c r="C275" s="8"/>
      <c r="D275" s="867"/>
      <c r="E275" s="8"/>
      <c r="F275" s="867"/>
      <c r="G275" s="8"/>
      <c r="H275" s="867"/>
      <c r="I275" s="8"/>
      <c r="J275" s="867"/>
      <c r="K275" s="8"/>
      <c r="L275" s="867"/>
      <c r="M275" s="867"/>
      <c r="N275" s="867"/>
      <c r="O275" s="867"/>
      <c r="P275" s="867"/>
      <c r="Q275" s="8"/>
      <c r="R275" s="867"/>
      <c r="S275" s="8"/>
      <c r="T275" s="867"/>
    </row>
    <row r="276" spans="2:20" ht="13.5">
      <c r="B276" s="8"/>
      <c r="C276" s="8"/>
      <c r="D276" s="867"/>
      <c r="E276" s="8"/>
      <c r="F276" s="867"/>
      <c r="G276" s="8"/>
      <c r="H276" s="867"/>
      <c r="I276" s="8"/>
      <c r="J276" s="867"/>
      <c r="K276" s="8"/>
      <c r="L276" s="867"/>
      <c r="M276" s="867"/>
      <c r="N276" s="867"/>
      <c r="O276" s="867"/>
      <c r="P276" s="867"/>
      <c r="Q276" s="8"/>
      <c r="R276" s="867"/>
      <c r="S276" s="8"/>
      <c r="T276" s="867"/>
    </row>
    <row r="277" spans="2:20" ht="13.5">
      <c r="B277" s="8"/>
      <c r="C277" s="8"/>
      <c r="D277" s="867"/>
      <c r="E277" s="8"/>
      <c r="F277" s="867"/>
      <c r="G277" s="8"/>
      <c r="H277" s="867"/>
      <c r="I277" s="8"/>
      <c r="J277" s="867"/>
      <c r="K277" s="8"/>
      <c r="L277" s="867"/>
      <c r="M277" s="867"/>
      <c r="N277" s="867"/>
      <c r="O277" s="867"/>
      <c r="P277" s="867"/>
      <c r="Q277" s="8"/>
      <c r="R277" s="867"/>
      <c r="S277" s="8"/>
      <c r="T277" s="867"/>
    </row>
    <row r="278" spans="2:20" ht="13.5">
      <c r="B278" s="8"/>
      <c r="C278" s="8"/>
      <c r="D278" s="867"/>
      <c r="E278" s="8"/>
      <c r="F278" s="867"/>
      <c r="G278" s="8"/>
      <c r="H278" s="867"/>
      <c r="I278" s="8"/>
      <c r="J278" s="867"/>
      <c r="K278" s="8"/>
      <c r="L278" s="867"/>
      <c r="M278" s="867"/>
      <c r="N278" s="867"/>
      <c r="O278" s="867"/>
      <c r="P278" s="867"/>
      <c r="Q278" s="8"/>
      <c r="R278" s="867"/>
      <c r="S278" s="8"/>
      <c r="T278" s="867"/>
    </row>
    <row r="279" spans="2:20" ht="13.5">
      <c r="B279" s="8"/>
      <c r="C279" s="8"/>
      <c r="D279" s="867"/>
      <c r="E279" s="8"/>
      <c r="F279" s="867"/>
      <c r="G279" s="8"/>
      <c r="H279" s="867"/>
      <c r="I279" s="8"/>
      <c r="J279" s="867"/>
      <c r="K279" s="8"/>
      <c r="L279" s="867"/>
      <c r="M279" s="867"/>
      <c r="N279" s="867"/>
      <c r="O279" s="867"/>
      <c r="P279" s="867"/>
      <c r="Q279" s="8"/>
      <c r="R279" s="867"/>
      <c r="S279" s="8"/>
      <c r="T279" s="867"/>
    </row>
    <row r="280" spans="2:20" ht="13.5">
      <c r="B280" s="8"/>
      <c r="C280" s="8"/>
      <c r="D280" s="867"/>
      <c r="E280" s="8"/>
      <c r="F280" s="867"/>
      <c r="G280" s="8"/>
      <c r="H280" s="867"/>
      <c r="I280" s="8"/>
      <c r="J280" s="867"/>
      <c r="K280" s="8"/>
      <c r="L280" s="867"/>
      <c r="M280" s="867"/>
      <c r="N280" s="867"/>
      <c r="O280" s="867"/>
      <c r="P280" s="867"/>
      <c r="Q280" s="8"/>
      <c r="R280" s="867"/>
      <c r="S280" s="8"/>
      <c r="T280" s="867"/>
    </row>
    <row r="281" spans="2:20" ht="13.5">
      <c r="B281" s="8"/>
      <c r="C281" s="8"/>
      <c r="D281" s="867"/>
      <c r="E281" s="8"/>
      <c r="F281" s="867"/>
      <c r="G281" s="8"/>
      <c r="H281" s="867"/>
      <c r="I281" s="8"/>
      <c r="J281" s="867"/>
      <c r="K281" s="8"/>
      <c r="L281" s="867"/>
      <c r="M281" s="867"/>
      <c r="N281" s="867"/>
      <c r="O281" s="867"/>
      <c r="P281" s="867"/>
      <c r="Q281" s="8"/>
      <c r="R281" s="867"/>
      <c r="S281" s="8"/>
      <c r="T281" s="867"/>
    </row>
    <row r="282" spans="2:20" ht="13.5">
      <c r="B282" s="8"/>
      <c r="C282" s="8"/>
      <c r="D282" s="867"/>
      <c r="E282" s="8"/>
      <c r="F282" s="867"/>
      <c r="G282" s="8"/>
      <c r="H282" s="867"/>
      <c r="I282" s="8"/>
      <c r="J282" s="867"/>
      <c r="K282" s="8"/>
      <c r="L282" s="867"/>
      <c r="M282" s="867"/>
      <c r="N282" s="867"/>
      <c r="O282" s="867"/>
      <c r="P282" s="867"/>
      <c r="Q282" s="8"/>
      <c r="R282" s="867"/>
      <c r="S282" s="8"/>
      <c r="T282" s="867"/>
    </row>
    <row r="283" spans="2:20" ht="13.5">
      <c r="B283" s="8"/>
      <c r="C283" s="8"/>
      <c r="D283" s="867"/>
      <c r="E283" s="8"/>
      <c r="F283" s="867"/>
      <c r="G283" s="8"/>
      <c r="H283" s="867"/>
      <c r="I283" s="8"/>
      <c r="J283" s="867"/>
      <c r="K283" s="8"/>
      <c r="L283" s="867"/>
      <c r="M283" s="867"/>
      <c r="N283" s="867"/>
      <c r="O283" s="867"/>
      <c r="P283" s="867"/>
      <c r="Q283" s="8"/>
      <c r="R283" s="867"/>
      <c r="S283" s="8"/>
      <c r="T283" s="867"/>
    </row>
    <row r="284" spans="2:20" ht="13.5">
      <c r="B284" s="8"/>
      <c r="C284" s="8"/>
      <c r="D284" s="867"/>
      <c r="E284" s="8"/>
      <c r="F284" s="867"/>
      <c r="G284" s="8"/>
      <c r="H284" s="867"/>
      <c r="I284" s="8"/>
      <c r="J284" s="867"/>
      <c r="K284" s="8"/>
      <c r="L284" s="867"/>
      <c r="M284" s="867"/>
      <c r="N284" s="867"/>
      <c r="O284" s="867"/>
      <c r="P284" s="867"/>
      <c r="Q284" s="8"/>
      <c r="R284" s="867"/>
      <c r="S284" s="8"/>
      <c r="T284" s="867"/>
    </row>
    <row r="285" spans="2:20" ht="13.5">
      <c r="B285" s="8"/>
      <c r="C285" s="8"/>
      <c r="D285" s="867"/>
      <c r="E285" s="8"/>
      <c r="F285" s="867"/>
      <c r="G285" s="8"/>
      <c r="H285" s="867"/>
      <c r="I285" s="8"/>
      <c r="J285" s="867"/>
      <c r="K285" s="8"/>
      <c r="L285" s="867"/>
      <c r="M285" s="867"/>
      <c r="N285" s="867"/>
      <c r="O285" s="867"/>
      <c r="P285" s="867"/>
      <c r="Q285" s="8"/>
      <c r="R285" s="867"/>
      <c r="S285" s="8"/>
      <c r="T285" s="867"/>
    </row>
    <row r="286" spans="2:20" ht="13.5">
      <c r="B286" s="8"/>
      <c r="C286" s="8"/>
      <c r="D286" s="867"/>
      <c r="E286" s="8"/>
      <c r="F286" s="867"/>
      <c r="G286" s="8"/>
      <c r="H286" s="867"/>
      <c r="I286" s="8"/>
      <c r="J286" s="867"/>
      <c r="K286" s="8"/>
      <c r="L286" s="867"/>
      <c r="M286" s="867"/>
      <c r="N286" s="867"/>
      <c r="O286" s="867"/>
      <c r="P286" s="867"/>
      <c r="Q286" s="8"/>
      <c r="R286" s="867"/>
      <c r="S286" s="8"/>
      <c r="T286" s="867"/>
    </row>
    <row r="287" spans="2:20" ht="13.5">
      <c r="B287" s="8"/>
      <c r="C287" s="8"/>
      <c r="D287" s="867"/>
      <c r="E287" s="8"/>
      <c r="F287" s="867"/>
      <c r="G287" s="8"/>
      <c r="H287" s="867"/>
      <c r="I287" s="8"/>
      <c r="J287" s="867"/>
      <c r="K287" s="8"/>
      <c r="L287" s="867"/>
      <c r="M287" s="867"/>
      <c r="N287" s="867"/>
      <c r="O287" s="867"/>
      <c r="P287" s="867"/>
      <c r="Q287" s="8"/>
      <c r="R287" s="867"/>
      <c r="S287" s="8"/>
      <c r="T287" s="867"/>
    </row>
    <row r="288" spans="2:20" ht="13.5">
      <c r="B288" s="8"/>
      <c r="C288" s="8"/>
      <c r="D288" s="867"/>
      <c r="E288" s="8"/>
      <c r="F288" s="867"/>
      <c r="G288" s="8"/>
      <c r="H288" s="867"/>
      <c r="I288" s="8"/>
      <c r="J288" s="867"/>
      <c r="K288" s="8"/>
      <c r="L288" s="867"/>
      <c r="M288" s="867"/>
      <c r="N288" s="867"/>
      <c r="O288" s="867"/>
      <c r="P288" s="867"/>
      <c r="Q288" s="8"/>
      <c r="R288" s="867"/>
      <c r="S288" s="8"/>
      <c r="T288" s="867"/>
    </row>
    <row r="289" spans="2:20" ht="13.5">
      <c r="B289" s="8"/>
      <c r="C289" s="8"/>
      <c r="D289" s="867"/>
      <c r="E289" s="8"/>
      <c r="F289" s="867"/>
      <c r="G289" s="8"/>
      <c r="H289" s="867"/>
      <c r="I289" s="8"/>
      <c r="J289" s="867"/>
      <c r="K289" s="8"/>
      <c r="L289" s="867"/>
      <c r="M289" s="867"/>
      <c r="N289" s="867"/>
      <c r="O289" s="867"/>
      <c r="P289" s="867"/>
      <c r="Q289" s="8"/>
      <c r="R289" s="867"/>
      <c r="S289" s="8"/>
      <c r="T289" s="867"/>
    </row>
    <row r="290" spans="2:20" ht="13.5">
      <c r="B290" s="8"/>
      <c r="C290" s="8"/>
      <c r="D290" s="867"/>
      <c r="E290" s="8"/>
      <c r="F290" s="867"/>
      <c r="G290" s="8"/>
      <c r="H290" s="867"/>
      <c r="I290" s="8"/>
      <c r="J290" s="867"/>
      <c r="K290" s="8"/>
      <c r="L290" s="867"/>
      <c r="M290" s="867"/>
      <c r="N290" s="867"/>
      <c r="O290" s="867"/>
      <c r="P290" s="867"/>
      <c r="Q290" s="8"/>
      <c r="R290" s="867"/>
      <c r="S290" s="8"/>
      <c r="T290" s="867"/>
    </row>
    <row r="291" spans="2:20" ht="13.5">
      <c r="B291" s="8"/>
      <c r="C291" s="8"/>
      <c r="D291" s="867"/>
      <c r="E291" s="8"/>
      <c r="F291" s="867"/>
      <c r="G291" s="8"/>
      <c r="H291" s="867"/>
      <c r="I291" s="8"/>
      <c r="J291" s="867"/>
      <c r="K291" s="8"/>
      <c r="L291" s="867"/>
      <c r="M291" s="867"/>
      <c r="N291" s="867"/>
      <c r="O291" s="867"/>
      <c r="P291" s="867"/>
      <c r="Q291" s="8"/>
      <c r="R291" s="867"/>
      <c r="S291" s="8"/>
      <c r="T291" s="867"/>
    </row>
    <row r="292" spans="2:20" ht="13.5">
      <c r="B292" s="8"/>
      <c r="C292" s="8"/>
      <c r="D292" s="867"/>
      <c r="E292" s="8"/>
      <c r="F292" s="867"/>
      <c r="G292" s="8"/>
      <c r="H292" s="867"/>
      <c r="I292" s="8"/>
      <c r="J292" s="867"/>
      <c r="K292" s="8"/>
      <c r="L292" s="867"/>
      <c r="M292" s="867"/>
      <c r="N292" s="867"/>
      <c r="O292" s="867"/>
      <c r="P292" s="867"/>
      <c r="Q292" s="8"/>
      <c r="R292" s="867"/>
      <c r="S292" s="8"/>
      <c r="T292" s="867"/>
    </row>
    <row r="293" spans="2:20" ht="13.5">
      <c r="B293" s="8"/>
      <c r="C293" s="8"/>
      <c r="D293" s="867"/>
      <c r="E293" s="8"/>
      <c r="F293" s="867"/>
      <c r="G293" s="8"/>
      <c r="H293" s="867"/>
      <c r="I293" s="8"/>
      <c r="J293" s="867"/>
      <c r="K293" s="8"/>
      <c r="L293" s="867"/>
      <c r="M293" s="867"/>
      <c r="N293" s="867"/>
      <c r="O293" s="867"/>
      <c r="P293" s="867"/>
      <c r="Q293" s="8"/>
      <c r="R293" s="867"/>
      <c r="S293" s="8"/>
      <c r="T293" s="867"/>
    </row>
    <row r="294" spans="2:20" ht="13.5">
      <c r="B294" s="8"/>
      <c r="C294" s="8"/>
      <c r="D294" s="867"/>
      <c r="E294" s="8"/>
      <c r="F294" s="867"/>
      <c r="G294" s="8"/>
      <c r="H294" s="867"/>
      <c r="I294" s="8"/>
      <c r="J294" s="867"/>
      <c r="K294" s="8"/>
      <c r="L294" s="867"/>
      <c r="M294" s="867"/>
      <c r="N294" s="867"/>
      <c r="O294" s="867"/>
      <c r="P294" s="867"/>
      <c r="Q294" s="8"/>
      <c r="R294" s="867"/>
      <c r="S294" s="8"/>
      <c r="T294" s="867"/>
    </row>
    <row r="295" spans="2:20" ht="13.5">
      <c r="B295" s="8"/>
      <c r="C295" s="8"/>
      <c r="D295" s="867"/>
      <c r="E295" s="8"/>
      <c r="F295" s="867"/>
      <c r="G295" s="8"/>
      <c r="H295" s="867"/>
      <c r="I295" s="8"/>
      <c r="J295" s="867"/>
      <c r="K295" s="8"/>
      <c r="L295" s="867"/>
      <c r="M295" s="867"/>
      <c r="N295" s="867"/>
      <c r="O295" s="867"/>
      <c r="P295" s="867"/>
      <c r="Q295" s="8"/>
      <c r="R295" s="867"/>
      <c r="S295" s="8"/>
      <c r="T295" s="867"/>
    </row>
    <row r="296" spans="2:20" ht="13.5">
      <c r="B296" s="8"/>
      <c r="C296" s="8"/>
      <c r="D296" s="867"/>
      <c r="E296" s="8"/>
      <c r="F296" s="867"/>
      <c r="G296" s="8"/>
      <c r="H296" s="867"/>
      <c r="I296" s="8"/>
      <c r="J296" s="867"/>
      <c r="K296" s="8"/>
      <c r="L296" s="867"/>
      <c r="M296" s="867"/>
      <c r="N296" s="867"/>
      <c r="O296" s="867"/>
      <c r="P296" s="867"/>
      <c r="Q296" s="8"/>
      <c r="R296" s="867"/>
      <c r="S296" s="8"/>
      <c r="T296" s="867"/>
    </row>
    <row r="297" spans="2:20" ht="13.5">
      <c r="B297" s="8"/>
      <c r="C297" s="8"/>
      <c r="D297" s="867"/>
      <c r="E297" s="8"/>
      <c r="F297" s="867"/>
      <c r="G297" s="8"/>
      <c r="H297" s="867"/>
      <c r="I297" s="8"/>
      <c r="J297" s="867"/>
      <c r="K297" s="8"/>
      <c r="L297" s="867"/>
      <c r="M297" s="867"/>
      <c r="N297" s="867"/>
      <c r="O297" s="867"/>
      <c r="P297" s="867"/>
      <c r="Q297" s="8"/>
      <c r="R297" s="867"/>
      <c r="S297" s="8"/>
      <c r="T297" s="867"/>
    </row>
    <row r="298" spans="2:20" ht="13.5">
      <c r="B298" s="8"/>
      <c r="C298" s="8"/>
      <c r="D298" s="867"/>
      <c r="E298" s="8"/>
      <c r="F298" s="867"/>
      <c r="G298" s="8"/>
      <c r="H298" s="867"/>
      <c r="I298" s="8"/>
      <c r="J298" s="867"/>
      <c r="K298" s="8"/>
      <c r="L298" s="867"/>
      <c r="M298" s="867"/>
      <c r="N298" s="867"/>
      <c r="O298" s="867"/>
      <c r="P298" s="867"/>
      <c r="Q298" s="8"/>
      <c r="R298" s="867"/>
      <c r="S298" s="8"/>
      <c r="T298" s="867"/>
    </row>
    <row r="299" spans="2:20" ht="13.5">
      <c r="B299" s="8"/>
      <c r="C299" s="8"/>
      <c r="D299" s="867"/>
      <c r="E299" s="8"/>
      <c r="F299" s="867"/>
      <c r="G299" s="8"/>
      <c r="H299" s="867"/>
      <c r="I299" s="8"/>
      <c r="J299" s="867"/>
      <c r="K299" s="8"/>
      <c r="L299" s="867"/>
      <c r="M299" s="867"/>
      <c r="N299" s="867"/>
      <c r="O299" s="867"/>
      <c r="P299" s="867"/>
      <c r="Q299" s="8"/>
      <c r="R299" s="867"/>
      <c r="S299" s="8"/>
      <c r="T299" s="867"/>
    </row>
    <row r="300" spans="2:20" ht="13.5">
      <c r="B300" s="8"/>
      <c r="C300" s="8"/>
      <c r="D300" s="867"/>
      <c r="E300" s="8"/>
      <c r="F300" s="867"/>
      <c r="G300" s="8"/>
      <c r="H300" s="867"/>
      <c r="I300" s="8"/>
      <c r="J300" s="867"/>
      <c r="K300" s="8"/>
      <c r="L300" s="867"/>
      <c r="M300" s="867"/>
      <c r="N300" s="867"/>
      <c r="O300" s="867"/>
      <c r="P300" s="867"/>
      <c r="Q300" s="8"/>
      <c r="R300" s="867"/>
      <c r="S300" s="8"/>
      <c r="T300" s="867"/>
    </row>
    <row r="301" spans="2:20" ht="13.5">
      <c r="B301" s="8"/>
      <c r="C301" s="8"/>
      <c r="D301" s="867"/>
      <c r="E301" s="8"/>
      <c r="F301" s="867"/>
      <c r="G301" s="8"/>
      <c r="H301" s="867"/>
      <c r="I301" s="8"/>
      <c r="J301" s="867"/>
      <c r="K301" s="8"/>
      <c r="L301" s="867"/>
      <c r="M301" s="867"/>
      <c r="N301" s="867"/>
      <c r="O301" s="867"/>
      <c r="P301" s="867"/>
      <c r="Q301" s="8"/>
      <c r="R301" s="867"/>
      <c r="S301" s="8"/>
      <c r="T301" s="867"/>
    </row>
    <row r="302" spans="2:20" ht="13.5">
      <c r="B302" s="8"/>
      <c r="C302" s="8"/>
      <c r="D302" s="867"/>
      <c r="E302" s="8"/>
      <c r="F302" s="867"/>
      <c r="G302" s="8"/>
      <c r="H302" s="867"/>
      <c r="I302" s="8"/>
      <c r="J302" s="867"/>
      <c r="K302" s="8"/>
      <c r="L302" s="867"/>
      <c r="M302" s="867"/>
      <c r="N302" s="867"/>
      <c r="O302" s="867"/>
      <c r="P302" s="867"/>
      <c r="Q302" s="8"/>
      <c r="R302" s="867"/>
      <c r="S302" s="8"/>
      <c r="T302" s="867"/>
    </row>
    <row r="303" spans="2:20" ht="13.5">
      <c r="B303" s="8"/>
      <c r="C303" s="8"/>
      <c r="D303" s="867"/>
      <c r="E303" s="8"/>
      <c r="F303" s="867"/>
      <c r="G303" s="8"/>
      <c r="H303" s="867"/>
      <c r="I303" s="8"/>
      <c r="J303" s="867"/>
      <c r="K303" s="8"/>
      <c r="L303" s="867"/>
      <c r="M303" s="867"/>
      <c r="N303" s="867"/>
      <c r="O303" s="867"/>
      <c r="P303" s="867"/>
      <c r="Q303" s="8"/>
      <c r="R303" s="867"/>
      <c r="S303" s="8"/>
      <c r="T303" s="867"/>
    </row>
    <row r="304" spans="2:20" ht="13.5">
      <c r="B304" s="8"/>
      <c r="C304" s="8"/>
      <c r="D304" s="867"/>
      <c r="E304" s="8"/>
      <c r="F304" s="867"/>
      <c r="G304" s="8"/>
      <c r="H304" s="867"/>
      <c r="I304" s="8"/>
      <c r="J304" s="867"/>
      <c r="K304" s="8"/>
      <c r="L304" s="867"/>
      <c r="M304" s="867"/>
      <c r="N304" s="867"/>
      <c r="O304" s="867"/>
      <c r="P304" s="867"/>
      <c r="Q304" s="8"/>
      <c r="R304" s="867"/>
      <c r="S304" s="8"/>
      <c r="T304" s="867"/>
    </row>
    <row r="305" spans="2:20" ht="13.5">
      <c r="B305" s="8"/>
      <c r="C305" s="8"/>
      <c r="D305" s="867"/>
      <c r="E305" s="8"/>
      <c r="F305" s="867"/>
      <c r="G305" s="8"/>
      <c r="H305" s="867"/>
      <c r="I305" s="8"/>
      <c r="J305" s="867"/>
      <c r="K305" s="8"/>
      <c r="L305" s="867"/>
      <c r="M305" s="867"/>
      <c r="N305" s="867"/>
      <c r="O305" s="867"/>
      <c r="P305" s="867"/>
      <c r="Q305" s="8"/>
      <c r="R305" s="867"/>
      <c r="S305" s="8"/>
      <c r="T305" s="867"/>
    </row>
    <row r="306" spans="2:20" ht="13.5">
      <c r="B306" s="8"/>
      <c r="C306" s="8"/>
      <c r="D306" s="867"/>
      <c r="E306" s="8"/>
      <c r="F306" s="867"/>
      <c r="G306" s="8"/>
      <c r="H306" s="867"/>
      <c r="I306" s="8"/>
      <c r="J306" s="867"/>
      <c r="K306" s="8"/>
      <c r="L306" s="867"/>
      <c r="M306" s="867"/>
      <c r="N306" s="867"/>
      <c r="O306" s="867"/>
      <c r="P306" s="867"/>
      <c r="Q306" s="8"/>
      <c r="R306" s="867"/>
      <c r="S306" s="8"/>
      <c r="T306" s="867"/>
    </row>
    <row r="307" spans="2:20" ht="13.5">
      <c r="B307" s="8"/>
      <c r="C307" s="8"/>
      <c r="D307" s="867"/>
      <c r="E307" s="8"/>
      <c r="F307" s="867"/>
      <c r="G307" s="8"/>
      <c r="H307" s="867"/>
      <c r="I307" s="8"/>
      <c r="J307" s="867"/>
      <c r="K307" s="8"/>
      <c r="L307" s="867"/>
      <c r="M307" s="867"/>
      <c r="N307" s="867"/>
      <c r="O307" s="867"/>
      <c r="P307" s="867"/>
      <c r="Q307" s="8"/>
      <c r="R307" s="867"/>
      <c r="S307" s="8"/>
      <c r="T307" s="867"/>
    </row>
    <row r="308" spans="2:20" ht="13.5">
      <c r="B308" s="8"/>
      <c r="C308" s="8"/>
      <c r="D308" s="867"/>
      <c r="E308" s="8"/>
      <c r="F308" s="867"/>
      <c r="G308" s="8"/>
      <c r="H308" s="867"/>
      <c r="I308" s="8"/>
      <c r="J308" s="867"/>
      <c r="K308" s="8"/>
      <c r="L308" s="867"/>
      <c r="M308" s="867"/>
      <c r="N308" s="867"/>
      <c r="O308" s="867"/>
      <c r="P308" s="867"/>
      <c r="Q308" s="8"/>
      <c r="R308" s="867"/>
      <c r="S308" s="8"/>
      <c r="T308" s="867"/>
    </row>
    <row r="309" spans="2:20" ht="13.5">
      <c r="B309" s="8"/>
      <c r="C309" s="8"/>
      <c r="D309" s="867"/>
      <c r="E309" s="8"/>
      <c r="F309" s="867"/>
      <c r="G309" s="8"/>
      <c r="H309" s="867"/>
      <c r="I309" s="8"/>
      <c r="J309" s="867"/>
      <c r="K309" s="8"/>
      <c r="L309" s="867"/>
      <c r="M309" s="867"/>
      <c r="N309" s="867"/>
      <c r="O309" s="867"/>
      <c r="P309" s="867"/>
      <c r="Q309" s="8"/>
      <c r="R309" s="867"/>
      <c r="S309" s="8"/>
      <c r="T309" s="867"/>
    </row>
    <row r="310" spans="2:20" ht="13.5">
      <c r="B310" s="8"/>
      <c r="C310" s="8"/>
      <c r="D310" s="867"/>
      <c r="E310" s="8"/>
      <c r="F310" s="867"/>
      <c r="G310" s="8"/>
      <c r="H310" s="867"/>
      <c r="I310" s="8"/>
      <c r="J310" s="867"/>
      <c r="K310" s="8"/>
      <c r="L310" s="867"/>
      <c r="M310" s="867"/>
      <c r="N310" s="867"/>
      <c r="O310" s="867"/>
      <c r="P310" s="867"/>
      <c r="Q310" s="8"/>
      <c r="R310" s="867"/>
      <c r="S310" s="8"/>
      <c r="T310" s="867"/>
    </row>
    <row r="311" spans="2:20" ht="13.5">
      <c r="B311" s="8"/>
      <c r="C311" s="8"/>
      <c r="D311" s="867"/>
      <c r="E311" s="8"/>
      <c r="F311" s="867"/>
      <c r="G311" s="8"/>
      <c r="H311" s="867"/>
      <c r="I311" s="8"/>
      <c r="J311" s="867"/>
      <c r="K311" s="8"/>
      <c r="L311" s="867"/>
      <c r="M311" s="867"/>
      <c r="N311" s="867"/>
      <c r="O311" s="867"/>
      <c r="P311" s="867"/>
      <c r="Q311" s="8"/>
      <c r="R311" s="867"/>
      <c r="S311" s="8"/>
      <c r="T311" s="867"/>
    </row>
    <row r="312" spans="2:20" ht="13.5">
      <c r="B312" s="8"/>
      <c r="C312" s="8"/>
      <c r="D312" s="867"/>
      <c r="E312" s="8"/>
      <c r="F312" s="867"/>
      <c r="G312" s="8"/>
      <c r="H312" s="867"/>
      <c r="I312" s="8"/>
      <c r="J312" s="867"/>
      <c r="K312" s="8"/>
      <c r="L312" s="867"/>
      <c r="M312" s="867"/>
      <c r="N312" s="867"/>
      <c r="O312" s="867"/>
      <c r="P312" s="867"/>
      <c r="Q312" s="8"/>
      <c r="R312" s="867"/>
      <c r="S312" s="8"/>
      <c r="T312" s="867"/>
    </row>
    <row r="313" spans="2:20" ht="13.5">
      <c r="B313" s="8"/>
      <c r="C313" s="8"/>
      <c r="D313" s="867"/>
      <c r="E313" s="8"/>
      <c r="F313" s="867"/>
      <c r="G313" s="8"/>
      <c r="H313" s="867"/>
      <c r="I313" s="8"/>
      <c r="J313" s="867"/>
      <c r="K313" s="8"/>
      <c r="L313" s="867"/>
      <c r="M313" s="867"/>
      <c r="N313" s="867"/>
      <c r="O313" s="867"/>
      <c r="P313" s="867"/>
      <c r="Q313" s="8"/>
      <c r="R313" s="867"/>
      <c r="S313" s="8"/>
      <c r="T313" s="867"/>
    </row>
    <row r="314" spans="2:20" ht="13.5">
      <c r="B314" s="8"/>
      <c r="C314" s="8"/>
      <c r="D314" s="867"/>
      <c r="E314" s="8"/>
      <c r="F314" s="867"/>
      <c r="G314" s="8"/>
      <c r="H314" s="867"/>
      <c r="I314" s="8"/>
      <c r="J314" s="867"/>
      <c r="K314" s="8"/>
      <c r="L314" s="867"/>
      <c r="M314" s="867"/>
      <c r="N314" s="867"/>
      <c r="O314" s="867"/>
      <c r="P314" s="867"/>
      <c r="Q314" s="8"/>
      <c r="R314" s="867"/>
      <c r="S314" s="8"/>
      <c r="T314" s="867"/>
    </row>
    <row r="315" spans="2:20" ht="13.5">
      <c r="B315" s="8"/>
      <c r="C315" s="8"/>
      <c r="D315" s="867"/>
      <c r="E315" s="8"/>
      <c r="F315" s="867"/>
      <c r="G315" s="8"/>
      <c r="H315" s="867"/>
      <c r="I315" s="8"/>
      <c r="J315" s="867"/>
      <c r="K315" s="8"/>
      <c r="L315" s="867"/>
      <c r="M315" s="867"/>
      <c r="N315" s="867"/>
      <c r="O315" s="867"/>
      <c r="P315" s="867"/>
      <c r="Q315" s="8"/>
      <c r="R315" s="867"/>
      <c r="S315" s="8"/>
      <c r="T315" s="867"/>
    </row>
    <row r="316" spans="2:20" ht="13.5">
      <c r="B316" s="8"/>
      <c r="C316" s="8"/>
      <c r="D316" s="867"/>
      <c r="E316" s="8"/>
      <c r="F316" s="867"/>
      <c r="G316" s="8"/>
      <c r="H316" s="867"/>
      <c r="I316" s="8"/>
      <c r="J316" s="867"/>
      <c r="K316" s="8"/>
      <c r="L316" s="867"/>
      <c r="M316" s="867"/>
      <c r="N316" s="867"/>
      <c r="O316" s="867"/>
      <c r="P316" s="867"/>
      <c r="Q316" s="8"/>
      <c r="R316" s="867"/>
      <c r="S316" s="8"/>
      <c r="T316" s="867"/>
    </row>
    <row r="317" spans="2:20" ht="13.5">
      <c r="B317" s="8"/>
      <c r="C317" s="8"/>
      <c r="D317" s="867"/>
      <c r="E317" s="8"/>
      <c r="F317" s="867"/>
      <c r="G317" s="8"/>
      <c r="H317" s="867"/>
      <c r="I317" s="8"/>
      <c r="J317" s="867"/>
      <c r="K317" s="8"/>
      <c r="L317" s="867"/>
      <c r="M317" s="867"/>
      <c r="N317" s="867"/>
      <c r="O317" s="867"/>
      <c r="P317" s="867"/>
      <c r="Q317" s="8"/>
      <c r="R317" s="867"/>
      <c r="S317" s="8"/>
      <c r="T317" s="867"/>
    </row>
    <row r="318" spans="2:20" ht="13.5">
      <c r="B318" s="8"/>
      <c r="C318" s="8"/>
      <c r="D318" s="867"/>
      <c r="E318" s="8"/>
      <c r="F318" s="867"/>
      <c r="G318" s="8"/>
      <c r="H318" s="867"/>
      <c r="I318" s="8"/>
      <c r="J318" s="867"/>
      <c r="K318" s="8"/>
      <c r="L318" s="867"/>
      <c r="M318" s="867"/>
      <c r="N318" s="867"/>
      <c r="O318" s="867"/>
      <c r="P318" s="867"/>
      <c r="Q318" s="8"/>
      <c r="R318" s="867"/>
      <c r="S318" s="8"/>
      <c r="T318" s="867"/>
    </row>
    <row r="319" spans="2:20" ht="13.5">
      <c r="B319" s="8"/>
      <c r="C319" s="8"/>
      <c r="D319" s="867"/>
      <c r="E319" s="8"/>
      <c r="F319" s="867"/>
      <c r="G319" s="8"/>
      <c r="H319" s="867"/>
      <c r="I319" s="8"/>
      <c r="J319" s="867"/>
      <c r="K319" s="8"/>
      <c r="L319" s="867"/>
      <c r="M319" s="867"/>
      <c r="N319" s="867"/>
      <c r="O319" s="867"/>
      <c r="P319" s="867"/>
      <c r="Q319" s="8"/>
      <c r="R319" s="867"/>
      <c r="S319" s="8"/>
      <c r="T319" s="867"/>
    </row>
    <row r="320" spans="2:20" ht="13.5">
      <c r="B320" s="8"/>
      <c r="C320" s="8"/>
      <c r="D320" s="867"/>
      <c r="E320" s="8"/>
      <c r="F320" s="867"/>
      <c r="G320" s="8"/>
      <c r="H320" s="867"/>
      <c r="I320" s="8"/>
      <c r="J320" s="867"/>
      <c r="K320" s="8"/>
      <c r="L320" s="867"/>
      <c r="M320" s="867"/>
      <c r="N320" s="867"/>
      <c r="O320" s="867"/>
      <c r="P320" s="867"/>
      <c r="Q320" s="8"/>
      <c r="R320" s="867"/>
      <c r="S320" s="8"/>
      <c r="T320" s="867"/>
    </row>
    <row r="321" spans="2:20" ht="13.5">
      <c r="B321" s="8"/>
      <c r="C321" s="8"/>
      <c r="D321" s="867"/>
      <c r="E321" s="8"/>
      <c r="F321" s="867"/>
      <c r="G321" s="8"/>
      <c r="H321" s="867"/>
      <c r="I321" s="8"/>
      <c r="J321" s="867"/>
      <c r="K321" s="8"/>
      <c r="L321" s="867"/>
      <c r="M321" s="867"/>
      <c r="N321" s="867"/>
      <c r="O321" s="867"/>
      <c r="P321" s="867"/>
      <c r="Q321" s="8"/>
      <c r="R321" s="867"/>
      <c r="S321" s="8"/>
      <c r="T321" s="867"/>
    </row>
    <row r="322" spans="2:20" ht="13.5">
      <c r="B322" s="8"/>
      <c r="C322" s="8"/>
      <c r="D322" s="867"/>
      <c r="E322" s="8"/>
      <c r="F322" s="867"/>
      <c r="G322" s="8"/>
      <c r="H322" s="867"/>
      <c r="I322" s="8"/>
      <c r="J322" s="867"/>
      <c r="K322" s="8"/>
      <c r="L322" s="867"/>
      <c r="M322" s="867"/>
      <c r="N322" s="867"/>
      <c r="O322" s="867"/>
      <c r="P322" s="867"/>
      <c r="Q322" s="8"/>
      <c r="R322" s="867"/>
      <c r="S322" s="8"/>
      <c r="T322" s="867"/>
    </row>
    <row r="323" spans="2:20" ht="13.5">
      <c r="B323" s="8"/>
      <c r="C323" s="8"/>
      <c r="D323" s="867"/>
      <c r="E323" s="8"/>
      <c r="F323" s="867"/>
      <c r="G323" s="8"/>
      <c r="H323" s="867"/>
      <c r="I323" s="8"/>
      <c r="J323" s="867"/>
      <c r="K323" s="8"/>
      <c r="L323" s="867"/>
      <c r="M323" s="867"/>
      <c r="N323" s="867"/>
      <c r="O323" s="867"/>
      <c r="P323" s="867"/>
      <c r="Q323" s="8"/>
      <c r="R323" s="867"/>
      <c r="S323" s="8"/>
      <c r="T323" s="867"/>
    </row>
    <row r="324" spans="2:20" ht="13.5">
      <c r="B324" s="8"/>
      <c r="C324" s="8"/>
      <c r="D324" s="867"/>
      <c r="E324" s="8"/>
      <c r="F324" s="867"/>
      <c r="G324" s="8"/>
      <c r="H324" s="867"/>
      <c r="I324" s="8"/>
      <c r="J324" s="867"/>
      <c r="K324" s="8"/>
      <c r="L324" s="867"/>
      <c r="M324" s="867"/>
      <c r="N324" s="867"/>
      <c r="O324" s="867"/>
      <c r="P324" s="867"/>
      <c r="Q324" s="8"/>
      <c r="R324" s="867"/>
      <c r="S324" s="8"/>
      <c r="T324" s="867"/>
    </row>
    <row r="325" spans="2:20" ht="13.5">
      <c r="B325" s="8"/>
      <c r="C325" s="8"/>
      <c r="D325" s="867"/>
      <c r="E325" s="8"/>
      <c r="F325" s="867"/>
      <c r="G325" s="8"/>
      <c r="H325" s="867"/>
      <c r="I325" s="8"/>
      <c r="J325" s="867"/>
      <c r="K325" s="8"/>
      <c r="L325" s="867"/>
      <c r="M325" s="867"/>
      <c r="N325" s="867"/>
      <c r="O325" s="867"/>
      <c r="P325" s="867"/>
      <c r="Q325" s="8"/>
      <c r="R325" s="867"/>
      <c r="S325" s="8"/>
      <c r="T325" s="867"/>
    </row>
    <row r="326" spans="2:20" ht="13.5">
      <c r="B326" s="8"/>
      <c r="C326" s="8"/>
      <c r="D326" s="867"/>
      <c r="E326" s="8"/>
      <c r="F326" s="867"/>
      <c r="G326" s="8"/>
      <c r="H326" s="867"/>
      <c r="I326" s="8"/>
      <c r="J326" s="867"/>
      <c r="K326" s="8"/>
      <c r="L326" s="867"/>
      <c r="M326" s="867"/>
      <c r="N326" s="867"/>
      <c r="O326" s="867"/>
      <c r="P326" s="867"/>
      <c r="Q326" s="8"/>
      <c r="R326" s="867"/>
      <c r="S326" s="8"/>
      <c r="T326" s="867"/>
    </row>
    <row r="327" spans="2:20" ht="13.5">
      <c r="B327" s="8"/>
      <c r="C327" s="8"/>
      <c r="D327" s="867"/>
      <c r="E327" s="8"/>
      <c r="F327" s="867"/>
      <c r="G327" s="8"/>
      <c r="H327" s="867"/>
      <c r="I327" s="8"/>
      <c r="J327" s="867"/>
      <c r="K327" s="8"/>
      <c r="L327" s="867"/>
      <c r="M327" s="867"/>
      <c r="N327" s="867"/>
      <c r="O327" s="867"/>
      <c r="P327" s="867"/>
      <c r="Q327" s="8"/>
      <c r="R327" s="867"/>
      <c r="S327" s="8"/>
      <c r="T327" s="867"/>
    </row>
    <row r="328" spans="2:20" ht="13.5">
      <c r="B328" s="8"/>
      <c r="C328" s="8"/>
      <c r="D328" s="867"/>
      <c r="E328" s="8"/>
      <c r="F328" s="867"/>
      <c r="G328" s="8"/>
      <c r="H328" s="867"/>
      <c r="I328" s="8"/>
      <c r="J328" s="867"/>
      <c r="K328" s="8"/>
      <c r="L328" s="867"/>
      <c r="M328" s="867"/>
      <c r="N328" s="867"/>
      <c r="O328" s="867"/>
      <c r="P328" s="867"/>
      <c r="Q328" s="8"/>
      <c r="R328" s="867"/>
      <c r="S328" s="8"/>
      <c r="T328" s="867"/>
    </row>
    <row r="329" spans="2:20" ht="13.5">
      <c r="B329" s="8"/>
      <c r="C329" s="8"/>
      <c r="D329" s="867"/>
      <c r="E329" s="8"/>
      <c r="F329" s="867"/>
      <c r="G329" s="8"/>
      <c r="H329" s="867"/>
      <c r="I329" s="8"/>
      <c r="J329" s="867"/>
      <c r="K329" s="8"/>
      <c r="L329" s="867"/>
      <c r="M329" s="867"/>
      <c r="N329" s="867"/>
      <c r="O329" s="867"/>
      <c r="P329" s="867"/>
      <c r="Q329" s="8"/>
      <c r="R329" s="867"/>
      <c r="S329" s="8"/>
      <c r="T329" s="867"/>
    </row>
    <row r="330" spans="2:20" ht="13.5">
      <c r="B330" s="8"/>
      <c r="C330" s="8"/>
      <c r="D330" s="867"/>
      <c r="E330" s="8"/>
      <c r="F330" s="867"/>
      <c r="G330" s="8"/>
      <c r="H330" s="867"/>
      <c r="I330" s="8"/>
      <c r="J330" s="867"/>
      <c r="K330" s="8"/>
      <c r="L330" s="867"/>
      <c r="M330" s="867"/>
      <c r="N330" s="867"/>
      <c r="O330" s="867"/>
      <c r="P330" s="867"/>
      <c r="Q330" s="8"/>
      <c r="R330" s="867"/>
      <c r="S330" s="8"/>
      <c r="T330" s="867"/>
    </row>
    <row r="331" spans="2:20" ht="13.5">
      <c r="B331" s="8"/>
      <c r="C331" s="8"/>
      <c r="D331" s="867"/>
      <c r="E331" s="8"/>
      <c r="F331" s="867"/>
      <c r="G331" s="8"/>
      <c r="H331" s="867"/>
      <c r="I331" s="8"/>
      <c r="J331" s="867"/>
      <c r="K331" s="8"/>
      <c r="L331" s="867"/>
      <c r="M331" s="867"/>
      <c r="N331" s="867"/>
      <c r="O331" s="867"/>
      <c r="P331" s="867"/>
      <c r="Q331" s="8"/>
      <c r="R331" s="867"/>
      <c r="S331" s="8"/>
      <c r="T331" s="867"/>
    </row>
    <row r="332" spans="2:20" ht="13.5">
      <c r="B332" s="8"/>
      <c r="C332" s="8"/>
      <c r="D332" s="867"/>
      <c r="E332" s="8"/>
      <c r="F332" s="867"/>
      <c r="G332" s="8"/>
      <c r="H332" s="867"/>
      <c r="I332" s="8"/>
      <c r="J332" s="867"/>
      <c r="K332" s="8"/>
      <c r="L332" s="867"/>
      <c r="M332" s="867"/>
      <c r="N332" s="867"/>
      <c r="O332" s="867"/>
      <c r="P332" s="867"/>
      <c r="Q332" s="8"/>
      <c r="R332" s="867"/>
      <c r="S332" s="8"/>
      <c r="T332" s="867"/>
    </row>
    <row r="333" spans="2:20" ht="13.5">
      <c r="B333" s="8"/>
      <c r="C333" s="8"/>
      <c r="D333" s="867"/>
      <c r="E333" s="8"/>
      <c r="F333" s="867"/>
      <c r="G333" s="8"/>
      <c r="H333" s="867"/>
      <c r="I333" s="8"/>
      <c r="J333" s="867"/>
      <c r="K333" s="8"/>
      <c r="L333" s="867"/>
      <c r="M333" s="867"/>
      <c r="N333" s="867"/>
      <c r="O333" s="867"/>
      <c r="P333" s="867"/>
      <c r="Q333" s="8"/>
      <c r="R333" s="867"/>
      <c r="S333" s="8"/>
      <c r="T333" s="867"/>
    </row>
    <row r="334" spans="2:20" ht="13.5">
      <c r="B334" s="8"/>
      <c r="C334" s="8"/>
      <c r="D334" s="867"/>
      <c r="E334" s="8"/>
      <c r="F334" s="867"/>
      <c r="G334" s="8"/>
      <c r="H334" s="867"/>
      <c r="I334" s="8"/>
      <c r="J334" s="867"/>
      <c r="K334" s="8"/>
      <c r="L334" s="867"/>
      <c r="M334" s="867"/>
      <c r="N334" s="867"/>
      <c r="O334" s="867"/>
      <c r="P334" s="867"/>
      <c r="Q334" s="8"/>
      <c r="R334" s="867"/>
      <c r="S334" s="8"/>
      <c r="T334" s="867"/>
    </row>
    <row r="335" spans="2:20" ht="13.5">
      <c r="B335" s="8"/>
      <c r="C335" s="8"/>
      <c r="D335" s="867"/>
      <c r="E335" s="8"/>
      <c r="F335" s="867"/>
      <c r="G335" s="8"/>
      <c r="H335" s="867"/>
      <c r="I335" s="8"/>
      <c r="J335" s="867"/>
      <c r="K335" s="8"/>
      <c r="L335" s="867"/>
      <c r="M335" s="867"/>
      <c r="N335" s="867"/>
      <c r="O335" s="867"/>
      <c r="P335" s="867"/>
      <c r="Q335" s="8"/>
      <c r="R335" s="867"/>
      <c r="S335" s="8"/>
      <c r="T335" s="867"/>
    </row>
    <row r="336" spans="2:20" ht="13.5">
      <c r="B336" s="8"/>
      <c r="C336" s="8"/>
      <c r="D336" s="867"/>
      <c r="E336" s="8"/>
      <c r="F336" s="867"/>
      <c r="G336" s="8"/>
      <c r="H336" s="867"/>
      <c r="I336" s="8"/>
      <c r="J336" s="867"/>
      <c r="K336" s="8"/>
      <c r="L336" s="867"/>
      <c r="M336" s="867"/>
      <c r="N336" s="867"/>
      <c r="O336" s="867"/>
      <c r="P336" s="867"/>
      <c r="Q336" s="8"/>
      <c r="R336" s="867"/>
      <c r="S336" s="8"/>
      <c r="T336" s="867"/>
    </row>
    <row r="337" spans="2:20" ht="13.5">
      <c r="B337" s="8"/>
      <c r="C337" s="8"/>
      <c r="D337" s="867"/>
      <c r="E337" s="8"/>
      <c r="F337" s="867"/>
      <c r="G337" s="8"/>
      <c r="H337" s="867"/>
      <c r="I337" s="8"/>
      <c r="J337" s="867"/>
      <c r="K337" s="8"/>
      <c r="L337" s="867"/>
      <c r="M337" s="867"/>
      <c r="N337" s="867"/>
      <c r="O337" s="867"/>
      <c r="P337" s="867"/>
      <c r="Q337" s="8"/>
      <c r="R337" s="867"/>
      <c r="S337" s="8"/>
      <c r="T337" s="867"/>
    </row>
    <row r="338" spans="2:20" ht="13.5">
      <c r="B338" s="8"/>
      <c r="C338" s="8"/>
      <c r="D338" s="867"/>
      <c r="E338" s="8"/>
      <c r="F338" s="867"/>
      <c r="G338" s="8"/>
      <c r="H338" s="867"/>
      <c r="I338" s="8"/>
      <c r="J338" s="867"/>
      <c r="K338" s="8"/>
      <c r="L338" s="867"/>
      <c r="M338" s="867"/>
      <c r="N338" s="867"/>
      <c r="O338" s="867"/>
      <c r="P338" s="867"/>
      <c r="Q338" s="8"/>
      <c r="R338" s="867"/>
      <c r="S338" s="8"/>
      <c r="T338" s="867"/>
    </row>
    <row r="339" spans="2:20" ht="13.5">
      <c r="B339" s="8"/>
      <c r="C339" s="8"/>
      <c r="D339" s="867"/>
      <c r="E339" s="8"/>
      <c r="F339" s="867"/>
      <c r="G339" s="8"/>
      <c r="H339" s="867"/>
      <c r="I339" s="8"/>
      <c r="J339" s="867"/>
      <c r="K339" s="8"/>
      <c r="L339" s="867"/>
      <c r="M339" s="867"/>
      <c r="N339" s="867"/>
      <c r="O339" s="867"/>
      <c r="P339" s="867"/>
      <c r="Q339" s="8"/>
      <c r="R339" s="867"/>
      <c r="S339" s="8"/>
      <c r="T339" s="867"/>
    </row>
    <row r="340" spans="2:20" ht="13.5">
      <c r="B340" s="8"/>
      <c r="C340" s="8"/>
      <c r="D340" s="867"/>
      <c r="E340" s="8"/>
      <c r="F340" s="867"/>
      <c r="G340" s="8"/>
      <c r="H340" s="867"/>
      <c r="I340" s="8"/>
      <c r="J340" s="867"/>
      <c r="K340" s="8"/>
      <c r="L340" s="867"/>
      <c r="M340" s="867"/>
      <c r="N340" s="867"/>
      <c r="O340" s="867"/>
      <c r="P340" s="867"/>
      <c r="Q340" s="8"/>
      <c r="R340" s="867"/>
      <c r="S340" s="8"/>
      <c r="T340" s="867"/>
    </row>
    <row r="341" spans="2:20" ht="13.5">
      <c r="B341" s="8"/>
      <c r="C341" s="8"/>
      <c r="D341" s="867"/>
      <c r="E341" s="8"/>
      <c r="F341" s="867"/>
      <c r="G341" s="8"/>
      <c r="H341" s="867"/>
      <c r="I341" s="8"/>
      <c r="J341" s="867"/>
      <c r="K341" s="8"/>
      <c r="L341" s="867"/>
      <c r="M341" s="867"/>
      <c r="N341" s="867"/>
      <c r="O341" s="867"/>
      <c r="P341" s="867"/>
      <c r="Q341" s="8"/>
      <c r="R341" s="867"/>
      <c r="S341" s="8"/>
      <c r="T341" s="867"/>
    </row>
    <row r="342" spans="2:20" ht="13.5">
      <c r="B342" s="8"/>
      <c r="C342" s="8"/>
      <c r="D342" s="867"/>
      <c r="E342" s="8"/>
      <c r="F342" s="867"/>
      <c r="G342" s="8"/>
      <c r="H342" s="867"/>
      <c r="I342" s="8"/>
      <c r="J342" s="867"/>
      <c r="K342" s="8"/>
      <c r="L342" s="867"/>
      <c r="M342" s="867"/>
      <c r="N342" s="867"/>
      <c r="O342" s="867"/>
      <c r="P342" s="867"/>
      <c r="Q342" s="8"/>
      <c r="R342" s="867"/>
      <c r="S342" s="8"/>
      <c r="T342" s="867"/>
    </row>
    <row r="343" spans="2:20" ht="13.5">
      <c r="B343" s="8"/>
      <c r="C343" s="8"/>
      <c r="D343" s="867"/>
      <c r="E343" s="8"/>
      <c r="F343" s="867"/>
      <c r="G343" s="8"/>
      <c r="H343" s="867"/>
      <c r="I343" s="8"/>
      <c r="J343" s="867"/>
      <c r="K343" s="8"/>
      <c r="L343" s="867"/>
      <c r="M343" s="867"/>
      <c r="N343" s="867"/>
      <c r="O343" s="867"/>
      <c r="P343" s="867"/>
      <c r="Q343" s="8"/>
      <c r="R343" s="867"/>
      <c r="S343" s="8"/>
      <c r="T343" s="867"/>
    </row>
    <row r="344" spans="2:20" ht="13.5">
      <c r="B344" s="8"/>
      <c r="C344" s="8"/>
      <c r="D344" s="867"/>
      <c r="E344" s="8"/>
      <c r="F344" s="867"/>
      <c r="G344" s="8"/>
      <c r="H344" s="867"/>
      <c r="I344" s="8"/>
      <c r="J344" s="867"/>
      <c r="K344" s="8"/>
      <c r="L344" s="867"/>
      <c r="M344" s="867"/>
      <c r="N344" s="867"/>
      <c r="O344" s="867"/>
      <c r="P344" s="867"/>
      <c r="Q344" s="8"/>
      <c r="R344" s="867"/>
      <c r="S344" s="8"/>
      <c r="T344" s="867"/>
    </row>
    <row r="345" spans="2:20" ht="13.5">
      <c r="B345" s="8"/>
      <c r="C345" s="8"/>
      <c r="D345" s="867"/>
      <c r="E345" s="8"/>
      <c r="F345" s="867"/>
      <c r="G345" s="8"/>
      <c r="H345" s="867"/>
      <c r="I345" s="8"/>
      <c r="J345" s="867"/>
      <c r="K345" s="8"/>
      <c r="L345" s="867"/>
      <c r="M345" s="867"/>
      <c r="N345" s="867"/>
      <c r="O345" s="867"/>
      <c r="P345" s="867"/>
      <c r="Q345" s="8"/>
      <c r="R345" s="867"/>
      <c r="S345" s="8"/>
      <c r="T345" s="867"/>
    </row>
    <row r="346" spans="2:20" ht="13.5">
      <c r="B346" s="8"/>
      <c r="C346" s="8"/>
      <c r="D346" s="867"/>
      <c r="E346" s="8"/>
      <c r="F346" s="867"/>
      <c r="G346" s="8"/>
      <c r="H346" s="867"/>
      <c r="I346" s="8"/>
      <c r="J346" s="867"/>
      <c r="K346" s="8"/>
      <c r="L346" s="867"/>
      <c r="M346" s="867"/>
      <c r="N346" s="867"/>
      <c r="O346" s="867"/>
      <c r="P346" s="867"/>
      <c r="Q346" s="8"/>
      <c r="R346" s="867"/>
      <c r="S346" s="8"/>
      <c r="T346" s="867"/>
    </row>
    <row r="347" spans="2:20" ht="13.5">
      <c r="B347" s="8"/>
      <c r="C347" s="8"/>
      <c r="D347" s="867"/>
      <c r="E347" s="8"/>
      <c r="F347" s="867"/>
      <c r="G347" s="8"/>
      <c r="H347" s="867"/>
      <c r="I347" s="8"/>
      <c r="J347" s="867"/>
      <c r="K347" s="8"/>
      <c r="L347" s="867"/>
      <c r="M347" s="867"/>
      <c r="N347" s="867"/>
      <c r="O347" s="867"/>
      <c r="P347" s="867"/>
      <c r="Q347" s="8"/>
      <c r="R347" s="867"/>
      <c r="S347" s="8"/>
      <c r="T347" s="867"/>
    </row>
    <row r="348" spans="2:20" ht="13.5">
      <c r="B348" s="8"/>
      <c r="C348" s="8"/>
      <c r="D348" s="867"/>
      <c r="E348" s="8"/>
      <c r="F348" s="867"/>
      <c r="G348" s="8"/>
      <c r="H348" s="867"/>
      <c r="I348" s="8"/>
      <c r="J348" s="867"/>
      <c r="K348" s="8"/>
      <c r="L348" s="867"/>
      <c r="M348" s="867"/>
      <c r="N348" s="867"/>
      <c r="O348" s="867"/>
      <c r="P348" s="867"/>
      <c r="Q348" s="8"/>
      <c r="R348" s="867"/>
      <c r="S348" s="8"/>
      <c r="T348" s="867"/>
    </row>
    <row r="349" spans="2:20" ht="13.5">
      <c r="B349" s="8"/>
      <c r="C349" s="8"/>
      <c r="D349" s="867"/>
      <c r="E349" s="8"/>
      <c r="F349" s="867"/>
      <c r="G349" s="8"/>
      <c r="H349" s="867"/>
      <c r="I349" s="8"/>
      <c r="J349" s="867"/>
      <c r="K349" s="8"/>
      <c r="L349" s="867"/>
      <c r="M349" s="867"/>
      <c r="N349" s="867"/>
      <c r="O349" s="867"/>
      <c r="P349" s="867"/>
      <c r="Q349" s="8"/>
      <c r="R349" s="867"/>
      <c r="S349" s="8"/>
      <c r="T349" s="867"/>
    </row>
    <row r="350" spans="2:20" ht="13.5">
      <c r="B350" s="8"/>
      <c r="C350" s="8"/>
      <c r="D350" s="867"/>
      <c r="E350" s="8"/>
      <c r="F350" s="867"/>
      <c r="G350" s="8"/>
      <c r="H350" s="867"/>
      <c r="I350" s="8"/>
      <c r="J350" s="867"/>
      <c r="K350" s="8"/>
      <c r="L350" s="867"/>
      <c r="M350" s="867"/>
      <c r="N350" s="867"/>
      <c r="O350" s="867"/>
      <c r="P350" s="867"/>
      <c r="Q350" s="8"/>
      <c r="R350" s="867"/>
      <c r="S350" s="8"/>
      <c r="T350" s="867"/>
    </row>
    <row r="351" spans="2:20" ht="13.5">
      <c r="B351" s="8"/>
      <c r="C351" s="8"/>
      <c r="D351" s="867"/>
      <c r="E351" s="8"/>
      <c r="F351" s="867"/>
      <c r="G351" s="8"/>
      <c r="H351" s="867"/>
      <c r="I351" s="8"/>
      <c r="J351" s="867"/>
      <c r="K351" s="8"/>
      <c r="L351" s="867"/>
      <c r="M351" s="867"/>
      <c r="N351" s="867"/>
      <c r="O351" s="867"/>
      <c r="P351" s="867"/>
      <c r="Q351" s="8"/>
      <c r="R351" s="867"/>
      <c r="S351" s="8"/>
      <c r="T351" s="867"/>
    </row>
    <row r="352" spans="2:20" ht="13.5">
      <c r="B352" s="8"/>
      <c r="C352" s="8"/>
      <c r="D352" s="867"/>
      <c r="E352" s="8"/>
      <c r="F352" s="867"/>
      <c r="G352" s="8"/>
      <c r="H352" s="867"/>
      <c r="I352" s="8"/>
      <c r="J352" s="867"/>
      <c r="K352" s="8"/>
      <c r="L352" s="867"/>
      <c r="M352" s="867"/>
      <c r="N352" s="867"/>
      <c r="O352" s="867"/>
      <c r="P352" s="867"/>
      <c r="Q352" s="8"/>
      <c r="R352" s="867"/>
      <c r="S352" s="8"/>
      <c r="T352" s="867"/>
    </row>
    <row r="353" spans="2:20" ht="13.5">
      <c r="B353" s="8"/>
      <c r="C353" s="8"/>
      <c r="D353" s="867"/>
      <c r="E353" s="8"/>
      <c r="F353" s="867"/>
      <c r="G353" s="8"/>
      <c r="H353" s="867"/>
      <c r="I353" s="8"/>
      <c r="J353" s="867"/>
      <c r="K353" s="8"/>
      <c r="L353" s="867"/>
      <c r="M353" s="867"/>
      <c r="N353" s="867"/>
      <c r="O353" s="867"/>
      <c r="P353" s="867"/>
      <c r="Q353" s="8"/>
      <c r="R353" s="867"/>
      <c r="S353" s="8"/>
      <c r="T353" s="867"/>
    </row>
    <row r="354" spans="2:20" ht="13.5">
      <c r="B354" s="8"/>
      <c r="C354" s="8"/>
      <c r="D354" s="867"/>
      <c r="E354" s="8"/>
      <c r="F354" s="867"/>
      <c r="G354" s="8"/>
      <c r="H354" s="867"/>
      <c r="I354" s="8"/>
      <c r="J354" s="867"/>
      <c r="K354" s="8"/>
      <c r="L354" s="867"/>
      <c r="M354" s="867"/>
      <c r="N354" s="867"/>
      <c r="O354" s="867"/>
      <c r="P354" s="867"/>
      <c r="Q354" s="8"/>
      <c r="R354" s="867"/>
      <c r="S354" s="8"/>
      <c r="T354" s="867"/>
    </row>
    <row r="355" spans="2:20" ht="13.5">
      <c r="B355" s="8"/>
      <c r="C355" s="8"/>
      <c r="D355" s="867"/>
      <c r="E355" s="8"/>
      <c r="F355" s="867"/>
      <c r="G355" s="8"/>
      <c r="H355" s="867"/>
      <c r="I355" s="8"/>
      <c r="J355" s="867"/>
      <c r="K355" s="8"/>
      <c r="L355" s="867"/>
      <c r="M355" s="867"/>
      <c r="N355" s="867"/>
      <c r="O355" s="867"/>
      <c r="P355" s="867"/>
      <c r="Q355" s="8"/>
      <c r="R355" s="867"/>
      <c r="S355" s="8"/>
      <c r="T355" s="867"/>
    </row>
    <row r="356" spans="2:20" ht="13.5">
      <c r="B356" s="8"/>
      <c r="C356" s="8"/>
      <c r="D356" s="867"/>
      <c r="E356" s="8"/>
      <c r="F356" s="867"/>
      <c r="G356" s="8"/>
      <c r="H356" s="867"/>
      <c r="I356" s="8"/>
      <c r="J356" s="867"/>
      <c r="K356" s="8"/>
      <c r="L356" s="867"/>
      <c r="M356" s="867"/>
      <c r="N356" s="867"/>
      <c r="O356" s="867"/>
      <c r="P356" s="867"/>
      <c r="Q356" s="8"/>
      <c r="R356" s="867"/>
      <c r="S356" s="8"/>
      <c r="T356" s="867"/>
    </row>
    <row r="357" spans="2:20" ht="13.5">
      <c r="B357" s="8"/>
      <c r="C357" s="8"/>
      <c r="D357" s="867"/>
      <c r="E357" s="8"/>
      <c r="F357" s="867"/>
      <c r="G357" s="8"/>
      <c r="H357" s="867"/>
      <c r="I357" s="8"/>
      <c r="J357" s="867"/>
      <c r="K357" s="8"/>
      <c r="L357" s="867"/>
      <c r="M357" s="867"/>
      <c r="N357" s="867"/>
      <c r="O357" s="867"/>
      <c r="P357" s="867"/>
      <c r="Q357" s="8"/>
      <c r="R357" s="867"/>
      <c r="S357" s="8"/>
      <c r="T357" s="867"/>
    </row>
    <row r="358" spans="2:20" ht="13.5">
      <c r="B358" s="8"/>
      <c r="C358" s="8"/>
      <c r="D358" s="867"/>
      <c r="E358" s="8"/>
      <c r="F358" s="867"/>
      <c r="G358" s="8"/>
      <c r="H358" s="867"/>
      <c r="I358" s="8"/>
      <c r="J358" s="867"/>
      <c r="K358" s="8"/>
      <c r="L358" s="867"/>
      <c r="M358" s="867"/>
      <c r="N358" s="867"/>
      <c r="O358" s="867"/>
      <c r="P358" s="867"/>
      <c r="Q358" s="8"/>
      <c r="R358" s="867"/>
      <c r="S358" s="8"/>
      <c r="T358" s="867"/>
    </row>
    <row r="359" spans="2:20" ht="13.5">
      <c r="B359" s="8"/>
      <c r="C359" s="8"/>
      <c r="D359" s="867"/>
      <c r="E359" s="8"/>
      <c r="F359" s="867"/>
      <c r="G359" s="8"/>
      <c r="H359" s="867"/>
      <c r="I359" s="8"/>
      <c r="J359" s="867"/>
      <c r="K359" s="8"/>
      <c r="L359" s="867"/>
      <c r="M359" s="867"/>
      <c r="N359" s="867"/>
      <c r="O359" s="867"/>
      <c r="P359" s="867"/>
      <c r="Q359" s="8"/>
      <c r="R359" s="867"/>
      <c r="S359" s="8"/>
      <c r="T359" s="867"/>
    </row>
    <row r="360" spans="2:20" ht="13.5">
      <c r="B360" s="8"/>
      <c r="C360" s="8"/>
      <c r="D360" s="867"/>
      <c r="E360" s="8"/>
      <c r="F360" s="867"/>
      <c r="G360" s="8"/>
      <c r="H360" s="867"/>
      <c r="I360" s="8"/>
      <c r="J360" s="867"/>
      <c r="K360" s="8"/>
      <c r="L360" s="867"/>
      <c r="M360" s="867"/>
      <c r="N360" s="867"/>
      <c r="O360" s="867"/>
      <c r="P360" s="867"/>
      <c r="Q360" s="8"/>
      <c r="R360" s="867"/>
      <c r="S360" s="8"/>
      <c r="T360" s="867"/>
    </row>
    <row r="361" spans="2:20" ht="13.5">
      <c r="B361" s="8"/>
      <c r="C361" s="8"/>
      <c r="D361" s="867"/>
      <c r="E361" s="8"/>
      <c r="F361" s="867"/>
      <c r="G361" s="8"/>
      <c r="H361" s="867"/>
      <c r="I361" s="8"/>
      <c r="J361" s="867"/>
      <c r="K361" s="8"/>
      <c r="L361" s="867"/>
      <c r="M361" s="867"/>
      <c r="N361" s="867"/>
      <c r="O361" s="867"/>
      <c r="P361" s="867"/>
      <c r="Q361" s="8"/>
      <c r="R361" s="867"/>
      <c r="S361" s="8"/>
      <c r="T361" s="867"/>
    </row>
    <row r="362" spans="2:20" ht="13.5">
      <c r="B362" s="8"/>
      <c r="C362" s="8"/>
      <c r="D362" s="867"/>
      <c r="E362" s="8"/>
      <c r="F362" s="867"/>
      <c r="G362" s="8"/>
      <c r="H362" s="867"/>
      <c r="I362" s="8"/>
      <c r="J362" s="867"/>
      <c r="K362" s="8"/>
      <c r="L362" s="867"/>
      <c r="M362" s="867"/>
      <c r="N362" s="867"/>
      <c r="O362" s="867"/>
      <c r="P362" s="867"/>
      <c r="Q362" s="8"/>
      <c r="R362" s="867"/>
      <c r="S362" s="8"/>
      <c r="T362" s="867"/>
    </row>
    <row r="363" spans="2:20" ht="13.5">
      <c r="B363" s="8"/>
      <c r="C363" s="8"/>
      <c r="D363" s="867"/>
      <c r="E363" s="8"/>
      <c r="F363" s="867"/>
      <c r="G363" s="8"/>
      <c r="H363" s="867"/>
      <c r="I363" s="8"/>
      <c r="J363" s="867"/>
      <c r="K363" s="8"/>
      <c r="L363" s="867"/>
      <c r="M363" s="867"/>
      <c r="N363" s="867"/>
      <c r="O363" s="867"/>
      <c r="P363" s="867"/>
      <c r="Q363" s="8"/>
      <c r="R363" s="867"/>
      <c r="S363" s="8"/>
      <c r="T363" s="867"/>
    </row>
    <row r="364" spans="2:20" ht="13.5">
      <c r="B364" s="8"/>
      <c r="C364" s="8"/>
      <c r="D364" s="867"/>
      <c r="E364" s="8"/>
      <c r="F364" s="867"/>
      <c r="G364" s="8"/>
      <c r="H364" s="867"/>
      <c r="I364" s="8"/>
      <c r="J364" s="867"/>
      <c r="K364" s="8"/>
      <c r="L364" s="867"/>
      <c r="M364" s="867"/>
      <c r="N364" s="867"/>
      <c r="O364" s="867"/>
      <c r="P364" s="867"/>
      <c r="Q364" s="8"/>
      <c r="R364" s="867"/>
      <c r="S364" s="8"/>
      <c r="T364" s="867"/>
    </row>
    <row r="365" spans="2:20" ht="13.5">
      <c r="B365" s="8"/>
      <c r="C365" s="8"/>
      <c r="D365" s="867"/>
      <c r="E365" s="8"/>
      <c r="F365" s="867"/>
      <c r="G365" s="8"/>
      <c r="H365" s="867"/>
      <c r="I365" s="8"/>
      <c r="J365" s="867"/>
      <c r="K365" s="8"/>
      <c r="L365" s="867"/>
      <c r="M365" s="867"/>
      <c r="N365" s="867"/>
      <c r="O365" s="867"/>
      <c r="P365" s="867"/>
      <c r="Q365" s="8"/>
      <c r="R365" s="867"/>
      <c r="S365" s="8"/>
      <c r="T365" s="867"/>
    </row>
    <row r="366" spans="2:20" ht="13.5">
      <c r="B366" s="8"/>
      <c r="C366" s="8"/>
      <c r="D366" s="867"/>
      <c r="E366" s="8"/>
      <c r="F366" s="867"/>
      <c r="G366" s="8"/>
      <c r="H366" s="867"/>
      <c r="I366" s="8"/>
      <c r="J366" s="867"/>
      <c r="K366" s="8"/>
      <c r="L366" s="867"/>
      <c r="M366" s="867"/>
      <c r="N366" s="867"/>
      <c r="O366" s="867"/>
      <c r="P366" s="867"/>
      <c r="Q366" s="8"/>
      <c r="R366" s="867"/>
      <c r="S366" s="8"/>
      <c r="T366" s="867"/>
    </row>
    <row r="367" spans="2:20" ht="13.5">
      <c r="B367" s="8"/>
      <c r="C367" s="8"/>
      <c r="D367" s="867"/>
      <c r="E367" s="8"/>
      <c r="F367" s="867"/>
      <c r="G367" s="8"/>
      <c r="H367" s="867"/>
      <c r="I367" s="8"/>
      <c r="J367" s="867"/>
      <c r="K367" s="8"/>
      <c r="L367" s="867"/>
      <c r="M367" s="867"/>
      <c r="N367" s="867"/>
      <c r="O367" s="867"/>
      <c r="P367" s="867"/>
      <c r="Q367" s="8"/>
      <c r="R367" s="867"/>
      <c r="S367" s="8"/>
      <c r="T367" s="867"/>
    </row>
    <row r="368" spans="2:20" ht="13.5">
      <c r="B368" s="8"/>
      <c r="C368" s="8"/>
      <c r="D368" s="867"/>
      <c r="E368" s="8"/>
      <c r="F368" s="867"/>
      <c r="G368" s="8"/>
      <c r="H368" s="867"/>
      <c r="I368" s="8"/>
      <c r="J368" s="867"/>
      <c r="K368" s="8"/>
      <c r="L368" s="867"/>
      <c r="M368" s="867"/>
      <c r="N368" s="867"/>
      <c r="O368" s="867"/>
      <c r="P368" s="867"/>
      <c r="Q368" s="8"/>
      <c r="R368" s="867"/>
      <c r="S368" s="8"/>
      <c r="T368" s="867"/>
    </row>
    <row r="369" spans="2:20" ht="13.5">
      <c r="B369" s="8"/>
      <c r="C369" s="8"/>
      <c r="D369" s="867"/>
      <c r="E369" s="8"/>
      <c r="F369" s="867"/>
      <c r="G369" s="8"/>
      <c r="H369" s="867"/>
      <c r="I369" s="8"/>
      <c r="J369" s="867"/>
      <c r="K369" s="8"/>
      <c r="L369" s="867"/>
      <c r="M369" s="867"/>
      <c r="N369" s="867"/>
      <c r="O369" s="867"/>
      <c r="P369" s="867"/>
      <c r="Q369" s="8"/>
      <c r="R369" s="867"/>
      <c r="S369" s="8"/>
      <c r="T369" s="867"/>
    </row>
    <row r="370" spans="2:20" ht="13.5">
      <c r="B370" s="8"/>
      <c r="C370" s="8"/>
      <c r="D370" s="867"/>
      <c r="E370" s="8"/>
      <c r="F370" s="867"/>
      <c r="G370" s="8"/>
      <c r="H370" s="867"/>
      <c r="I370" s="8"/>
      <c r="J370" s="867"/>
      <c r="K370" s="8"/>
      <c r="L370" s="867"/>
      <c r="M370" s="867"/>
      <c r="N370" s="867"/>
      <c r="O370" s="867"/>
      <c r="P370" s="867"/>
      <c r="Q370" s="8"/>
      <c r="R370" s="867"/>
      <c r="S370" s="8"/>
      <c r="T370" s="867"/>
    </row>
    <row r="371" spans="2:20" ht="13.5">
      <c r="B371" s="8"/>
      <c r="C371" s="8"/>
      <c r="D371" s="867"/>
      <c r="E371" s="8"/>
      <c r="F371" s="867"/>
      <c r="G371" s="8"/>
      <c r="H371" s="867"/>
      <c r="I371" s="8"/>
      <c r="J371" s="867"/>
      <c r="K371" s="8"/>
      <c r="L371" s="867"/>
      <c r="M371" s="867"/>
      <c r="N371" s="867"/>
      <c r="O371" s="867"/>
      <c r="P371" s="867"/>
      <c r="Q371" s="8"/>
      <c r="R371" s="867"/>
      <c r="S371" s="8"/>
      <c r="T371" s="867"/>
    </row>
    <row r="372" spans="2:20" ht="13.5">
      <c r="B372" s="8"/>
      <c r="C372" s="8"/>
      <c r="D372" s="867"/>
      <c r="E372" s="8"/>
      <c r="F372" s="867"/>
      <c r="G372" s="8"/>
      <c r="H372" s="867"/>
      <c r="I372" s="8"/>
      <c r="J372" s="867"/>
      <c r="K372" s="8"/>
      <c r="L372" s="867"/>
      <c r="M372" s="867"/>
      <c r="N372" s="867"/>
      <c r="O372" s="867"/>
      <c r="P372" s="867"/>
      <c r="Q372" s="8"/>
      <c r="R372" s="867"/>
      <c r="S372" s="8"/>
      <c r="T372" s="867"/>
    </row>
    <row r="373" spans="2:20" ht="13.5">
      <c r="B373" s="8"/>
      <c r="C373" s="8"/>
      <c r="D373" s="867"/>
      <c r="E373" s="8"/>
      <c r="F373" s="867"/>
      <c r="G373" s="8"/>
      <c r="H373" s="867"/>
      <c r="I373" s="8"/>
      <c r="J373" s="867"/>
      <c r="K373" s="8"/>
      <c r="L373" s="867"/>
      <c r="M373" s="867"/>
      <c r="N373" s="867"/>
      <c r="O373" s="867"/>
      <c r="P373" s="867"/>
      <c r="Q373" s="8"/>
      <c r="R373" s="867"/>
      <c r="S373" s="8"/>
      <c r="T373" s="867"/>
    </row>
    <row r="374" spans="2:20" ht="13.5">
      <c r="B374" s="8"/>
      <c r="C374" s="8"/>
      <c r="D374" s="867"/>
      <c r="E374" s="8"/>
      <c r="F374" s="867"/>
      <c r="G374" s="8"/>
      <c r="H374" s="867"/>
      <c r="I374" s="8"/>
      <c r="J374" s="867"/>
      <c r="K374" s="8"/>
      <c r="L374" s="867"/>
      <c r="M374" s="867"/>
      <c r="N374" s="867"/>
      <c r="O374" s="867"/>
      <c r="P374" s="867"/>
      <c r="Q374" s="8"/>
      <c r="R374" s="867"/>
      <c r="S374" s="8"/>
      <c r="T374" s="867"/>
    </row>
    <row r="375" spans="2:20" ht="13.5">
      <c r="B375" s="8"/>
      <c r="C375" s="8"/>
      <c r="D375" s="867"/>
      <c r="E375" s="8"/>
      <c r="F375" s="867"/>
      <c r="G375" s="8"/>
      <c r="H375" s="867"/>
      <c r="I375" s="8"/>
      <c r="J375" s="867"/>
      <c r="K375" s="8"/>
      <c r="L375" s="867"/>
      <c r="M375" s="867"/>
      <c r="N375" s="867"/>
      <c r="O375" s="867"/>
      <c r="P375" s="867"/>
      <c r="Q375" s="8"/>
      <c r="R375" s="867"/>
      <c r="S375" s="8"/>
      <c r="T375" s="867"/>
    </row>
    <row r="376" spans="2:20" ht="13.5">
      <c r="B376" s="8"/>
      <c r="C376" s="8"/>
      <c r="D376" s="867"/>
      <c r="E376" s="8"/>
      <c r="F376" s="867"/>
      <c r="G376" s="8"/>
      <c r="H376" s="867"/>
      <c r="I376" s="8"/>
      <c r="J376" s="867"/>
      <c r="K376" s="8"/>
      <c r="L376" s="867"/>
      <c r="M376" s="867"/>
      <c r="N376" s="867"/>
      <c r="O376" s="867"/>
      <c r="P376" s="867"/>
      <c r="Q376" s="8"/>
      <c r="R376" s="867"/>
      <c r="S376" s="8"/>
      <c r="T376" s="867"/>
    </row>
    <row r="377" spans="2:20" ht="13.5">
      <c r="B377" s="8"/>
      <c r="C377" s="8"/>
      <c r="D377" s="867"/>
      <c r="E377" s="8"/>
      <c r="F377" s="867"/>
      <c r="G377" s="8"/>
      <c r="H377" s="867"/>
      <c r="I377" s="8"/>
      <c r="J377" s="867"/>
      <c r="K377" s="8"/>
      <c r="L377" s="867"/>
      <c r="M377" s="867"/>
      <c r="N377" s="867"/>
      <c r="O377" s="867"/>
      <c r="P377" s="867"/>
      <c r="Q377" s="8"/>
      <c r="R377" s="867"/>
      <c r="S377" s="8"/>
      <c r="T377" s="867"/>
    </row>
    <row r="378" spans="2:20" ht="13.5">
      <c r="B378" s="8"/>
      <c r="C378" s="8"/>
      <c r="D378" s="867"/>
      <c r="E378" s="8"/>
      <c r="F378" s="867"/>
      <c r="G378" s="8"/>
      <c r="H378" s="867"/>
      <c r="I378" s="8"/>
      <c r="J378" s="867"/>
      <c r="K378" s="8"/>
      <c r="L378" s="867"/>
      <c r="M378" s="867"/>
      <c r="N378" s="867"/>
      <c r="O378" s="867"/>
      <c r="P378" s="867"/>
      <c r="Q378" s="8"/>
      <c r="R378" s="867"/>
      <c r="S378" s="8"/>
      <c r="T378" s="867"/>
    </row>
    <row r="379" spans="2:20" ht="13.5">
      <c r="B379" s="8"/>
      <c r="C379" s="8"/>
      <c r="D379" s="867"/>
      <c r="E379" s="8"/>
      <c r="F379" s="867"/>
      <c r="G379" s="8"/>
      <c r="H379" s="867"/>
      <c r="I379" s="8"/>
      <c r="J379" s="867"/>
      <c r="K379" s="8"/>
      <c r="L379" s="867"/>
      <c r="M379" s="867"/>
      <c r="N379" s="867"/>
      <c r="O379" s="867"/>
      <c r="P379" s="867"/>
      <c r="Q379" s="8"/>
      <c r="R379" s="867"/>
      <c r="S379" s="8"/>
      <c r="T379" s="867"/>
    </row>
    <row r="380" spans="2:20" ht="13.5">
      <c r="B380" s="8"/>
      <c r="C380" s="8"/>
      <c r="D380" s="867"/>
      <c r="E380" s="8"/>
      <c r="F380" s="867"/>
      <c r="G380" s="8"/>
      <c r="H380" s="867"/>
      <c r="I380" s="8"/>
      <c r="J380" s="867"/>
      <c r="K380" s="8"/>
      <c r="L380" s="867"/>
      <c r="M380" s="867"/>
      <c r="N380" s="867"/>
      <c r="O380" s="867"/>
      <c r="P380" s="867"/>
      <c r="Q380" s="8"/>
      <c r="R380" s="867"/>
      <c r="S380" s="8"/>
      <c r="T380" s="867"/>
    </row>
    <row r="381" spans="2:20" ht="13.5">
      <c r="B381" s="8"/>
      <c r="C381" s="8"/>
      <c r="D381" s="867"/>
      <c r="E381" s="8"/>
      <c r="F381" s="867"/>
      <c r="G381" s="8"/>
      <c r="H381" s="867"/>
      <c r="I381" s="8"/>
      <c r="J381" s="867"/>
      <c r="K381" s="8"/>
      <c r="L381" s="867"/>
      <c r="M381" s="867"/>
      <c r="N381" s="867"/>
      <c r="O381" s="867"/>
      <c r="P381" s="867"/>
      <c r="Q381" s="8"/>
      <c r="R381" s="867"/>
      <c r="S381" s="8"/>
      <c r="T381" s="867"/>
    </row>
    <row r="382" spans="2:20" ht="13.5">
      <c r="B382" s="8"/>
      <c r="C382" s="8"/>
      <c r="D382" s="867"/>
      <c r="E382" s="8"/>
      <c r="F382" s="867"/>
      <c r="G382" s="8"/>
      <c r="H382" s="867"/>
      <c r="I382" s="8"/>
      <c r="J382" s="867"/>
      <c r="K382" s="8"/>
      <c r="L382" s="867"/>
      <c r="M382" s="867"/>
      <c r="N382" s="867"/>
      <c r="O382" s="867"/>
      <c r="P382" s="867"/>
      <c r="Q382" s="8"/>
      <c r="R382" s="867"/>
      <c r="S382" s="8"/>
      <c r="T382" s="867"/>
    </row>
    <row r="383" spans="2:20" ht="13.5">
      <c r="B383" s="8"/>
      <c r="C383" s="8"/>
      <c r="D383" s="867"/>
      <c r="E383" s="8"/>
      <c r="F383" s="867"/>
      <c r="G383" s="8"/>
      <c r="H383" s="867"/>
      <c r="I383" s="8"/>
      <c r="J383" s="867"/>
      <c r="K383" s="8"/>
      <c r="L383" s="867"/>
      <c r="M383" s="867"/>
      <c r="N383" s="867"/>
      <c r="O383" s="867"/>
      <c r="P383" s="867"/>
      <c r="Q383" s="8"/>
      <c r="R383" s="867"/>
      <c r="S383" s="8"/>
      <c r="T383" s="867"/>
    </row>
    <row r="384" spans="2:20" ht="13.5">
      <c r="B384" s="8"/>
      <c r="C384" s="8"/>
      <c r="D384" s="867"/>
      <c r="E384" s="8"/>
      <c r="F384" s="867"/>
      <c r="G384" s="8"/>
      <c r="H384" s="867"/>
      <c r="I384" s="8"/>
      <c r="J384" s="867"/>
      <c r="K384" s="8"/>
      <c r="L384" s="867"/>
      <c r="M384" s="867"/>
      <c r="N384" s="867"/>
      <c r="O384" s="867"/>
      <c r="P384" s="867"/>
      <c r="Q384" s="8"/>
      <c r="R384" s="867"/>
      <c r="S384" s="8"/>
      <c r="T384" s="867"/>
    </row>
    <row r="385" spans="2:20" ht="13.5">
      <c r="B385" s="8"/>
      <c r="C385" s="8"/>
      <c r="D385" s="867"/>
      <c r="E385" s="8"/>
      <c r="F385" s="867"/>
      <c r="G385" s="8"/>
      <c r="H385" s="867"/>
      <c r="I385" s="8"/>
      <c r="J385" s="867"/>
      <c r="K385" s="8"/>
      <c r="L385" s="867"/>
      <c r="M385" s="867"/>
      <c r="N385" s="867"/>
      <c r="O385" s="867"/>
      <c r="P385" s="867"/>
      <c r="Q385" s="8"/>
      <c r="R385" s="867"/>
      <c r="S385" s="8"/>
      <c r="T385" s="867"/>
    </row>
    <row r="386" spans="2:20" ht="13.5">
      <c r="B386" s="8"/>
      <c r="C386" s="8"/>
      <c r="D386" s="867"/>
      <c r="E386" s="8"/>
      <c r="F386" s="867"/>
      <c r="G386" s="8"/>
      <c r="H386" s="867"/>
      <c r="I386" s="8"/>
      <c r="J386" s="867"/>
      <c r="K386" s="8"/>
      <c r="L386" s="867"/>
      <c r="M386" s="867"/>
      <c r="N386" s="867"/>
      <c r="O386" s="867"/>
      <c r="P386" s="867"/>
      <c r="Q386" s="8"/>
      <c r="R386" s="867"/>
      <c r="S386" s="8"/>
      <c r="T386" s="867"/>
    </row>
    <row r="387" spans="2:20" ht="13.5">
      <c r="B387" s="8"/>
      <c r="C387" s="8"/>
      <c r="D387" s="867"/>
      <c r="E387" s="8"/>
      <c r="F387" s="867"/>
      <c r="G387" s="8"/>
      <c r="H387" s="867"/>
      <c r="I387" s="8"/>
      <c r="J387" s="867"/>
      <c r="K387" s="8"/>
      <c r="L387" s="867"/>
      <c r="M387" s="867"/>
      <c r="N387" s="867"/>
      <c r="O387" s="867"/>
      <c r="P387" s="867"/>
      <c r="Q387" s="8"/>
      <c r="R387" s="867"/>
      <c r="S387" s="8"/>
      <c r="T387" s="867"/>
    </row>
    <row r="388" spans="2:20" ht="13.5">
      <c r="B388" s="8"/>
      <c r="C388" s="8"/>
      <c r="D388" s="867"/>
      <c r="E388" s="8"/>
      <c r="F388" s="867"/>
      <c r="G388" s="8"/>
      <c r="H388" s="867"/>
      <c r="I388" s="8"/>
      <c r="J388" s="867"/>
      <c r="K388" s="8"/>
      <c r="L388" s="867"/>
      <c r="M388" s="867"/>
      <c r="N388" s="867"/>
      <c r="O388" s="867"/>
      <c r="P388" s="867"/>
      <c r="Q388" s="8"/>
      <c r="R388" s="867"/>
      <c r="S388" s="8"/>
      <c r="T388" s="867"/>
    </row>
    <row r="389" spans="2:20" ht="13.5">
      <c r="B389" s="8"/>
      <c r="C389" s="8"/>
      <c r="D389" s="867"/>
      <c r="E389" s="8"/>
      <c r="F389" s="867"/>
      <c r="G389" s="8"/>
      <c r="H389" s="867"/>
      <c r="I389" s="8"/>
      <c r="J389" s="867"/>
      <c r="K389" s="8"/>
      <c r="L389" s="867"/>
      <c r="M389" s="867"/>
      <c r="N389" s="867"/>
      <c r="O389" s="867"/>
      <c r="P389" s="867"/>
      <c r="Q389" s="8"/>
      <c r="R389" s="867"/>
      <c r="S389" s="8"/>
      <c r="T389" s="867"/>
    </row>
    <row r="390" spans="2:20" ht="13.5">
      <c r="B390" s="8"/>
      <c r="C390" s="8"/>
      <c r="D390" s="867"/>
      <c r="E390" s="8"/>
      <c r="F390" s="867"/>
      <c r="G390" s="8"/>
      <c r="H390" s="867"/>
      <c r="I390" s="8"/>
      <c r="J390" s="867"/>
      <c r="K390" s="8"/>
      <c r="L390" s="867"/>
      <c r="M390" s="867"/>
      <c r="N390" s="867"/>
      <c r="O390" s="867"/>
      <c r="P390" s="867"/>
      <c r="Q390" s="8"/>
      <c r="R390" s="867"/>
      <c r="S390" s="8"/>
      <c r="T390" s="867"/>
    </row>
    <row r="391" spans="2:20" ht="13.5">
      <c r="B391" s="8"/>
      <c r="C391" s="8"/>
      <c r="D391" s="867"/>
      <c r="E391" s="8"/>
      <c r="F391" s="867"/>
      <c r="G391" s="8"/>
      <c r="H391" s="867"/>
      <c r="I391" s="8"/>
      <c r="J391" s="867"/>
      <c r="K391" s="8"/>
      <c r="L391" s="867"/>
      <c r="M391" s="867"/>
      <c r="N391" s="867"/>
      <c r="O391" s="867"/>
      <c r="P391" s="867"/>
      <c r="Q391" s="8"/>
      <c r="R391" s="867"/>
      <c r="S391" s="8"/>
      <c r="T391" s="867"/>
    </row>
    <row r="392" spans="2:20" ht="13.5">
      <c r="B392" s="8"/>
      <c r="C392" s="8"/>
      <c r="D392" s="867"/>
      <c r="E392" s="8"/>
      <c r="F392" s="867"/>
      <c r="G392" s="8"/>
      <c r="H392" s="867"/>
      <c r="I392" s="8"/>
      <c r="J392" s="867"/>
      <c r="K392" s="8"/>
      <c r="L392" s="867"/>
      <c r="M392" s="867"/>
      <c r="N392" s="867"/>
      <c r="O392" s="867"/>
      <c r="P392" s="867"/>
      <c r="Q392" s="8"/>
      <c r="R392" s="867"/>
      <c r="S392" s="8"/>
      <c r="T392" s="867"/>
    </row>
    <row r="393" spans="2:20" ht="13.5">
      <c r="B393" s="8"/>
      <c r="C393" s="8"/>
      <c r="D393" s="867"/>
      <c r="E393" s="8"/>
      <c r="F393" s="867"/>
      <c r="G393" s="8"/>
      <c r="H393" s="867"/>
      <c r="I393" s="8"/>
      <c r="J393" s="867"/>
      <c r="K393" s="8"/>
      <c r="L393" s="867"/>
      <c r="M393" s="867"/>
      <c r="N393" s="867"/>
      <c r="O393" s="867"/>
      <c r="P393" s="867"/>
      <c r="Q393" s="8"/>
      <c r="R393" s="867"/>
      <c r="S393" s="8"/>
      <c r="T393" s="867"/>
    </row>
    <row r="394" spans="2:20" ht="13.5">
      <c r="B394" s="8"/>
      <c r="C394" s="8"/>
      <c r="D394" s="867"/>
      <c r="E394" s="8"/>
      <c r="F394" s="867"/>
      <c r="G394" s="8"/>
      <c r="H394" s="867"/>
      <c r="I394" s="8"/>
      <c r="J394" s="867"/>
      <c r="K394" s="8"/>
      <c r="L394" s="867"/>
      <c r="M394" s="867"/>
      <c r="N394" s="867"/>
      <c r="O394" s="867"/>
      <c r="P394" s="867"/>
      <c r="Q394" s="8"/>
      <c r="R394" s="867"/>
      <c r="S394" s="8"/>
      <c r="T394" s="867"/>
    </row>
    <row r="395" spans="2:20" ht="13.5">
      <c r="B395" s="8"/>
      <c r="C395" s="8"/>
      <c r="D395" s="867"/>
      <c r="E395" s="8"/>
      <c r="F395" s="867"/>
      <c r="G395" s="8"/>
      <c r="H395" s="867"/>
      <c r="I395" s="8"/>
      <c r="J395" s="867"/>
      <c r="K395" s="8"/>
      <c r="L395" s="867"/>
      <c r="M395" s="867"/>
      <c r="N395" s="867"/>
      <c r="O395" s="867"/>
      <c r="P395" s="867"/>
      <c r="Q395" s="8"/>
      <c r="R395" s="867"/>
      <c r="S395" s="8"/>
      <c r="T395" s="867"/>
    </row>
    <row r="396" spans="2:20" ht="13.5">
      <c r="B396" s="8"/>
      <c r="C396" s="8"/>
      <c r="D396" s="867"/>
      <c r="E396" s="8"/>
      <c r="F396" s="867"/>
      <c r="G396" s="8"/>
      <c r="H396" s="867"/>
      <c r="I396" s="8"/>
      <c r="J396" s="867"/>
      <c r="K396" s="8"/>
      <c r="L396" s="867"/>
      <c r="M396" s="867"/>
      <c r="N396" s="867"/>
      <c r="O396" s="867"/>
      <c r="P396" s="867"/>
      <c r="Q396" s="8"/>
      <c r="R396" s="867"/>
      <c r="S396" s="8"/>
      <c r="T396" s="867"/>
    </row>
    <row r="397" spans="2:20" ht="13.5">
      <c r="B397" s="8"/>
      <c r="C397" s="8"/>
      <c r="D397" s="867"/>
      <c r="E397" s="8"/>
      <c r="F397" s="867"/>
      <c r="G397" s="8"/>
      <c r="H397" s="867"/>
      <c r="I397" s="8"/>
      <c r="J397" s="867"/>
      <c r="K397" s="8"/>
      <c r="L397" s="867"/>
      <c r="M397" s="867"/>
      <c r="N397" s="867"/>
      <c r="O397" s="867"/>
      <c r="P397" s="867"/>
      <c r="Q397" s="8"/>
      <c r="R397" s="867"/>
      <c r="S397" s="8"/>
      <c r="T397" s="867"/>
    </row>
    <row r="398" spans="2:20" ht="13.5">
      <c r="B398" s="8"/>
      <c r="C398" s="8"/>
      <c r="D398" s="867"/>
      <c r="E398" s="8"/>
      <c r="F398" s="867"/>
      <c r="G398" s="8"/>
      <c r="H398" s="867"/>
      <c r="I398" s="8"/>
      <c r="J398" s="867"/>
      <c r="K398" s="8"/>
      <c r="L398" s="867"/>
      <c r="M398" s="867"/>
      <c r="N398" s="867"/>
      <c r="O398" s="867"/>
      <c r="P398" s="867"/>
      <c r="Q398" s="8"/>
      <c r="R398" s="867"/>
      <c r="S398" s="8"/>
      <c r="T398" s="867"/>
    </row>
    <row r="399" spans="2:20" ht="13.5">
      <c r="B399" s="8"/>
      <c r="C399" s="8"/>
      <c r="D399" s="867"/>
      <c r="E399" s="8"/>
      <c r="F399" s="867"/>
      <c r="G399" s="8"/>
      <c r="H399" s="867"/>
      <c r="I399" s="8"/>
      <c r="J399" s="867"/>
      <c r="K399" s="8"/>
      <c r="L399" s="867"/>
      <c r="M399" s="867"/>
      <c r="N399" s="867"/>
      <c r="O399" s="867"/>
      <c r="P399" s="867"/>
      <c r="Q399" s="8"/>
      <c r="R399" s="867"/>
      <c r="S399" s="8"/>
      <c r="T399" s="867"/>
    </row>
    <row r="400" spans="2:20" ht="13.5">
      <c r="B400" s="8"/>
      <c r="C400" s="8"/>
      <c r="D400" s="867"/>
      <c r="E400" s="8"/>
      <c r="F400" s="867"/>
      <c r="G400" s="8"/>
      <c r="H400" s="867"/>
      <c r="I400" s="8"/>
      <c r="J400" s="867"/>
      <c r="K400" s="8"/>
      <c r="L400" s="867"/>
      <c r="M400" s="867"/>
      <c r="N400" s="867"/>
      <c r="O400" s="867"/>
      <c r="P400" s="867"/>
      <c r="Q400" s="8"/>
      <c r="R400" s="867"/>
      <c r="S400" s="8"/>
      <c r="T400" s="867"/>
    </row>
    <row r="401" spans="2:20" ht="13.5">
      <c r="B401" s="8"/>
      <c r="C401" s="8"/>
      <c r="D401" s="867"/>
      <c r="E401" s="8"/>
      <c r="F401" s="867"/>
      <c r="G401" s="8"/>
      <c r="H401" s="867"/>
      <c r="I401" s="8"/>
      <c r="J401" s="867"/>
      <c r="K401" s="8"/>
      <c r="L401" s="867"/>
      <c r="M401" s="867"/>
      <c r="N401" s="867"/>
      <c r="O401" s="867"/>
      <c r="P401" s="867"/>
      <c r="Q401" s="8"/>
      <c r="R401" s="867"/>
      <c r="S401" s="8"/>
      <c r="T401" s="867"/>
    </row>
    <row r="402" spans="2:20" ht="13.5">
      <c r="B402" s="8"/>
      <c r="C402" s="8"/>
      <c r="D402" s="867"/>
      <c r="E402" s="8"/>
      <c r="F402" s="867"/>
      <c r="G402" s="8"/>
      <c r="H402" s="867"/>
      <c r="I402" s="8"/>
      <c r="J402" s="867"/>
      <c r="K402" s="8"/>
      <c r="L402" s="867"/>
      <c r="M402" s="867"/>
      <c r="N402" s="867"/>
      <c r="O402" s="867"/>
      <c r="P402" s="867"/>
      <c r="Q402" s="8"/>
      <c r="R402" s="867"/>
      <c r="S402" s="8"/>
      <c r="T402" s="867"/>
    </row>
    <row r="403" spans="2:20" ht="13.5">
      <c r="B403" s="8"/>
      <c r="C403" s="8"/>
      <c r="D403" s="867"/>
      <c r="E403" s="8"/>
      <c r="F403" s="867"/>
      <c r="G403" s="8"/>
      <c r="H403" s="867"/>
      <c r="I403" s="8"/>
      <c r="J403" s="867"/>
      <c r="K403" s="8"/>
      <c r="L403" s="867"/>
      <c r="M403" s="867"/>
      <c r="N403" s="867"/>
      <c r="O403" s="867"/>
      <c r="P403" s="867"/>
      <c r="Q403" s="8"/>
      <c r="R403" s="867"/>
      <c r="S403" s="8"/>
      <c r="T403" s="867"/>
    </row>
    <row r="404" spans="2:20" ht="13.5">
      <c r="B404" s="8"/>
      <c r="C404" s="8"/>
      <c r="D404" s="867"/>
      <c r="E404" s="8"/>
      <c r="F404" s="867"/>
      <c r="G404" s="8"/>
      <c r="H404" s="867"/>
      <c r="I404" s="8"/>
      <c r="J404" s="867"/>
      <c r="K404" s="8"/>
      <c r="L404" s="867"/>
      <c r="M404" s="867"/>
      <c r="N404" s="867"/>
      <c r="O404" s="867"/>
      <c r="P404" s="867"/>
      <c r="Q404" s="8"/>
      <c r="R404" s="867"/>
      <c r="S404" s="8"/>
      <c r="T404" s="867"/>
    </row>
    <row r="405" spans="2:20" ht="13.5">
      <c r="B405" s="8"/>
      <c r="C405" s="8"/>
      <c r="D405" s="867"/>
      <c r="E405" s="8"/>
      <c r="F405" s="867"/>
      <c r="G405" s="8"/>
      <c r="H405" s="867"/>
      <c r="I405" s="8"/>
      <c r="J405" s="867"/>
      <c r="K405" s="8"/>
      <c r="L405" s="867"/>
      <c r="M405" s="867"/>
      <c r="N405" s="867"/>
      <c r="O405" s="867"/>
      <c r="P405" s="867"/>
      <c r="Q405" s="8"/>
      <c r="R405" s="867"/>
      <c r="S405" s="8"/>
      <c r="T405" s="867"/>
    </row>
    <row r="406" spans="2:20" ht="13.5">
      <c r="B406" s="8"/>
      <c r="C406" s="8"/>
      <c r="D406" s="867"/>
      <c r="E406" s="8"/>
      <c r="F406" s="867"/>
      <c r="G406" s="8"/>
      <c r="H406" s="867"/>
      <c r="I406" s="8"/>
      <c r="J406" s="867"/>
      <c r="K406" s="8"/>
      <c r="L406" s="867"/>
      <c r="M406" s="867"/>
      <c r="N406" s="867"/>
      <c r="O406" s="867"/>
      <c r="P406" s="867"/>
      <c r="Q406" s="8"/>
      <c r="R406" s="867"/>
      <c r="S406" s="8"/>
      <c r="T406" s="867"/>
    </row>
    <row r="407" spans="2:20" ht="13.5">
      <c r="B407" s="8"/>
      <c r="C407" s="8"/>
      <c r="D407" s="867"/>
      <c r="E407" s="8"/>
      <c r="F407" s="867"/>
      <c r="G407" s="8"/>
      <c r="H407" s="867"/>
      <c r="I407" s="8"/>
      <c r="J407" s="867"/>
      <c r="K407" s="8"/>
      <c r="L407" s="867"/>
      <c r="M407" s="867"/>
      <c r="N407" s="867"/>
      <c r="O407" s="867"/>
      <c r="P407" s="867"/>
      <c r="Q407" s="8"/>
      <c r="R407" s="867"/>
      <c r="S407" s="8"/>
      <c r="T407" s="867"/>
    </row>
    <row r="408" spans="2:20" ht="13.5">
      <c r="B408" s="8"/>
      <c r="C408" s="8"/>
      <c r="D408" s="867"/>
      <c r="E408" s="8"/>
      <c r="F408" s="867"/>
      <c r="G408" s="8"/>
      <c r="H408" s="867"/>
      <c r="I408" s="8"/>
      <c r="J408" s="867"/>
      <c r="K408" s="8"/>
      <c r="L408" s="867"/>
      <c r="M408" s="867"/>
      <c r="N408" s="867"/>
      <c r="O408" s="867"/>
      <c r="P408" s="867"/>
      <c r="Q408" s="8"/>
      <c r="R408" s="867"/>
      <c r="S408" s="8"/>
      <c r="T408" s="867"/>
    </row>
    <row r="409" spans="2:20" ht="13.5">
      <c r="B409" s="8"/>
      <c r="C409" s="8"/>
      <c r="D409" s="867"/>
      <c r="E409" s="8"/>
      <c r="F409" s="867"/>
      <c r="G409" s="8"/>
      <c r="H409" s="867"/>
      <c r="I409" s="8"/>
      <c r="J409" s="867"/>
      <c r="K409" s="8"/>
      <c r="L409" s="867"/>
      <c r="M409" s="867"/>
      <c r="N409" s="867"/>
      <c r="O409" s="867"/>
      <c r="P409" s="867"/>
      <c r="Q409" s="8"/>
      <c r="R409" s="867"/>
      <c r="S409" s="8"/>
      <c r="T409" s="867"/>
    </row>
    <row r="410" spans="2:20" ht="13.5">
      <c r="B410" s="8"/>
      <c r="C410" s="8"/>
      <c r="D410" s="867"/>
      <c r="E410" s="8"/>
      <c r="F410" s="867"/>
      <c r="G410" s="8"/>
      <c r="H410" s="867"/>
      <c r="I410" s="8"/>
      <c r="J410" s="867"/>
      <c r="K410" s="8"/>
      <c r="L410" s="867"/>
      <c r="M410" s="867"/>
      <c r="N410" s="867"/>
      <c r="O410" s="867"/>
      <c r="P410" s="867"/>
      <c r="Q410" s="8"/>
      <c r="R410" s="867"/>
      <c r="S410" s="8"/>
      <c r="T410" s="867"/>
    </row>
    <row r="411" spans="2:20" ht="13.5">
      <c r="B411" s="8"/>
      <c r="C411" s="8"/>
      <c r="D411" s="867"/>
      <c r="E411" s="8"/>
      <c r="F411" s="867"/>
      <c r="G411" s="8"/>
      <c r="H411" s="867"/>
      <c r="I411" s="8"/>
      <c r="J411" s="867"/>
      <c r="K411" s="8"/>
      <c r="L411" s="867"/>
      <c r="M411" s="867"/>
      <c r="N411" s="867"/>
      <c r="O411" s="867"/>
      <c r="P411" s="867"/>
      <c r="Q411" s="8"/>
      <c r="R411" s="867"/>
      <c r="S411" s="8"/>
      <c r="T411" s="867"/>
    </row>
    <row r="412" spans="2:20" ht="13.5">
      <c r="B412" s="8"/>
      <c r="C412" s="8"/>
      <c r="D412" s="867"/>
      <c r="E412" s="8"/>
      <c r="F412" s="867"/>
      <c r="G412" s="8"/>
      <c r="H412" s="867"/>
      <c r="I412" s="8"/>
      <c r="J412" s="867"/>
      <c r="K412" s="8"/>
      <c r="L412" s="867"/>
      <c r="M412" s="867"/>
      <c r="N412" s="867"/>
      <c r="O412" s="867"/>
      <c r="P412" s="867"/>
      <c r="Q412" s="8"/>
      <c r="R412" s="867"/>
      <c r="S412" s="8"/>
      <c r="T412" s="867"/>
    </row>
    <row r="413" spans="2:20" ht="13.5">
      <c r="B413" s="8"/>
      <c r="C413" s="8"/>
      <c r="D413" s="867"/>
      <c r="E413" s="8"/>
      <c r="F413" s="867"/>
      <c r="G413" s="8"/>
      <c r="H413" s="867"/>
      <c r="I413" s="8"/>
      <c r="J413" s="867"/>
      <c r="K413" s="8"/>
      <c r="L413" s="867"/>
      <c r="M413" s="867"/>
      <c r="N413" s="867"/>
      <c r="O413" s="867"/>
      <c r="P413" s="867"/>
      <c r="Q413" s="8"/>
      <c r="R413" s="867"/>
      <c r="S413" s="8"/>
      <c r="T413" s="867"/>
    </row>
    <row r="414" spans="2:20" ht="13.5">
      <c r="B414" s="8"/>
      <c r="C414" s="8"/>
      <c r="D414" s="867"/>
      <c r="E414" s="8"/>
      <c r="F414" s="867"/>
      <c r="G414" s="8"/>
      <c r="H414" s="867"/>
      <c r="I414" s="8"/>
      <c r="J414" s="867"/>
      <c r="K414" s="8"/>
      <c r="L414" s="867"/>
      <c r="M414" s="867"/>
      <c r="N414" s="867"/>
      <c r="O414" s="867"/>
      <c r="P414" s="867"/>
      <c r="Q414" s="8"/>
      <c r="R414" s="867"/>
      <c r="S414" s="8"/>
      <c r="T414" s="867"/>
    </row>
    <row r="415" spans="2:20" ht="13.5">
      <c r="B415" s="8"/>
      <c r="C415" s="8"/>
      <c r="D415" s="867"/>
      <c r="E415" s="8"/>
      <c r="F415" s="867"/>
      <c r="G415" s="8"/>
      <c r="H415" s="867"/>
      <c r="I415" s="8"/>
      <c r="J415" s="867"/>
      <c r="K415" s="8"/>
      <c r="L415" s="867"/>
      <c r="M415" s="867"/>
      <c r="N415" s="867"/>
      <c r="O415" s="867"/>
      <c r="P415" s="867"/>
      <c r="Q415" s="8"/>
      <c r="R415" s="867"/>
      <c r="S415" s="8"/>
      <c r="T415" s="867"/>
    </row>
    <row r="416" spans="2:20" ht="13.5">
      <c r="B416" s="8"/>
      <c r="C416" s="8"/>
      <c r="D416" s="867"/>
      <c r="E416" s="8"/>
      <c r="F416" s="867"/>
      <c r="G416" s="8"/>
      <c r="H416" s="867"/>
      <c r="I416" s="8"/>
      <c r="J416" s="867"/>
      <c r="K416" s="8"/>
      <c r="L416" s="867"/>
      <c r="M416" s="867"/>
      <c r="N416" s="867"/>
      <c r="O416" s="867"/>
      <c r="P416" s="867"/>
      <c r="Q416" s="8"/>
      <c r="R416" s="867"/>
      <c r="S416" s="8"/>
      <c r="T416" s="867"/>
    </row>
    <row r="417" spans="2:20" ht="13.5">
      <c r="B417" s="8"/>
      <c r="C417" s="8"/>
      <c r="D417" s="867"/>
      <c r="E417" s="8"/>
      <c r="F417" s="867"/>
      <c r="G417" s="8"/>
      <c r="H417" s="867"/>
      <c r="I417" s="8"/>
      <c r="J417" s="867"/>
      <c r="K417" s="8"/>
      <c r="L417" s="867"/>
      <c r="M417" s="867"/>
      <c r="N417" s="867"/>
      <c r="O417" s="867"/>
      <c r="P417" s="867"/>
      <c r="Q417" s="8"/>
      <c r="R417" s="867"/>
      <c r="S417" s="8"/>
      <c r="T417" s="867"/>
    </row>
    <row r="418" spans="2:20" ht="13.5">
      <c r="B418" s="8"/>
      <c r="C418" s="8"/>
      <c r="D418" s="867"/>
      <c r="E418" s="8"/>
      <c r="F418" s="867"/>
      <c r="G418" s="8"/>
      <c r="H418" s="867"/>
      <c r="I418" s="8"/>
      <c r="J418" s="867"/>
      <c r="K418" s="8"/>
      <c r="L418" s="867"/>
      <c r="M418" s="867"/>
      <c r="N418" s="867"/>
      <c r="O418" s="867"/>
      <c r="P418" s="867"/>
      <c r="Q418" s="8"/>
      <c r="R418" s="867"/>
      <c r="S418" s="8"/>
      <c r="T418" s="867"/>
    </row>
    <row r="419" spans="2:20" ht="13.5">
      <c r="B419" s="8"/>
      <c r="C419" s="8"/>
      <c r="D419" s="867"/>
      <c r="E419" s="8"/>
      <c r="F419" s="867"/>
      <c r="G419" s="8"/>
      <c r="H419" s="867"/>
      <c r="I419" s="8"/>
      <c r="J419" s="867"/>
      <c r="K419" s="8"/>
      <c r="L419" s="867"/>
      <c r="M419" s="867"/>
      <c r="N419" s="867"/>
      <c r="O419" s="867"/>
      <c r="P419" s="867"/>
      <c r="Q419" s="8"/>
      <c r="R419" s="867"/>
      <c r="S419" s="8"/>
      <c r="T419" s="867"/>
    </row>
    <row r="420" spans="2:20" ht="13.5">
      <c r="B420" s="8"/>
      <c r="C420" s="8"/>
      <c r="D420" s="867"/>
      <c r="E420" s="8"/>
      <c r="F420" s="867"/>
      <c r="G420" s="8"/>
      <c r="H420" s="867"/>
      <c r="I420" s="8"/>
      <c r="J420" s="867"/>
      <c r="K420" s="8"/>
      <c r="L420" s="867"/>
      <c r="M420" s="867"/>
      <c r="N420" s="867"/>
      <c r="O420" s="867"/>
      <c r="P420" s="867"/>
      <c r="Q420" s="8"/>
      <c r="R420" s="867"/>
      <c r="S420" s="8"/>
      <c r="T420" s="867"/>
    </row>
    <row r="421" spans="2:20" ht="13.5">
      <c r="B421" s="8"/>
      <c r="C421" s="8"/>
      <c r="D421" s="867"/>
      <c r="E421" s="8"/>
      <c r="F421" s="867"/>
      <c r="G421" s="8"/>
      <c r="H421" s="867"/>
      <c r="I421" s="8"/>
      <c r="J421" s="867"/>
      <c r="K421" s="8"/>
      <c r="L421" s="867"/>
      <c r="M421" s="867"/>
      <c r="N421" s="867"/>
      <c r="O421" s="867"/>
      <c r="P421" s="867"/>
      <c r="Q421" s="8"/>
      <c r="R421" s="867"/>
      <c r="S421" s="8"/>
      <c r="T421" s="867"/>
    </row>
    <row r="422" spans="2:20" ht="13.5">
      <c r="B422" s="8"/>
      <c r="C422" s="8"/>
      <c r="D422" s="867"/>
      <c r="E422" s="8"/>
      <c r="F422" s="867"/>
      <c r="G422" s="8"/>
      <c r="H422" s="867"/>
      <c r="I422" s="8"/>
      <c r="J422" s="867"/>
      <c r="K422" s="8"/>
      <c r="L422" s="867"/>
      <c r="M422" s="867"/>
      <c r="N422" s="867"/>
      <c r="O422" s="867"/>
      <c r="P422" s="867"/>
      <c r="Q422" s="8"/>
      <c r="R422" s="867"/>
      <c r="S422" s="8"/>
      <c r="T422" s="867"/>
    </row>
    <row r="423" spans="2:20" ht="13.5">
      <c r="B423" s="8"/>
      <c r="C423" s="8"/>
      <c r="D423" s="867"/>
      <c r="E423" s="8"/>
      <c r="F423" s="867"/>
      <c r="G423" s="8"/>
      <c r="H423" s="867"/>
      <c r="I423" s="8"/>
      <c r="J423" s="867"/>
      <c r="K423" s="8"/>
      <c r="L423" s="867"/>
      <c r="M423" s="867"/>
      <c r="N423" s="867"/>
      <c r="O423" s="867"/>
      <c r="P423" s="867"/>
      <c r="Q423" s="8"/>
      <c r="R423" s="867"/>
      <c r="S423" s="8"/>
      <c r="T423" s="867"/>
    </row>
    <row r="424" spans="2:20" ht="13.5">
      <c r="B424" s="8"/>
      <c r="C424" s="8"/>
      <c r="D424" s="867"/>
      <c r="E424" s="8"/>
      <c r="F424" s="867"/>
      <c r="G424" s="8"/>
      <c r="H424" s="867"/>
      <c r="I424" s="8"/>
      <c r="J424" s="867"/>
      <c r="K424" s="8"/>
      <c r="L424" s="867"/>
      <c r="M424" s="867"/>
      <c r="N424" s="867"/>
      <c r="O424" s="867"/>
      <c r="P424" s="867"/>
      <c r="Q424" s="8"/>
      <c r="R424" s="867"/>
      <c r="S424" s="8"/>
      <c r="T424" s="867"/>
    </row>
    <row r="425" spans="2:20" ht="13.5">
      <c r="B425" s="8"/>
      <c r="C425" s="8"/>
      <c r="D425" s="867"/>
      <c r="E425" s="8"/>
      <c r="F425" s="867"/>
      <c r="G425" s="8"/>
      <c r="H425" s="867"/>
      <c r="I425" s="8"/>
      <c r="J425" s="867"/>
      <c r="K425" s="8"/>
      <c r="L425" s="867"/>
      <c r="M425" s="867"/>
      <c r="N425" s="867"/>
      <c r="O425" s="867"/>
      <c r="P425" s="867"/>
      <c r="Q425" s="8"/>
      <c r="R425" s="867"/>
      <c r="S425" s="8"/>
      <c r="T425" s="867"/>
    </row>
    <row r="426" spans="2:20" ht="13.5">
      <c r="B426" s="8"/>
      <c r="C426" s="8"/>
      <c r="D426" s="867"/>
      <c r="E426" s="8"/>
      <c r="F426" s="867"/>
      <c r="G426" s="8"/>
      <c r="H426" s="867"/>
      <c r="I426" s="8"/>
      <c r="J426" s="867"/>
      <c r="K426" s="8"/>
      <c r="L426" s="867"/>
      <c r="M426" s="867"/>
      <c r="N426" s="867"/>
      <c r="O426" s="867"/>
      <c r="P426" s="867"/>
      <c r="Q426" s="8"/>
      <c r="R426" s="867"/>
      <c r="S426" s="8"/>
      <c r="T426" s="867"/>
    </row>
    <row r="427" spans="2:20" ht="13.5">
      <c r="B427" s="8"/>
      <c r="C427" s="8"/>
      <c r="D427" s="867"/>
      <c r="E427" s="8"/>
      <c r="F427" s="867"/>
      <c r="G427" s="8"/>
      <c r="H427" s="867"/>
      <c r="I427" s="8"/>
      <c r="J427" s="867"/>
      <c r="K427" s="8"/>
      <c r="L427" s="867"/>
      <c r="M427" s="867"/>
      <c r="N427" s="867"/>
      <c r="O427" s="867"/>
      <c r="P427" s="867"/>
      <c r="Q427" s="8"/>
      <c r="R427" s="867"/>
      <c r="S427" s="8"/>
      <c r="T427" s="867"/>
    </row>
    <row r="428" spans="2:20" ht="13.5">
      <c r="B428" s="8"/>
      <c r="C428" s="8"/>
      <c r="D428" s="867"/>
      <c r="E428" s="8"/>
      <c r="F428" s="867"/>
      <c r="G428" s="8"/>
      <c r="H428" s="867"/>
      <c r="I428" s="8"/>
      <c r="J428" s="867"/>
      <c r="K428" s="8"/>
      <c r="L428" s="867"/>
      <c r="M428" s="867"/>
      <c r="N428" s="867"/>
      <c r="O428" s="867"/>
      <c r="P428" s="867"/>
      <c r="Q428" s="8"/>
      <c r="R428" s="867"/>
      <c r="S428" s="8"/>
      <c r="T428" s="867"/>
    </row>
    <row r="429" spans="2:20" ht="13.5">
      <c r="B429" s="8"/>
      <c r="C429" s="8"/>
      <c r="D429" s="867"/>
      <c r="E429" s="8"/>
      <c r="F429" s="867"/>
      <c r="G429" s="8"/>
      <c r="H429" s="867"/>
      <c r="I429" s="8"/>
      <c r="J429" s="867"/>
      <c r="K429" s="8"/>
      <c r="L429" s="867"/>
      <c r="M429" s="867"/>
      <c r="N429" s="867"/>
      <c r="O429" s="867"/>
      <c r="P429" s="867"/>
      <c r="Q429" s="8"/>
      <c r="R429" s="867"/>
      <c r="S429" s="8"/>
      <c r="T429" s="867"/>
    </row>
    <row r="430" spans="2:20" ht="13.5">
      <c r="B430" s="8"/>
      <c r="C430" s="8"/>
      <c r="D430" s="867"/>
      <c r="E430" s="8"/>
      <c r="F430" s="867"/>
      <c r="G430" s="8"/>
      <c r="H430" s="867"/>
      <c r="I430" s="8"/>
      <c r="J430" s="867"/>
      <c r="K430" s="8"/>
      <c r="L430" s="867"/>
      <c r="M430" s="867"/>
      <c r="N430" s="867"/>
      <c r="O430" s="867"/>
      <c r="P430" s="867"/>
      <c r="Q430" s="8"/>
      <c r="R430" s="867"/>
      <c r="S430" s="8"/>
      <c r="T430" s="867"/>
    </row>
    <row r="431" spans="2:20" ht="13.5">
      <c r="B431" s="8"/>
      <c r="C431" s="8"/>
      <c r="D431" s="867"/>
      <c r="E431" s="8"/>
      <c r="F431" s="867"/>
      <c r="G431" s="8"/>
      <c r="H431" s="867"/>
      <c r="I431" s="8"/>
      <c r="J431" s="867"/>
      <c r="K431" s="8"/>
      <c r="L431" s="867"/>
      <c r="M431" s="867"/>
      <c r="N431" s="867"/>
      <c r="O431" s="867"/>
      <c r="P431" s="867"/>
      <c r="Q431" s="8"/>
      <c r="R431" s="867"/>
      <c r="S431" s="8"/>
      <c r="T431" s="867"/>
    </row>
    <row r="432" spans="2:20" ht="13.5">
      <c r="B432" s="8"/>
      <c r="C432" s="8"/>
      <c r="D432" s="867"/>
      <c r="E432" s="8"/>
      <c r="F432" s="867"/>
      <c r="G432" s="8"/>
      <c r="H432" s="867"/>
      <c r="I432" s="8"/>
      <c r="J432" s="867"/>
      <c r="K432" s="8"/>
      <c r="L432" s="867"/>
      <c r="M432" s="867"/>
      <c r="N432" s="867"/>
      <c r="O432" s="867"/>
      <c r="P432" s="867"/>
      <c r="Q432" s="8"/>
      <c r="R432" s="867"/>
      <c r="S432" s="8"/>
      <c r="T432" s="867"/>
    </row>
    <row r="433" spans="2:20" ht="13.5">
      <c r="B433" s="8"/>
      <c r="C433" s="8"/>
      <c r="D433" s="867"/>
      <c r="E433" s="8"/>
      <c r="F433" s="867"/>
      <c r="G433" s="8"/>
      <c r="H433" s="867"/>
      <c r="I433" s="8"/>
      <c r="J433" s="867"/>
      <c r="K433" s="8"/>
      <c r="L433" s="867"/>
      <c r="M433" s="867"/>
      <c r="N433" s="867"/>
      <c r="O433" s="867"/>
      <c r="P433" s="867"/>
      <c r="Q433" s="8"/>
      <c r="R433" s="867"/>
      <c r="S433" s="8"/>
      <c r="T433" s="867"/>
    </row>
    <row r="434" spans="2:20" ht="13.5">
      <c r="B434" s="8"/>
      <c r="C434" s="8"/>
      <c r="D434" s="867"/>
      <c r="E434" s="8"/>
      <c r="F434" s="867"/>
      <c r="G434" s="8"/>
      <c r="H434" s="867"/>
      <c r="I434" s="8"/>
      <c r="J434" s="867"/>
      <c r="K434" s="8"/>
      <c r="L434" s="867"/>
      <c r="M434" s="867"/>
      <c r="N434" s="867"/>
      <c r="O434" s="867"/>
      <c r="P434" s="867"/>
      <c r="Q434" s="8"/>
      <c r="R434" s="867"/>
      <c r="S434" s="8"/>
      <c r="T434" s="867"/>
    </row>
    <row r="435" spans="2:20" ht="13.5">
      <c r="B435" s="8"/>
      <c r="C435" s="8"/>
      <c r="D435" s="867"/>
      <c r="E435" s="8"/>
      <c r="F435" s="867"/>
      <c r="G435" s="8"/>
      <c r="H435" s="867"/>
      <c r="I435" s="8"/>
      <c r="J435" s="867"/>
      <c r="K435" s="8"/>
      <c r="L435" s="867"/>
      <c r="M435" s="867"/>
      <c r="N435" s="867"/>
      <c r="O435" s="867"/>
      <c r="P435" s="867"/>
      <c r="Q435" s="8"/>
      <c r="R435" s="867"/>
      <c r="S435" s="8"/>
      <c r="T435" s="867"/>
    </row>
    <row r="436" spans="2:20" ht="13.5">
      <c r="B436" s="8"/>
      <c r="C436" s="8"/>
      <c r="D436" s="867"/>
      <c r="E436" s="8"/>
      <c r="F436" s="867"/>
      <c r="G436" s="8"/>
      <c r="H436" s="867"/>
      <c r="I436" s="8"/>
      <c r="J436" s="867"/>
      <c r="K436" s="8"/>
      <c r="L436" s="867"/>
      <c r="M436" s="867"/>
      <c r="N436" s="867"/>
      <c r="O436" s="867"/>
      <c r="P436" s="867"/>
      <c r="Q436" s="8"/>
      <c r="R436" s="867"/>
      <c r="S436" s="8"/>
      <c r="T436" s="867"/>
    </row>
    <row r="437" spans="2:20" ht="13.5">
      <c r="B437" s="8"/>
      <c r="C437" s="8"/>
      <c r="D437" s="867"/>
      <c r="E437" s="8"/>
      <c r="F437" s="867"/>
      <c r="G437" s="8"/>
      <c r="H437" s="867"/>
      <c r="I437" s="8"/>
      <c r="J437" s="867"/>
      <c r="K437" s="8"/>
      <c r="L437" s="867"/>
      <c r="M437" s="867"/>
      <c r="N437" s="867"/>
      <c r="O437" s="867"/>
      <c r="P437" s="867"/>
      <c r="Q437" s="8"/>
      <c r="R437" s="867"/>
      <c r="S437" s="8"/>
      <c r="T437" s="867"/>
    </row>
    <row r="438" spans="2:20" ht="13.5">
      <c r="B438" s="8"/>
      <c r="C438" s="8"/>
      <c r="D438" s="867"/>
      <c r="E438" s="8"/>
      <c r="F438" s="867"/>
      <c r="G438" s="8"/>
      <c r="H438" s="867"/>
      <c r="I438" s="8"/>
      <c r="J438" s="867"/>
      <c r="K438" s="8"/>
      <c r="L438" s="867"/>
      <c r="M438" s="867"/>
      <c r="N438" s="867"/>
      <c r="O438" s="867"/>
      <c r="P438" s="867"/>
      <c r="Q438" s="8"/>
      <c r="R438" s="867"/>
      <c r="S438" s="8"/>
      <c r="T438" s="867"/>
    </row>
    <row r="439" spans="2:20" ht="13.5">
      <c r="B439" s="8"/>
      <c r="C439" s="8"/>
      <c r="D439" s="867"/>
      <c r="E439" s="8"/>
      <c r="F439" s="867"/>
      <c r="G439" s="8"/>
      <c r="H439" s="867"/>
      <c r="I439" s="8"/>
      <c r="J439" s="867"/>
      <c r="K439" s="8"/>
      <c r="L439" s="867"/>
      <c r="M439" s="867"/>
      <c r="N439" s="867"/>
      <c r="O439" s="867"/>
      <c r="P439" s="867"/>
      <c r="Q439" s="8"/>
      <c r="R439" s="867"/>
      <c r="S439" s="8"/>
      <c r="T439" s="867"/>
    </row>
    <row r="440" spans="2:20" ht="13.5">
      <c r="B440" s="8"/>
      <c r="C440" s="8"/>
      <c r="D440" s="867"/>
      <c r="E440" s="8"/>
      <c r="F440" s="867"/>
      <c r="G440" s="8"/>
      <c r="H440" s="867"/>
      <c r="I440" s="8"/>
      <c r="J440" s="867"/>
      <c r="K440" s="8"/>
      <c r="L440" s="867"/>
      <c r="M440" s="867"/>
      <c r="N440" s="867"/>
      <c r="O440" s="867"/>
      <c r="P440" s="867"/>
      <c r="Q440" s="8"/>
      <c r="R440" s="867"/>
      <c r="S440" s="8"/>
      <c r="T440" s="867"/>
    </row>
    <row r="441" spans="2:20" ht="13.5">
      <c r="B441" s="8"/>
      <c r="C441" s="8"/>
      <c r="D441" s="867"/>
      <c r="E441" s="8"/>
      <c r="F441" s="867"/>
      <c r="G441" s="8"/>
      <c r="H441" s="867"/>
      <c r="I441" s="8"/>
      <c r="J441" s="867"/>
      <c r="K441" s="8"/>
      <c r="L441" s="867"/>
      <c r="M441" s="867"/>
      <c r="N441" s="867"/>
      <c r="O441" s="867"/>
      <c r="P441" s="867"/>
      <c r="Q441" s="8"/>
      <c r="R441" s="867"/>
      <c r="S441" s="8"/>
      <c r="T441" s="867"/>
    </row>
    <row r="442" spans="2:20" ht="13.5">
      <c r="B442" s="8"/>
      <c r="C442" s="8"/>
      <c r="D442" s="867"/>
      <c r="E442" s="8"/>
      <c r="F442" s="867"/>
      <c r="G442" s="8"/>
      <c r="H442" s="867"/>
      <c r="I442" s="8"/>
      <c r="J442" s="867"/>
      <c r="K442" s="8"/>
      <c r="L442" s="867"/>
      <c r="M442" s="867"/>
      <c r="N442" s="867"/>
      <c r="O442" s="867"/>
      <c r="P442" s="867"/>
      <c r="Q442" s="8"/>
      <c r="R442" s="867"/>
      <c r="S442" s="8"/>
      <c r="T442" s="867"/>
    </row>
    <row r="443" spans="2:20" ht="13.5">
      <c r="B443" s="8"/>
      <c r="C443" s="8"/>
      <c r="D443" s="867"/>
      <c r="E443" s="8"/>
      <c r="F443" s="867"/>
      <c r="G443" s="8"/>
      <c r="H443" s="867"/>
      <c r="I443" s="8"/>
      <c r="J443" s="867"/>
      <c r="K443" s="8"/>
      <c r="L443" s="867"/>
      <c r="M443" s="867"/>
      <c r="N443" s="867"/>
      <c r="O443" s="867"/>
      <c r="P443" s="867"/>
      <c r="Q443" s="8"/>
      <c r="R443" s="867"/>
      <c r="S443" s="8"/>
      <c r="T443" s="867"/>
    </row>
    <row r="444" spans="2:20" ht="13.5">
      <c r="B444" s="8"/>
      <c r="C444" s="8"/>
      <c r="D444" s="867"/>
      <c r="E444" s="8"/>
      <c r="F444" s="867"/>
      <c r="G444" s="8"/>
      <c r="H444" s="867"/>
      <c r="I444" s="8"/>
      <c r="J444" s="867"/>
      <c r="K444" s="8"/>
      <c r="L444" s="867"/>
      <c r="M444" s="867"/>
      <c r="N444" s="867"/>
      <c r="O444" s="867"/>
      <c r="P444" s="867"/>
      <c r="Q444" s="8"/>
      <c r="R444" s="867"/>
      <c r="S444" s="8"/>
      <c r="T444" s="867"/>
    </row>
    <row r="445" spans="2:20" ht="13.5">
      <c r="B445" s="8"/>
      <c r="C445" s="8"/>
      <c r="D445" s="867"/>
      <c r="E445" s="8"/>
      <c r="F445" s="867"/>
      <c r="G445" s="8"/>
      <c r="H445" s="867"/>
      <c r="I445" s="8"/>
      <c r="J445" s="867"/>
      <c r="K445" s="8"/>
      <c r="L445" s="867"/>
      <c r="M445" s="867"/>
      <c r="N445" s="867"/>
      <c r="O445" s="867"/>
      <c r="P445" s="867"/>
      <c r="Q445" s="8"/>
      <c r="R445" s="867"/>
      <c r="S445" s="8"/>
      <c r="T445" s="867"/>
    </row>
    <row r="446" spans="2:20" ht="13.5">
      <c r="B446" s="8"/>
      <c r="C446" s="8"/>
      <c r="D446" s="867"/>
      <c r="E446" s="8"/>
      <c r="F446" s="867"/>
      <c r="G446" s="8"/>
      <c r="H446" s="867"/>
      <c r="I446" s="8"/>
      <c r="J446" s="867"/>
      <c r="K446" s="8"/>
      <c r="L446" s="867"/>
      <c r="M446" s="867"/>
      <c r="N446" s="867"/>
      <c r="O446" s="867"/>
      <c r="P446" s="867"/>
      <c r="Q446" s="8"/>
      <c r="R446" s="867"/>
      <c r="S446" s="8"/>
      <c r="T446" s="867"/>
    </row>
    <row r="447" spans="2:20" ht="13.5">
      <c r="B447" s="8"/>
      <c r="C447" s="8"/>
      <c r="D447" s="867"/>
      <c r="E447" s="8"/>
      <c r="F447" s="867"/>
      <c r="G447" s="8"/>
      <c r="H447" s="867"/>
      <c r="I447" s="8"/>
      <c r="J447" s="867"/>
      <c r="K447" s="8"/>
      <c r="L447" s="867"/>
      <c r="M447" s="867"/>
      <c r="N447" s="867"/>
      <c r="O447" s="867"/>
      <c r="P447" s="867"/>
      <c r="Q447" s="8"/>
      <c r="R447" s="867"/>
      <c r="S447" s="8"/>
      <c r="T447" s="867"/>
    </row>
    <row r="448" spans="2:20" ht="13.5">
      <c r="B448" s="8"/>
      <c r="C448" s="8"/>
      <c r="D448" s="867"/>
      <c r="E448" s="8"/>
      <c r="F448" s="867"/>
      <c r="G448" s="8"/>
      <c r="H448" s="867"/>
      <c r="I448" s="8"/>
      <c r="J448" s="867"/>
      <c r="K448" s="8"/>
      <c r="L448" s="867"/>
      <c r="M448" s="867"/>
      <c r="N448" s="867"/>
      <c r="O448" s="867"/>
      <c r="P448" s="867"/>
      <c r="Q448" s="8"/>
      <c r="R448" s="867"/>
      <c r="S448" s="8"/>
      <c r="T448" s="867"/>
    </row>
    <row r="449" spans="2:20" ht="13.5">
      <c r="B449" s="8"/>
      <c r="C449" s="8"/>
      <c r="D449" s="867"/>
      <c r="E449" s="8"/>
      <c r="F449" s="867"/>
      <c r="G449" s="8"/>
      <c r="H449" s="867"/>
      <c r="I449" s="8"/>
      <c r="J449" s="867"/>
      <c r="K449" s="8"/>
      <c r="L449" s="867"/>
      <c r="M449" s="867"/>
      <c r="N449" s="867"/>
      <c r="O449" s="867"/>
      <c r="P449" s="867"/>
      <c r="Q449" s="8"/>
      <c r="R449" s="867"/>
      <c r="S449" s="8"/>
      <c r="T449" s="867"/>
    </row>
    <row r="450" spans="2:20" ht="13.5">
      <c r="B450" s="8"/>
      <c r="C450" s="8"/>
      <c r="D450" s="867"/>
      <c r="E450" s="8"/>
      <c r="F450" s="867"/>
      <c r="G450" s="8"/>
      <c r="H450" s="867"/>
      <c r="I450" s="8"/>
      <c r="J450" s="867"/>
      <c r="K450" s="8"/>
      <c r="L450" s="867"/>
      <c r="M450" s="867"/>
      <c r="N450" s="867"/>
      <c r="O450" s="867"/>
      <c r="P450" s="867"/>
      <c r="Q450" s="8"/>
      <c r="R450" s="867"/>
      <c r="S450" s="8"/>
      <c r="T450" s="867"/>
    </row>
    <row r="451" spans="2:20" ht="13.5">
      <c r="B451" s="8"/>
      <c r="C451" s="8"/>
      <c r="D451" s="867"/>
      <c r="E451" s="8"/>
      <c r="F451" s="867"/>
      <c r="G451" s="8"/>
      <c r="H451" s="867"/>
      <c r="I451" s="8"/>
      <c r="J451" s="867"/>
      <c r="K451" s="8"/>
      <c r="L451" s="867"/>
      <c r="M451" s="867"/>
      <c r="N451" s="867"/>
      <c r="O451" s="867"/>
      <c r="P451" s="867"/>
      <c r="Q451" s="8"/>
      <c r="R451" s="867"/>
      <c r="S451" s="8"/>
      <c r="T451" s="867"/>
    </row>
    <row r="452" spans="2:20" ht="13.5">
      <c r="B452" s="8"/>
      <c r="C452" s="8"/>
      <c r="D452" s="867"/>
      <c r="E452" s="8"/>
      <c r="F452" s="867"/>
      <c r="G452" s="8"/>
      <c r="H452" s="867"/>
      <c r="I452" s="8"/>
      <c r="J452" s="867"/>
      <c r="K452" s="8"/>
      <c r="L452" s="867"/>
      <c r="M452" s="867"/>
      <c r="N452" s="867"/>
      <c r="O452" s="867"/>
      <c r="P452" s="867"/>
      <c r="Q452" s="8"/>
      <c r="R452" s="867"/>
      <c r="S452" s="8"/>
      <c r="T452" s="867"/>
    </row>
    <row r="453" spans="2:20" ht="13.5">
      <c r="B453" s="8"/>
      <c r="C453" s="8"/>
      <c r="D453" s="867"/>
      <c r="E453" s="8"/>
      <c r="F453" s="867"/>
      <c r="G453" s="8"/>
      <c r="H453" s="867"/>
      <c r="I453" s="8"/>
      <c r="J453" s="867"/>
      <c r="K453" s="8"/>
      <c r="L453" s="867"/>
      <c r="M453" s="867"/>
      <c r="N453" s="867"/>
      <c r="O453" s="867"/>
      <c r="P453" s="867"/>
      <c r="Q453" s="8"/>
      <c r="R453" s="867"/>
      <c r="S453" s="8"/>
      <c r="T453" s="867"/>
    </row>
    <row r="454" spans="2:20" ht="13.5">
      <c r="B454" s="8"/>
      <c r="C454" s="8"/>
      <c r="D454" s="867"/>
      <c r="E454" s="8"/>
      <c r="F454" s="867"/>
      <c r="G454" s="8"/>
      <c r="H454" s="867"/>
      <c r="I454" s="8"/>
      <c r="J454" s="867"/>
      <c r="K454" s="8"/>
      <c r="L454" s="867"/>
      <c r="M454" s="867"/>
      <c r="N454" s="867"/>
      <c r="O454" s="867"/>
      <c r="P454" s="867"/>
      <c r="Q454" s="8"/>
      <c r="R454" s="867"/>
      <c r="S454" s="8"/>
      <c r="T454" s="867"/>
    </row>
    <row r="455" spans="2:20" ht="13.5">
      <c r="B455" s="8"/>
      <c r="C455" s="8"/>
      <c r="D455" s="867"/>
      <c r="E455" s="8"/>
      <c r="F455" s="867"/>
      <c r="G455" s="8"/>
      <c r="H455" s="867"/>
      <c r="I455" s="8"/>
      <c r="J455" s="867"/>
      <c r="K455" s="8"/>
      <c r="L455" s="867"/>
      <c r="M455" s="867"/>
      <c r="N455" s="867"/>
      <c r="O455" s="867"/>
      <c r="P455" s="867"/>
      <c r="Q455" s="8"/>
      <c r="R455" s="867"/>
      <c r="S455" s="8"/>
      <c r="T455" s="867"/>
    </row>
    <row r="456" spans="2:20" ht="13.5">
      <c r="B456" s="8"/>
      <c r="C456" s="8"/>
      <c r="D456" s="867"/>
      <c r="E456" s="8"/>
      <c r="F456" s="867"/>
      <c r="G456" s="8"/>
      <c r="H456" s="867"/>
      <c r="I456" s="8"/>
      <c r="J456" s="867"/>
      <c r="K456" s="8"/>
      <c r="L456" s="867"/>
      <c r="M456" s="867"/>
      <c r="N456" s="867"/>
      <c r="O456" s="867"/>
      <c r="P456" s="867"/>
      <c r="Q456" s="8"/>
      <c r="R456" s="867"/>
      <c r="S456" s="8"/>
      <c r="T456" s="867"/>
    </row>
    <row r="457" spans="2:20" ht="13.5">
      <c r="B457" s="8"/>
      <c r="C457" s="8"/>
      <c r="D457" s="867"/>
      <c r="E457" s="8"/>
      <c r="F457" s="867"/>
      <c r="G457" s="8"/>
      <c r="H457" s="867"/>
      <c r="I457" s="8"/>
      <c r="J457" s="867"/>
      <c r="K457" s="8"/>
      <c r="L457" s="867"/>
      <c r="M457" s="867"/>
      <c r="N457" s="867"/>
      <c r="O457" s="867"/>
      <c r="P457" s="867"/>
      <c r="Q457" s="8"/>
      <c r="R457" s="867"/>
      <c r="S457" s="8"/>
      <c r="T457" s="867"/>
    </row>
    <row r="458" spans="2:20" ht="13.5">
      <c r="B458" s="8"/>
      <c r="C458" s="8"/>
      <c r="D458" s="867"/>
      <c r="E458" s="8"/>
      <c r="F458" s="867"/>
      <c r="G458" s="8"/>
      <c r="H458" s="867"/>
      <c r="I458" s="8"/>
      <c r="J458" s="867"/>
      <c r="K458" s="8"/>
      <c r="L458" s="867"/>
      <c r="M458" s="867"/>
      <c r="N458" s="867"/>
      <c r="O458" s="867"/>
      <c r="P458" s="867"/>
      <c r="Q458" s="8"/>
      <c r="R458" s="867"/>
      <c r="S458" s="8"/>
      <c r="T458" s="867"/>
    </row>
    <row r="459" spans="2:20" ht="13.5">
      <c r="B459" s="8"/>
      <c r="C459" s="8"/>
      <c r="D459" s="867"/>
      <c r="E459" s="8"/>
      <c r="F459" s="867"/>
      <c r="G459" s="8"/>
      <c r="H459" s="867"/>
      <c r="I459" s="8"/>
      <c r="J459" s="867"/>
      <c r="K459" s="8"/>
      <c r="L459" s="867"/>
      <c r="M459" s="867"/>
      <c r="N459" s="867"/>
      <c r="O459" s="867"/>
      <c r="P459" s="867"/>
      <c r="Q459" s="8"/>
      <c r="R459" s="867"/>
      <c r="S459" s="8"/>
      <c r="T459" s="867"/>
    </row>
    <row r="460" spans="2:20" ht="13.5">
      <c r="B460" s="8"/>
      <c r="C460" s="8"/>
      <c r="D460" s="867"/>
      <c r="E460" s="8"/>
      <c r="F460" s="867"/>
      <c r="G460" s="8"/>
      <c r="H460" s="867"/>
      <c r="I460" s="8"/>
      <c r="J460" s="867"/>
      <c r="K460" s="8"/>
      <c r="L460" s="867"/>
      <c r="M460" s="867"/>
      <c r="N460" s="867"/>
      <c r="O460" s="867"/>
      <c r="P460" s="867"/>
      <c r="Q460" s="8"/>
      <c r="R460" s="867"/>
      <c r="S460" s="8"/>
      <c r="T460" s="867"/>
    </row>
    <row r="461" spans="2:20" ht="13.5">
      <c r="B461" s="8"/>
      <c r="C461" s="8"/>
      <c r="D461" s="867"/>
      <c r="E461" s="8"/>
      <c r="F461" s="867"/>
      <c r="G461" s="8"/>
      <c r="H461" s="867"/>
      <c r="I461" s="8"/>
      <c r="J461" s="867"/>
      <c r="K461" s="8"/>
      <c r="L461" s="867"/>
      <c r="M461" s="867"/>
      <c r="N461" s="867"/>
      <c r="O461" s="867"/>
      <c r="P461" s="867"/>
      <c r="Q461" s="8"/>
      <c r="R461" s="867"/>
      <c r="S461" s="8"/>
      <c r="T461" s="867"/>
    </row>
    <row r="462" spans="2:20" ht="13.5">
      <c r="B462" s="8"/>
      <c r="C462" s="8"/>
      <c r="D462" s="867"/>
      <c r="E462" s="8"/>
      <c r="F462" s="867"/>
      <c r="G462" s="8"/>
      <c r="H462" s="867"/>
      <c r="I462" s="8"/>
      <c r="J462" s="867"/>
      <c r="K462" s="8"/>
      <c r="L462" s="867"/>
      <c r="M462" s="867"/>
      <c r="N462" s="867"/>
      <c r="O462" s="867"/>
      <c r="P462" s="867"/>
      <c r="Q462" s="8"/>
      <c r="R462" s="867"/>
      <c r="S462" s="8"/>
      <c r="T462" s="867"/>
    </row>
    <row r="463" spans="2:20" ht="13.5">
      <c r="B463" s="8"/>
      <c r="C463" s="8"/>
      <c r="D463" s="867"/>
      <c r="E463" s="8"/>
      <c r="F463" s="867"/>
      <c r="G463" s="8"/>
      <c r="H463" s="867"/>
      <c r="I463" s="8"/>
      <c r="J463" s="867"/>
      <c r="K463" s="8"/>
      <c r="L463" s="867"/>
      <c r="M463" s="867"/>
      <c r="N463" s="867"/>
      <c r="O463" s="867"/>
      <c r="P463" s="867"/>
      <c r="Q463" s="8"/>
      <c r="R463" s="867"/>
      <c r="S463" s="8"/>
      <c r="T463" s="867"/>
    </row>
    <row r="464" spans="2:20" ht="13.5">
      <c r="B464" s="8"/>
      <c r="C464" s="8"/>
      <c r="D464" s="867"/>
      <c r="E464" s="8"/>
      <c r="F464" s="867"/>
      <c r="G464" s="8"/>
      <c r="H464" s="867"/>
      <c r="I464" s="8"/>
      <c r="J464" s="867"/>
      <c r="K464" s="8"/>
      <c r="L464" s="867"/>
      <c r="M464" s="867"/>
      <c r="N464" s="867"/>
      <c r="O464" s="867"/>
      <c r="P464" s="867"/>
      <c r="Q464" s="8"/>
      <c r="R464" s="867"/>
      <c r="S464" s="8"/>
      <c r="T464" s="867"/>
    </row>
    <row r="465" spans="2:20" ht="13.5">
      <c r="B465" s="8"/>
      <c r="C465" s="8"/>
      <c r="D465" s="867"/>
      <c r="E465" s="8"/>
      <c r="F465" s="867"/>
      <c r="G465" s="8"/>
      <c r="H465" s="867"/>
      <c r="I465" s="8"/>
      <c r="J465" s="867"/>
      <c r="K465" s="8"/>
      <c r="L465" s="867"/>
      <c r="M465" s="867"/>
      <c r="N465" s="867"/>
      <c r="O465" s="867"/>
      <c r="P465" s="867"/>
      <c r="Q465" s="8"/>
      <c r="R465" s="867"/>
      <c r="S465" s="8"/>
      <c r="T465" s="867"/>
    </row>
    <row r="466" spans="2:20" ht="13.5">
      <c r="B466" s="8"/>
      <c r="C466" s="8"/>
      <c r="D466" s="867"/>
      <c r="E466" s="8"/>
      <c r="F466" s="867"/>
      <c r="G466" s="8"/>
      <c r="H466" s="867"/>
      <c r="I466" s="8"/>
      <c r="J466" s="867"/>
      <c r="K466" s="8"/>
      <c r="L466" s="867"/>
      <c r="M466" s="867"/>
      <c r="N466" s="867"/>
      <c r="O466" s="867"/>
      <c r="P466" s="867"/>
      <c r="Q466" s="8"/>
      <c r="R466" s="867"/>
      <c r="S466" s="8"/>
      <c r="T466" s="867"/>
    </row>
    <row r="467" spans="2:20" ht="13.5">
      <c r="B467" s="8"/>
      <c r="C467" s="8"/>
      <c r="D467" s="867"/>
      <c r="E467" s="8"/>
      <c r="F467" s="867"/>
      <c r="G467" s="8"/>
      <c r="H467" s="867"/>
      <c r="I467" s="8"/>
      <c r="J467" s="867"/>
      <c r="K467" s="8"/>
      <c r="L467" s="867"/>
      <c r="M467" s="867"/>
      <c r="N467" s="867"/>
      <c r="O467" s="867"/>
      <c r="P467" s="867"/>
      <c r="Q467" s="8"/>
      <c r="R467" s="867"/>
      <c r="S467" s="8"/>
      <c r="T467" s="867"/>
    </row>
    <row r="468" spans="2:20" ht="13.5">
      <c r="B468" s="8"/>
      <c r="C468" s="8"/>
      <c r="D468" s="867"/>
      <c r="E468" s="8"/>
      <c r="F468" s="867"/>
      <c r="G468" s="8"/>
      <c r="H468" s="867"/>
      <c r="I468" s="8"/>
      <c r="J468" s="867"/>
      <c r="K468" s="8"/>
      <c r="L468" s="867"/>
      <c r="M468" s="867"/>
      <c r="N468" s="867"/>
      <c r="O468" s="867"/>
      <c r="P468" s="867"/>
      <c r="Q468" s="8"/>
      <c r="R468" s="867"/>
      <c r="S468" s="8"/>
      <c r="T468" s="867"/>
    </row>
    <row r="469" spans="2:20" ht="13.5">
      <c r="B469" s="8"/>
      <c r="C469" s="8"/>
      <c r="D469" s="867"/>
      <c r="E469" s="8"/>
      <c r="F469" s="867"/>
      <c r="G469" s="8"/>
      <c r="H469" s="867"/>
      <c r="I469" s="8"/>
      <c r="J469" s="867"/>
      <c r="K469" s="8"/>
      <c r="L469" s="867"/>
      <c r="M469" s="867"/>
      <c r="N469" s="867"/>
      <c r="O469" s="867"/>
      <c r="P469" s="867"/>
      <c r="Q469" s="8"/>
      <c r="R469" s="867"/>
      <c r="S469" s="8"/>
      <c r="T469" s="867"/>
    </row>
    <row r="470" spans="2:20" ht="13.5">
      <c r="B470" s="8"/>
      <c r="C470" s="8"/>
      <c r="D470" s="867"/>
      <c r="E470" s="8"/>
      <c r="F470" s="867"/>
      <c r="G470" s="8"/>
      <c r="H470" s="867"/>
      <c r="I470" s="8"/>
      <c r="J470" s="867"/>
      <c r="K470" s="8"/>
      <c r="L470" s="867"/>
      <c r="M470" s="867"/>
      <c r="N470" s="867"/>
      <c r="O470" s="867"/>
      <c r="P470" s="867"/>
      <c r="Q470" s="8"/>
      <c r="R470" s="867"/>
      <c r="S470" s="8"/>
      <c r="T470" s="867"/>
    </row>
    <row r="471" spans="2:20" ht="13.5">
      <c r="B471" s="8"/>
      <c r="C471" s="8"/>
      <c r="D471" s="867"/>
      <c r="E471" s="8"/>
      <c r="F471" s="867"/>
      <c r="G471" s="8"/>
      <c r="H471" s="867"/>
      <c r="I471" s="8"/>
      <c r="J471" s="867"/>
      <c r="K471" s="8"/>
      <c r="L471" s="867"/>
      <c r="M471" s="867"/>
      <c r="N471" s="867"/>
      <c r="O471" s="867"/>
      <c r="P471" s="867"/>
      <c r="Q471" s="8"/>
      <c r="R471" s="867"/>
      <c r="S471" s="8"/>
      <c r="T471" s="867"/>
    </row>
    <row r="472" spans="2:20" ht="13.5">
      <c r="B472" s="8"/>
      <c r="C472" s="8"/>
      <c r="D472" s="867"/>
      <c r="E472" s="8"/>
      <c r="F472" s="867"/>
      <c r="G472" s="8"/>
      <c r="H472" s="867"/>
      <c r="I472" s="8"/>
      <c r="J472" s="867"/>
      <c r="K472" s="8"/>
      <c r="L472" s="867"/>
      <c r="M472" s="867"/>
      <c r="N472" s="867"/>
      <c r="O472" s="867"/>
      <c r="P472" s="867"/>
      <c r="Q472" s="8"/>
      <c r="R472" s="867"/>
      <c r="S472" s="8"/>
      <c r="T472" s="867"/>
    </row>
    <row r="473" spans="2:20" ht="13.5">
      <c r="B473" s="8"/>
      <c r="C473" s="8"/>
      <c r="D473" s="867"/>
      <c r="E473" s="8"/>
      <c r="F473" s="867"/>
      <c r="G473" s="8"/>
      <c r="H473" s="867"/>
      <c r="I473" s="8"/>
      <c r="J473" s="867"/>
      <c r="K473" s="8"/>
      <c r="L473" s="867"/>
      <c r="M473" s="867"/>
      <c r="N473" s="867"/>
      <c r="O473" s="867"/>
      <c r="P473" s="867"/>
      <c r="Q473" s="8"/>
      <c r="R473" s="867"/>
      <c r="S473" s="8"/>
      <c r="T473" s="867"/>
    </row>
    <row r="474" spans="2:20" ht="13.5">
      <c r="B474" s="8"/>
      <c r="C474" s="8"/>
      <c r="D474" s="867"/>
      <c r="E474" s="8"/>
      <c r="F474" s="867"/>
      <c r="G474" s="8"/>
      <c r="H474" s="867"/>
      <c r="I474" s="8"/>
      <c r="J474" s="867"/>
      <c r="K474" s="8"/>
      <c r="L474" s="867"/>
      <c r="M474" s="867"/>
      <c r="N474" s="867"/>
      <c r="O474" s="867"/>
      <c r="P474" s="867"/>
      <c r="Q474" s="8"/>
      <c r="R474" s="867"/>
      <c r="S474" s="8"/>
      <c r="T474" s="867"/>
    </row>
    <row r="475" spans="2:20" ht="13.5">
      <c r="B475" s="8"/>
      <c r="C475" s="8"/>
      <c r="D475" s="867"/>
      <c r="E475" s="8"/>
      <c r="F475" s="867"/>
      <c r="G475" s="8"/>
      <c r="H475" s="867"/>
      <c r="I475" s="8"/>
      <c r="J475" s="867"/>
      <c r="K475" s="8"/>
      <c r="L475" s="867"/>
      <c r="M475" s="867"/>
      <c r="N475" s="867"/>
      <c r="O475" s="867"/>
      <c r="P475" s="867"/>
      <c r="Q475" s="8"/>
      <c r="R475" s="867"/>
      <c r="S475" s="8"/>
      <c r="T475" s="867"/>
    </row>
    <row r="476" spans="2:20" ht="13.5">
      <c r="B476" s="8"/>
      <c r="C476" s="8"/>
      <c r="D476" s="867"/>
      <c r="E476" s="8"/>
      <c r="F476" s="867"/>
      <c r="G476" s="8"/>
      <c r="H476" s="867"/>
      <c r="I476" s="8"/>
      <c r="J476" s="867"/>
      <c r="K476" s="8"/>
      <c r="L476" s="867"/>
      <c r="M476" s="867"/>
      <c r="N476" s="867"/>
      <c r="O476" s="867"/>
      <c r="P476" s="867"/>
      <c r="Q476" s="8"/>
      <c r="R476" s="867"/>
      <c r="S476" s="8"/>
      <c r="T476" s="867"/>
    </row>
    <row r="477" spans="2:20" ht="13.5">
      <c r="B477" s="8"/>
      <c r="C477" s="8"/>
      <c r="D477" s="867"/>
      <c r="E477" s="8"/>
      <c r="F477" s="867"/>
      <c r="G477" s="8"/>
      <c r="H477" s="867"/>
      <c r="I477" s="8"/>
      <c r="J477" s="867"/>
      <c r="K477" s="8"/>
      <c r="L477" s="867"/>
      <c r="M477" s="867"/>
      <c r="N477" s="867"/>
      <c r="O477" s="867"/>
      <c r="P477" s="867"/>
      <c r="Q477" s="8"/>
      <c r="R477" s="867"/>
      <c r="S477" s="8"/>
      <c r="T477" s="867"/>
    </row>
    <row r="478" spans="2:20" ht="13.5">
      <c r="B478" s="8"/>
      <c r="C478" s="8"/>
      <c r="D478" s="867"/>
      <c r="E478" s="8"/>
      <c r="F478" s="867"/>
      <c r="G478" s="8"/>
      <c r="H478" s="867"/>
      <c r="I478" s="8"/>
      <c r="J478" s="867"/>
      <c r="K478" s="8"/>
      <c r="L478" s="867"/>
      <c r="M478" s="867"/>
      <c r="N478" s="867"/>
      <c r="O478" s="867"/>
      <c r="P478" s="867"/>
      <c r="Q478" s="8"/>
      <c r="R478" s="867"/>
      <c r="S478" s="8"/>
      <c r="T478" s="867"/>
    </row>
    <row r="479" spans="2:20" ht="13.5">
      <c r="B479" s="8"/>
      <c r="C479" s="8"/>
      <c r="D479" s="867"/>
      <c r="E479" s="8"/>
      <c r="F479" s="867"/>
      <c r="G479" s="8"/>
      <c r="H479" s="867"/>
      <c r="I479" s="8"/>
      <c r="J479" s="867"/>
      <c r="K479" s="8"/>
      <c r="L479" s="867"/>
      <c r="M479" s="867"/>
      <c r="N479" s="867"/>
      <c r="O479" s="867"/>
      <c r="P479" s="867"/>
      <c r="Q479" s="8"/>
      <c r="R479" s="867"/>
      <c r="S479" s="8"/>
      <c r="T479" s="867"/>
    </row>
    <row r="480" spans="2:20" ht="13.5">
      <c r="B480" s="8"/>
      <c r="C480" s="8"/>
      <c r="D480" s="867"/>
      <c r="E480" s="8"/>
      <c r="F480" s="867"/>
      <c r="G480" s="8"/>
      <c r="H480" s="867"/>
      <c r="I480" s="8"/>
      <c r="J480" s="867"/>
      <c r="K480" s="8"/>
      <c r="L480" s="867"/>
      <c r="M480" s="867"/>
      <c r="N480" s="867"/>
      <c r="O480" s="867"/>
      <c r="P480" s="867"/>
      <c r="Q480" s="8"/>
      <c r="R480" s="867"/>
      <c r="S480" s="8"/>
      <c r="T480" s="867"/>
    </row>
    <row r="481" spans="2:20" ht="13.5">
      <c r="B481" s="8"/>
      <c r="C481" s="8"/>
      <c r="D481" s="867"/>
      <c r="E481" s="8"/>
      <c r="F481" s="867"/>
      <c r="G481" s="8"/>
      <c r="H481" s="867"/>
      <c r="I481" s="8"/>
      <c r="J481" s="867"/>
      <c r="K481" s="8"/>
      <c r="L481" s="867"/>
      <c r="M481" s="867"/>
      <c r="N481" s="867"/>
      <c r="O481" s="867"/>
      <c r="P481" s="867"/>
      <c r="Q481" s="8"/>
      <c r="R481" s="867"/>
      <c r="S481" s="8"/>
      <c r="T481" s="867"/>
    </row>
    <row r="482" spans="2:20" ht="13.5">
      <c r="B482" s="8"/>
      <c r="C482" s="8"/>
      <c r="D482" s="867"/>
      <c r="E482" s="8"/>
      <c r="F482" s="867"/>
      <c r="G482" s="8"/>
      <c r="H482" s="867"/>
      <c r="I482" s="8"/>
      <c r="J482" s="867"/>
      <c r="K482" s="8"/>
      <c r="L482" s="867"/>
      <c r="M482" s="867"/>
      <c r="N482" s="867"/>
      <c r="O482" s="867"/>
      <c r="P482" s="867"/>
      <c r="Q482" s="8"/>
      <c r="R482" s="867"/>
      <c r="S482" s="8"/>
      <c r="T482" s="867"/>
    </row>
    <row r="483" spans="2:20" ht="13.5">
      <c r="B483" s="8"/>
      <c r="C483" s="8"/>
      <c r="D483" s="867"/>
      <c r="E483" s="8"/>
      <c r="F483" s="867"/>
      <c r="G483" s="8"/>
      <c r="H483" s="867"/>
      <c r="I483" s="8"/>
      <c r="J483" s="867"/>
      <c r="K483" s="8"/>
      <c r="L483" s="867"/>
      <c r="M483" s="867"/>
      <c r="N483" s="867"/>
      <c r="O483" s="867"/>
      <c r="P483" s="867"/>
      <c r="Q483" s="8"/>
      <c r="R483" s="867"/>
      <c r="S483" s="8"/>
      <c r="T483" s="867"/>
    </row>
    <row r="484" spans="2:20" ht="13.5">
      <c r="B484" s="8"/>
      <c r="C484" s="8"/>
      <c r="D484" s="867"/>
      <c r="E484" s="8"/>
      <c r="F484" s="867"/>
      <c r="G484" s="8"/>
      <c r="H484" s="867"/>
      <c r="I484" s="8"/>
      <c r="J484" s="867"/>
      <c r="K484" s="8"/>
      <c r="L484" s="867"/>
      <c r="M484" s="867"/>
      <c r="N484" s="867"/>
      <c r="O484" s="867"/>
      <c r="P484" s="867"/>
      <c r="Q484" s="8"/>
      <c r="R484" s="867"/>
      <c r="S484" s="8"/>
      <c r="T484" s="867"/>
    </row>
    <row r="485" spans="2:20" ht="13.5">
      <c r="B485" s="8"/>
      <c r="C485" s="8"/>
      <c r="D485" s="867"/>
      <c r="E485" s="8"/>
      <c r="F485" s="867"/>
      <c r="G485" s="8"/>
      <c r="H485" s="867"/>
      <c r="I485" s="8"/>
      <c r="J485" s="867"/>
      <c r="K485" s="8"/>
      <c r="L485" s="867"/>
      <c r="M485" s="867"/>
      <c r="N485" s="867"/>
      <c r="O485" s="867"/>
      <c r="P485" s="867"/>
      <c r="Q485" s="8"/>
      <c r="R485" s="867"/>
      <c r="S485" s="8"/>
      <c r="T485" s="867"/>
    </row>
    <row r="486" spans="2:20" ht="13.5">
      <c r="B486" s="8"/>
      <c r="C486" s="8"/>
      <c r="D486" s="867"/>
      <c r="E486" s="8"/>
      <c r="F486" s="867"/>
      <c r="G486" s="8"/>
      <c r="H486" s="867"/>
      <c r="I486" s="8"/>
      <c r="J486" s="867"/>
      <c r="K486" s="8"/>
      <c r="L486" s="867"/>
      <c r="M486" s="867"/>
      <c r="N486" s="867"/>
      <c r="O486" s="867"/>
      <c r="P486" s="867"/>
      <c r="Q486" s="8"/>
      <c r="R486" s="867"/>
      <c r="S486" s="8"/>
      <c r="T486" s="867"/>
    </row>
    <row r="487" spans="2:20" ht="13.5">
      <c r="B487" s="8"/>
      <c r="C487" s="8"/>
      <c r="D487" s="867"/>
      <c r="E487" s="8"/>
      <c r="F487" s="867"/>
      <c r="G487" s="8"/>
      <c r="H487" s="867"/>
      <c r="I487" s="8"/>
      <c r="J487" s="867"/>
      <c r="K487" s="8"/>
      <c r="L487" s="867"/>
      <c r="M487" s="867"/>
      <c r="N487" s="867"/>
      <c r="O487" s="867"/>
      <c r="P487" s="867"/>
      <c r="Q487" s="8"/>
      <c r="R487" s="867"/>
      <c r="S487" s="8"/>
      <c r="T487" s="867"/>
    </row>
    <row r="488" spans="2:20" ht="13.5">
      <c r="B488" s="8"/>
      <c r="C488" s="8"/>
      <c r="D488" s="867"/>
      <c r="E488" s="8"/>
      <c r="F488" s="867"/>
      <c r="G488" s="8"/>
      <c r="H488" s="867"/>
      <c r="I488" s="8"/>
      <c r="J488" s="867"/>
      <c r="K488" s="8"/>
      <c r="L488" s="867"/>
      <c r="M488" s="867"/>
      <c r="N488" s="867"/>
      <c r="O488" s="867"/>
      <c r="P488" s="867"/>
      <c r="Q488" s="8"/>
      <c r="R488" s="867"/>
      <c r="S488" s="8"/>
      <c r="T488" s="867"/>
    </row>
    <row r="489" spans="2:20" ht="13.5">
      <c r="B489" s="8"/>
      <c r="C489" s="8"/>
      <c r="D489" s="867"/>
      <c r="E489" s="8"/>
      <c r="F489" s="867"/>
      <c r="G489" s="8"/>
      <c r="H489" s="867"/>
      <c r="I489" s="8"/>
      <c r="J489" s="867"/>
      <c r="K489" s="8"/>
      <c r="L489" s="867"/>
      <c r="M489" s="867"/>
      <c r="N489" s="867"/>
      <c r="O489" s="867"/>
      <c r="P489" s="867"/>
      <c r="Q489" s="8"/>
      <c r="R489" s="867"/>
      <c r="S489" s="8"/>
      <c r="T489" s="867"/>
    </row>
    <row r="490" spans="2:20" ht="13.5">
      <c r="B490" s="8"/>
      <c r="C490" s="8"/>
      <c r="D490" s="867"/>
      <c r="E490" s="8"/>
      <c r="F490" s="867"/>
      <c r="G490" s="8"/>
      <c r="H490" s="867"/>
      <c r="I490" s="8"/>
      <c r="J490" s="867"/>
      <c r="K490" s="8"/>
      <c r="L490" s="867"/>
      <c r="M490" s="867"/>
      <c r="N490" s="867"/>
      <c r="O490" s="867"/>
      <c r="P490" s="867"/>
      <c r="Q490" s="8"/>
      <c r="R490" s="867"/>
      <c r="S490" s="8"/>
      <c r="T490" s="867"/>
    </row>
    <row r="491" spans="2:20" ht="13.5">
      <c r="B491" s="8"/>
      <c r="C491" s="8"/>
      <c r="D491" s="867"/>
      <c r="E491" s="8"/>
      <c r="F491" s="867"/>
      <c r="G491" s="8"/>
      <c r="H491" s="867"/>
      <c r="I491" s="8"/>
      <c r="J491" s="867"/>
      <c r="K491" s="8"/>
      <c r="L491" s="867"/>
      <c r="M491" s="867"/>
      <c r="N491" s="867"/>
      <c r="O491" s="867"/>
      <c r="P491" s="867"/>
      <c r="Q491" s="8"/>
      <c r="R491" s="867"/>
      <c r="S491" s="8"/>
      <c r="T491" s="867"/>
    </row>
    <row r="492" spans="2:20" ht="13.5">
      <c r="B492" s="8"/>
      <c r="C492" s="8"/>
      <c r="D492" s="867"/>
      <c r="E492" s="8"/>
      <c r="F492" s="867"/>
      <c r="G492" s="8"/>
      <c r="H492" s="867"/>
      <c r="I492" s="8"/>
      <c r="J492" s="867"/>
      <c r="K492" s="8"/>
      <c r="L492" s="867"/>
      <c r="M492" s="867"/>
      <c r="N492" s="867"/>
      <c r="O492" s="867"/>
      <c r="P492" s="867"/>
      <c r="Q492" s="8"/>
      <c r="R492" s="867"/>
      <c r="S492" s="8"/>
      <c r="T492" s="867"/>
    </row>
    <row r="493" spans="2:20" ht="13.5">
      <c r="B493" s="8"/>
      <c r="C493" s="8"/>
      <c r="D493" s="867"/>
      <c r="E493" s="8"/>
      <c r="F493" s="867"/>
      <c r="G493" s="8"/>
      <c r="H493" s="867"/>
      <c r="I493" s="8"/>
      <c r="J493" s="867"/>
      <c r="K493" s="8"/>
      <c r="L493" s="867"/>
      <c r="M493" s="867"/>
      <c r="N493" s="867"/>
      <c r="O493" s="867"/>
      <c r="P493" s="867"/>
      <c r="Q493" s="8"/>
      <c r="R493" s="867"/>
      <c r="S493" s="8"/>
      <c r="T493" s="867"/>
    </row>
    <row r="494" spans="2:20" ht="13.5">
      <c r="B494" s="8"/>
      <c r="C494" s="8"/>
      <c r="D494" s="867"/>
      <c r="E494" s="8"/>
      <c r="F494" s="867"/>
      <c r="G494" s="8"/>
      <c r="H494" s="867"/>
      <c r="I494" s="8"/>
      <c r="J494" s="867"/>
      <c r="K494" s="8"/>
      <c r="L494" s="867"/>
      <c r="M494" s="867"/>
      <c r="N494" s="867"/>
      <c r="O494" s="867"/>
      <c r="P494" s="867"/>
      <c r="Q494" s="8"/>
      <c r="R494" s="867"/>
      <c r="S494" s="8"/>
      <c r="T494" s="867"/>
    </row>
    <row r="495" spans="2:20" ht="13.5">
      <c r="B495" s="8"/>
      <c r="C495" s="8"/>
      <c r="D495" s="867"/>
      <c r="E495" s="8"/>
      <c r="F495" s="867"/>
      <c r="G495" s="8"/>
      <c r="H495" s="867"/>
      <c r="I495" s="8"/>
      <c r="J495" s="867"/>
      <c r="K495" s="8"/>
      <c r="L495" s="867"/>
      <c r="M495" s="867"/>
      <c r="N495" s="867"/>
      <c r="O495" s="867"/>
      <c r="P495" s="867"/>
      <c r="Q495" s="8"/>
      <c r="R495" s="867"/>
      <c r="S495" s="8"/>
      <c r="T495" s="867"/>
    </row>
    <row r="496" spans="2:20" ht="13.5">
      <c r="B496" s="8"/>
      <c r="C496" s="8"/>
      <c r="D496" s="867"/>
      <c r="E496" s="8"/>
      <c r="F496" s="867"/>
      <c r="G496" s="8"/>
      <c r="H496" s="867"/>
      <c r="I496" s="8"/>
      <c r="J496" s="867"/>
      <c r="K496" s="8"/>
      <c r="L496" s="867"/>
      <c r="M496" s="867"/>
      <c r="N496" s="867"/>
      <c r="O496" s="867"/>
      <c r="P496" s="867"/>
      <c r="Q496" s="8"/>
      <c r="R496" s="867"/>
      <c r="S496" s="8"/>
      <c r="T496" s="867"/>
    </row>
    <row r="497" spans="2:20" ht="13.5">
      <c r="B497" s="8"/>
      <c r="C497" s="8"/>
      <c r="D497" s="867"/>
      <c r="E497" s="8"/>
      <c r="F497" s="867"/>
      <c r="G497" s="8"/>
      <c r="H497" s="867"/>
      <c r="I497" s="8"/>
      <c r="J497" s="867"/>
      <c r="K497" s="8"/>
      <c r="L497" s="867"/>
      <c r="M497" s="867"/>
      <c r="N497" s="867"/>
      <c r="O497" s="867"/>
      <c r="P497" s="867"/>
      <c r="Q497" s="8"/>
      <c r="R497" s="867"/>
      <c r="S497" s="8"/>
      <c r="T497" s="867"/>
    </row>
    <row r="498" spans="2:20" ht="13.5">
      <c r="B498" s="8"/>
      <c r="C498" s="8"/>
      <c r="D498" s="867"/>
      <c r="E498" s="8"/>
      <c r="F498" s="867"/>
      <c r="G498" s="8"/>
      <c r="H498" s="867"/>
      <c r="I498" s="8"/>
      <c r="J498" s="867"/>
      <c r="K498" s="8"/>
      <c r="L498" s="867"/>
      <c r="M498" s="867"/>
      <c r="N498" s="867"/>
      <c r="O498" s="867"/>
      <c r="P498" s="867"/>
      <c r="Q498" s="8"/>
      <c r="R498" s="867"/>
      <c r="S498" s="8"/>
      <c r="T498" s="867"/>
    </row>
    <row r="499" spans="2:20" ht="13.5">
      <c r="B499" s="8"/>
      <c r="C499" s="8"/>
      <c r="D499" s="867"/>
      <c r="E499" s="8"/>
      <c r="F499" s="867"/>
      <c r="G499" s="8"/>
      <c r="H499" s="867"/>
      <c r="I499" s="8"/>
      <c r="J499" s="867"/>
      <c r="K499" s="8"/>
      <c r="L499" s="867"/>
      <c r="M499" s="867"/>
      <c r="N499" s="867"/>
      <c r="O499" s="867"/>
      <c r="P499" s="867"/>
      <c r="Q499" s="8"/>
      <c r="R499" s="867"/>
      <c r="S499" s="8"/>
      <c r="T499" s="867"/>
    </row>
    <row r="500" spans="2:20" ht="13.5">
      <c r="B500" s="8"/>
      <c r="C500" s="8"/>
      <c r="D500" s="867"/>
      <c r="E500" s="8"/>
      <c r="F500" s="867"/>
      <c r="G500" s="8"/>
      <c r="H500" s="867"/>
      <c r="I500" s="8"/>
      <c r="J500" s="867"/>
      <c r="K500" s="8"/>
      <c r="L500" s="867"/>
      <c r="M500" s="867"/>
      <c r="N500" s="867"/>
      <c r="O500" s="867"/>
      <c r="P500" s="867"/>
      <c r="Q500" s="8"/>
      <c r="R500" s="867"/>
      <c r="S500" s="8"/>
      <c r="T500" s="867"/>
    </row>
    <row r="501" spans="2:20" ht="13.5">
      <c r="B501" s="8"/>
      <c r="C501" s="8"/>
      <c r="D501" s="867"/>
      <c r="E501" s="8"/>
      <c r="F501" s="867"/>
      <c r="G501" s="8"/>
      <c r="H501" s="867"/>
      <c r="I501" s="8"/>
      <c r="J501" s="867"/>
      <c r="K501" s="8"/>
      <c r="L501" s="867"/>
      <c r="M501" s="867"/>
      <c r="N501" s="867"/>
      <c r="O501" s="867"/>
      <c r="P501" s="867"/>
      <c r="Q501" s="8"/>
      <c r="R501" s="867"/>
      <c r="S501" s="8"/>
      <c r="T501" s="867"/>
    </row>
    <row r="502" spans="2:20" ht="13.5">
      <c r="B502" s="8"/>
      <c r="C502" s="8"/>
      <c r="D502" s="867"/>
      <c r="E502" s="8"/>
      <c r="F502" s="867"/>
      <c r="G502" s="8"/>
      <c r="H502" s="867"/>
      <c r="I502" s="8"/>
      <c r="J502" s="867"/>
      <c r="K502" s="8"/>
      <c r="L502" s="867"/>
      <c r="M502" s="867"/>
      <c r="N502" s="867"/>
      <c r="O502" s="867"/>
      <c r="P502" s="867"/>
      <c r="Q502" s="8"/>
      <c r="R502" s="867"/>
      <c r="S502" s="8"/>
      <c r="T502" s="867"/>
    </row>
    <row r="503" spans="2:20" ht="13.5">
      <c r="B503" s="8"/>
      <c r="C503" s="8"/>
      <c r="D503" s="867"/>
      <c r="E503" s="8"/>
      <c r="F503" s="867"/>
      <c r="G503" s="8"/>
      <c r="H503" s="867"/>
      <c r="I503" s="8"/>
      <c r="J503" s="867"/>
      <c r="K503" s="8"/>
      <c r="L503" s="867"/>
      <c r="M503" s="867"/>
      <c r="N503" s="867"/>
      <c r="O503" s="867"/>
      <c r="P503" s="867"/>
      <c r="Q503" s="8"/>
      <c r="R503" s="867"/>
      <c r="S503" s="8"/>
      <c r="T503" s="867"/>
    </row>
    <row r="504" spans="2:20" ht="13.5">
      <c r="B504" s="8"/>
      <c r="C504" s="8"/>
      <c r="D504" s="867"/>
      <c r="E504" s="8"/>
      <c r="F504" s="867"/>
      <c r="G504" s="8"/>
      <c r="H504" s="867"/>
      <c r="I504" s="8"/>
      <c r="J504" s="867"/>
      <c r="K504" s="8"/>
      <c r="L504" s="867"/>
      <c r="M504" s="867"/>
      <c r="N504" s="867"/>
      <c r="O504" s="867"/>
      <c r="P504" s="867"/>
      <c r="Q504" s="8"/>
      <c r="R504" s="867"/>
      <c r="S504" s="8"/>
      <c r="T504" s="867"/>
    </row>
    <row r="505" spans="2:20" ht="13.5">
      <c r="B505" s="8"/>
      <c r="C505" s="8"/>
      <c r="D505" s="867"/>
      <c r="E505" s="8"/>
      <c r="F505" s="867"/>
      <c r="G505" s="8"/>
      <c r="H505" s="867"/>
      <c r="I505" s="8"/>
      <c r="J505" s="867"/>
      <c r="K505" s="8"/>
      <c r="L505" s="867"/>
      <c r="M505" s="867"/>
      <c r="N505" s="867"/>
      <c r="O505" s="867"/>
      <c r="P505" s="867"/>
      <c r="Q505" s="8"/>
      <c r="R505" s="867"/>
      <c r="S505" s="8"/>
      <c r="T505" s="867"/>
    </row>
    <row r="506" spans="2:20" ht="13.5">
      <c r="B506" s="8"/>
      <c r="C506" s="8"/>
      <c r="D506" s="867"/>
      <c r="E506" s="8"/>
      <c r="F506" s="867"/>
      <c r="G506" s="8"/>
      <c r="H506" s="867"/>
      <c r="I506" s="8"/>
      <c r="J506" s="867"/>
      <c r="K506" s="8"/>
      <c r="L506" s="867"/>
      <c r="M506" s="867"/>
      <c r="N506" s="867"/>
      <c r="O506" s="867"/>
      <c r="P506" s="867"/>
      <c r="Q506" s="8"/>
      <c r="R506" s="867"/>
      <c r="S506" s="8"/>
      <c r="T506" s="867"/>
    </row>
    <row r="507" spans="2:20" ht="13.5">
      <c r="B507" s="8"/>
      <c r="C507" s="8"/>
      <c r="D507" s="867"/>
      <c r="E507" s="8"/>
      <c r="F507" s="867"/>
      <c r="G507" s="8"/>
      <c r="H507" s="867"/>
      <c r="I507" s="8"/>
      <c r="J507" s="867"/>
      <c r="K507" s="8"/>
      <c r="L507" s="867"/>
      <c r="M507" s="867"/>
      <c r="N507" s="867"/>
      <c r="O507" s="867"/>
      <c r="P507" s="867"/>
      <c r="Q507" s="8"/>
      <c r="R507" s="867"/>
      <c r="S507" s="8"/>
      <c r="T507" s="867"/>
    </row>
    <row r="508" spans="2:20" ht="13.5">
      <c r="B508" s="8"/>
      <c r="C508" s="8"/>
      <c r="D508" s="867"/>
      <c r="E508" s="8"/>
      <c r="F508" s="867"/>
      <c r="G508" s="8"/>
      <c r="H508" s="867"/>
      <c r="I508" s="8"/>
      <c r="J508" s="867"/>
      <c r="K508" s="8"/>
      <c r="L508" s="867"/>
      <c r="M508" s="867"/>
      <c r="N508" s="867"/>
      <c r="O508" s="867"/>
      <c r="P508" s="867"/>
      <c r="Q508" s="8"/>
      <c r="R508" s="867"/>
      <c r="S508" s="8"/>
      <c r="T508" s="867"/>
    </row>
    <row r="509" spans="2:20" ht="13.5">
      <c r="B509" s="8"/>
      <c r="C509" s="8"/>
      <c r="D509" s="867"/>
      <c r="E509" s="8"/>
      <c r="F509" s="867"/>
      <c r="G509" s="8"/>
      <c r="H509" s="867"/>
      <c r="I509" s="8"/>
      <c r="J509" s="867"/>
      <c r="K509" s="8"/>
      <c r="L509" s="867"/>
      <c r="M509" s="867"/>
      <c r="N509" s="867"/>
      <c r="O509" s="867"/>
      <c r="P509" s="867"/>
      <c r="Q509" s="8"/>
      <c r="R509" s="867"/>
      <c r="S509" s="8"/>
      <c r="T509" s="867"/>
    </row>
    <row r="510" spans="2:20" ht="13.5">
      <c r="B510" s="8"/>
      <c r="C510" s="8"/>
      <c r="D510" s="867"/>
      <c r="E510" s="8"/>
      <c r="F510" s="867"/>
      <c r="G510" s="8"/>
      <c r="H510" s="867"/>
      <c r="I510" s="8"/>
      <c r="J510" s="867"/>
      <c r="K510" s="8"/>
      <c r="L510" s="867"/>
      <c r="M510" s="867"/>
      <c r="N510" s="867"/>
      <c r="O510" s="867"/>
      <c r="P510" s="867"/>
      <c r="Q510" s="8"/>
      <c r="R510" s="867"/>
      <c r="S510" s="8"/>
      <c r="T510" s="867"/>
    </row>
    <row r="511" spans="2:20" ht="13.5">
      <c r="B511" s="8"/>
      <c r="C511" s="8"/>
      <c r="D511" s="867"/>
      <c r="E511" s="8"/>
      <c r="F511" s="867"/>
      <c r="G511" s="8"/>
      <c r="H511" s="867"/>
      <c r="I511" s="8"/>
      <c r="J511" s="867"/>
      <c r="K511" s="8"/>
      <c r="L511" s="867"/>
      <c r="M511" s="867"/>
      <c r="N511" s="867"/>
      <c r="O511" s="867"/>
      <c r="P511" s="867"/>
      <c r="Q511" s="8"/>
      <c r="R511" s="867"/>
      <c r="S511" s="8"/>
      <c r="T511" s="867"/>
    </row>
    <row r="512" spans="2:20" ht="13.5">
      <c r="B512" s="8"/>
      <c r="C512" s="8"/>
      <c r="D512" s="867"/>
      <c r="E512" s="8"/>
      <c r="F512" s="867"/>
      <c r="G512" s="8"/>
      <c r="H512" s="867"/>
      <c r="I512" s="8"/>
      <c r="J512" s="867"/>
      <c r="K512" s="8"/>
      <c r="L512" s="867"/>
      <c r="M512" s="867"/>
      <c r="N512" s="867"/>
      <c r="O512" s="867"/>
      <c r="P512" s="867"/>
      <c r="Q512" s="8"/>
      <c r="R512" s="867"/>
      <c r="S512" s="8"/>
      <c r="T512" s="867"/>
    </row>
    <row r="513" spans="2:20" ht="13.5">
      <c r="B513" s="8"/>
      <c r="C513" s="8"/>
      <c r="D513" s="867"/>
      <c r="E513" s="8"/>
      <c r="F513" s="867"/>
      <c r="G513" s="8"/>
      <c r="H513" s="867"/>
      <c r="I513" s="8"/>
      <c r="J513" s="867"/>
      <c r="K513" s="8"/>
      <c r="L513" s="867"/>
      <c r="M513" s="867"/>
      <c r="N513" s="867"/>
      <c r="O513" s="867"/>
      <c r="P513" s="867"/>
      <c r="Q513" s="8"/>
      <c r="R513" s="867"/>
      <c r="S513" s="8"/>
      <c r="T513" s="867"/>
    </row>
    <row r="514" spans="2:20" ht="13.5">
      <c r="B514" s="8"/>
      <c r="C514" s="8"/>
      <c r="D514" s="867"/>
      <c r="E514" s="8"/>
      <c r="F514" s="867"/>
      <c r="G514" s="8"/>
      <c r="H514" s="867"/>
      <c r="I514" s="8"/>
      <c r="J514" s="867"/>
      <c r="K514" s="8"/>
      <c r="L514" s="867"/>
      <c r="M514" s="867"/>
      <c r="N514" s="867"/>
      <c r="O514" s="867"/>
      <c r="P514" s="867"/>
      <c r="Q514" s="8"/>
      <c r="R514" s="867"/>
      <c r="S514" s="8"/>
      <c r="T514" s="867"/>
    </row>
    <row r="515" spans="2:20" ht="13.5">
      <c r="B515" s="8"/>
      <c r="C515" s="8"/>
      <c r="D515" s="867"/>
      <c r="E515" s="8"/>
      <c r="F515" s="867"/>
      <c r="G515" s="8"/>
      <c r="H515" s="867"/>
      <c r="I515" s="8"/>
      <c r="J515" s="867"/>
      <c r="K515" s="8"/>
      <c r="L515" s="867"/>
      <c r="M515" s="867"/>
      <c r="N515" s="867"/>
      <c r="O515" s="867"/>
      <c r="P515" s="867"/>
      <c r="Q515" s="8"/>
      <c r="R515" s="867"/>
      <c r="S515" s="8"/>
      <c r="T515" s="867"/>
    </row>
    <row r="516" spans="2:20" ht="13.5">
      <c r="B516" s="8"/>
      <c r="C516" s="8"/>
      <c r="D516" s="867"/>
      <c r="E516" s="8"/>
      <c r="F516" s="867"/>
      <c r="G516" s="8"/>
      <c r="H516" s="867"/>
      <c r="I516" s="8"/>
      <c r="J516" s="867"/>
      <c r="K516" s="8"/>
      <c r="L516" s="867"/>
      <c r="M516" s="867"/>
      <c r="N516" s="867"/>
      <c r="O516" s="867"/>
      <c r="P516" s="867"/>
      <c r="Q516" s="8"/>
      <c r="R516" s="867"/>
      <c r="S516" s="8"/>
      <c r="T516" s="867"/>
    </row>
    <row r="517" spans="2:20" ht="13.5">
      <c r="B517" s="8"/>
      <c r="C517" s="8"/>
      <c r="D517" s="867"/>
      <c r="E517" s="8"/>
      <c r="F517" s="867"/>
      <c r="G517" s="8"/>
      <c r="H517" s="867"/>
      <c r="I517" s="8"/>
      <c r="J517" s="867"/>
      <c r="K517" s="8"/>
      <c r="L517" s="867"/>
      <c r="M517" s="867"/>
      <c r="N517" s="867"/>
      <c r="O517" s="867"/>
      <c r="P517" s="867"/>
      <c r="Q517" s="8"/>
      <c r="R517" s="867"/>
      <c r="S517" s="8"/>
      <c r="T517" s="867"/>
    </row>
    <row r="518" spans="2:20" ht="13.5">
      <c r="B518" s="8"/>
      <c r="C518" s="8"/>
      <c r="D518" s="867"/>
      <c r="E518" s="8"/>
      <c r="F518" s="867"/>
      <c r="G518" s="8"/>
      <c r="H518" s="867"/>
      <c r="I518" s="8"/>
      <c r="J518" s="867"/>
      <c r="K518" s="8"/>
      <c r="L518" s="867"/>
      <c r="M518" s="867"/>
      <c r="N518" s="867"/>
      <c r="O518" s="867"/>
      <c r="P518" s="867"/>
      <c r="Q518" s="8"/>
      <c r="R518" s="867"/>
      <c r="S518" s="8"/>
      <c r="T518" s="867"/>
    </row>
    <row r="519" spans="2:20" ht="13.5">
      <c r="B519" s="8"/>
      <c r="C519" s="8"/>
      <c r="D519" s="867"/>
      <c r="E519" s="8"/>
      <c r="F519" s="867"/>
      <c r="G519" s="8"/>
      <c r="H519" s="867"/>
      <c r="I519" s="8"/>
      <c r="J519" s="867"/>
      <c r="K519" s="8"/>
      <c r="L519" s="867"/>
      <c r="M519" s="867"/>
      <c r="N519" s="867"/>
      <c r="O519" s="867"/>
      <c r="P519" s="867"/>
      <c r="Q519" s="8"/>
      <c r="R519" s="867"/>
      <c r="S519" s="8"/>
      <c r="T519" s="867"/>
    </row>
    <row r="520" spans="2:20" ht="13.5">
      <c r="B520" s="8"/>
      <c r="C520" s="8"/>
      <c r="D520" s="867"/>
      <c r="E520" s="8"/>
      <c r="F520" s="867"/>
      <c r="G520" s="8"/>
      <c r="H520" s="867"/>
      <c r="I520" s="8"/>
      <c r="J520" s="867"/>
      <c r="K520" s="8"/>
      <c r="L520" s="867"/>
      <c r="M520" s="867"/>
      <c r="N520" s="867"/>
      <c r="O520" s="867"/>
      <c r="P520" s="867"/>
      <c r="Q520" s="8"/>
      <c r="R520" s="867"/>
      <c r="S520" s="8"/>
      <c r="T520" s="867"/>
    </row>
    <row r="521" spans="2:20" ht="13.5">
      <c r="B521" s="8"/>
      <c r="C521" s="8"/>
      <c r="D521" s="867"/>
      <c r="E521" s="8"/>
      <c r="F521" s="867"/>
      <c r="G521" s="8"/>
      <c r="H521" s="867"/>
      <c r="I521" s="8"/>
      <c r="J521" s="867"/>
      <c r="K521" s="8"/>
      <c r="L521" s="867"/>
      <c r="M521" s="867"/>
      <c r="N521" s="867"/>
      <c r="O521" s="867"/>
      <c r="P521" s="867"/>
      <c r="Q521" s="8"/>
      <c r="R521" s="867"/>
      <c r="S521" s="8"/>
      <c r="T521" s="867"/>
    </row>
    <row r="522" spans="2:20" ht="13.5">
      <c r="B522" s="8"/>
      <c r="C522" s="8"/>
      <c r="D522" s="867"/>
      <c r="E522" s="8"/>
      <c r="F522" s="867"/>
      <c r="G522" s="8"/>
      <c r="H522" s="867"/>
      <c r="I522" s="8"/>
      <c r="J522" s="867"/>
      <c r="K522" s="8"/>
      <c r="L522" s="867"/>
      <c r="M522" s="867"/>
      <c r="N522" s="867"/>
      <c r="O522" s="867"/>
      <c r="P522" s="867"/>
      <c r="Q522" s="8"/>
      <c r="R522" s="867"/>
      <c r="S522" s="8"/>
      <c r="T522" s="867"/>
    </row>
    <row r="523" spans="2:20" ht="13.5">
      <c r="B523" s="8"/>
      <c r="C523" s="8"/>
      <c r="D523" s="867"/>
      <c r="E523" s="8"/>
      <c r="F523" s="867"/>
      <c r="G523" s="8"/>
      <c r="H523" s="867"/>
      <c r="I523" s="8"/>
      <c r="J523" s="867"/>
      <c r="K523" s="8"/>
      <c r="L523" s="867"/>
      <c r="M523" s="867"/>
      <c r="N523" s="867"/>
      <c r="O523" s="867"/>
      <c r="P523" s="867"/>
      <c r="Q523" s="8"/>
      <c r="R523" s="867"/>
      <c r="S523" s="8"/>
      <c r="T523" s="867"/>
    </row>
    <row r="524" spans="2:20" ht="13.5">
      <c r="B524" s="8"/>
      <c r="C524" s="8"/>
      <c r="D524" s="867"/>
      <c r="E524" s="8"/>
      <c r="F524" s="867"/>
      <c r="G524" s="8"/>
      <c r="H524" s="867"/>
      <c r="I524" s="8"/>
      <c r="J524" s="867"/>
      <c r="K524" s="8"/>
      <c r="L524" s="867"/>
      <c r="M524" s="867"/>
      <c r="N524" s="867"/>
      <c r="O524" s="867"/>
      <c r="P524" s="867"/>
      <c r="Q524" s="8"/>
      <c r="R524" s="867"/>
      <c r="S524" s="8"/>
      <c r="T524" s="867"/>
    </row>
    <row r="525" spans="2:20" ht="13.5">
      <c r="B525" s="8"/>
      <c r="C525" s="8"/>
      <c r="D525" s="867"/>
      <c r="E525" s="8"/>
      <c r="F525" s="867"/>
      <c r="G525" s="8"/>
      <c r="H525" s="867"/>
      <c r="I525" s="8"/>
      <c r="J525" s="867"/>
      <c r="K525" s="8"/>
      <c r="L525" s="867"/>
      <c r="M525" s="867"/>
      <c r="N525" s="867"/>
      <c r="O525" s="867"/>
      <c r="P525" s="867"/>
      <c r="Q525" s="8"/>
      <c r="R525" s="867"/>
      <c r="S525" s="8"/>
      <c r="T525" s="867"/>
    </row>
    <row r="526" spans="2:20" ht="13.5">
      <c r="B526" s="8"/>
      <c r="C526" s="8"/>
      <c r="D526" s="867"/>
      <c r="E526" s="8"/>
      <c r="F526" s="867"/>
      <c r="G526" s="8"/>
      <c r="H526" s="867"/>
      <c r="I526" s="8"/>
      <c r="J526" s="867"/>
      <c r="K526" s="8"/>
      <c r="L526" s="867"/>
      <c r="M526" s="867"/>
      <c r="N526" s="867"/>
      <c r="O526" s="867"/>
      <c r="P526" s="867"/>
      <c r="Q526" s="8"/>
      <c r="R526" s="867"/>
      <c r="S526" s="8"/>
      <c r="T526" s="867"/>
    </row>
    <row r="527" spans="2:20" ht="13.5">
      <c r="B527" s="8"/>
      <c r="C527" s="8"/>
      <c r="D527" s="867"/>
      <c r="E527" s="8"/>
      <c r="F527" s="867"/>
      <c r="G527" s="8"/>
      <c r="H527" s="867"/>
      <c r="I527" s="8"/>
      <c r="J527" s="867"/>
      <c r="K527" s="8"/>
      <c r="L527" s="867"/>
      <c r="M527" s="867"/>
      <c r="N527" s="867"/>
      <c r="O527" s="867"/>
      <c r="P527" s="867"/>
      <c r="Q527" s="8"/>
      <c r="R527" s="867"/>
      <c r="S527" s="8"/>
      <c r="T527" s="867"/>
    </row>
    <row r="528" spans="2:20" ht="13.5">
      <c r="B528" s="8"/>
      <c r="C528" s="8"/>
      <c r="D528" s="867"/>
      <c r="E528" s="8"/>
      <c r="F528" s="867"/>
      <c r="G528" s="8"/>
      <c r="H528" s="867"/>
      <c r="I528" s="8"/>
      <c r="J528" s="867"/>
      <c r="K528" s="8"/>
      <c r="L528" s="867"/>
      <c r="M528" s="867"/>
      <c r="N528" s="867"/>
      <c r="O528" s="867"/>
      <c r="P528" s="867"/>
      <c r="Q528" s="8"/>
      <c r="R528" s="867"/>
      <c r="S528" s="8"/>
      <c r="T528" s="867"/>
    </row>
    <row r="529" spans="2:20" ht="13.5">
      <c r="B529" s="8"/>
      <c r="C529" s="8"/>
      <c r="D529" s="867"/>
      <c r="E529" s="8"/>
      <c r="F529" s="867"/>
      <c r="G529" s="8"/>
      <c r="H529" s="867"/>
      <c r="I529" s="8"/>
      <c r="J529" s="867"/>
      <c r="K529" s="8"/>
      <c r="L529" s="867"/>
      <c r="M529" s="867"/>
      <c r="N529" s="867"/>
      <c r="O529" s="867"/>
      <c r="P529" s="867"/>
      <c r="Q529" s="8"/>
      <c r="R529" s="867"/>
      <c r="S529" s="8"/>
      <c r="T529" s="867"/>
    </row>
    <row r="530" spans="2:20" ht="13.5">
      <c r="B530" s="8"/>
      <c r="C530" s="8"/>
      <c r="D530" s="867"/>
      <c r="E530" s="8"/>
      <c r="F530" s="867"/>
      <c r="G530" s="8"/>
      <c r="H530" s="867"/>
      <c r="I530" s="8"/>
      <c r="J530" s="867"/>
      <c r="K530" s="8"/>
      <c r="L530" s="867"/>
      <c r="M530" s="867"/>
      <c r="N530" s="867"/>
      <c r="O530" s="867"/>
      <c r="P530" s="867"/>
      <c r="Q530" s="8"/>
      <c r="R530" s="867"/>
      <c r="S530" s="8"/>
      <c r="T530" s="867"/>
    </row>
    <row r="531" spans="2:20" ht="13.5">
      <c r="B531" s="8"/>
      <c r="C531" s="8"/>
      <c r="D531" s="867"/>
      <c r="E531" s="8"/>
      <c r="F531" s="867"/>
      <c r="G531" s="8"/>
      <c r="H531" s="867"/>
      <c r="I531" s="8"/>
      <c r="J531" s="867"/>
      <c r="K531" s="8"/>
      <c r="L531" s="867"/>
      <c r="M531" s="867"/>
      <c r="N531" s="867"/>
      <c r="O531" s="867"/>
      <c r="P531" s="867"/>
      <c r="Q531" s="8"/>
      <c r="R531" s="867"/>
      <c r="S531" s="8"/>
      <c r="T531" s="867"/>
    </row>
    <row r="532" spans="2:20" ht="13.5">
      <c r="B532" s="8"/>
      <c r="C532" s="8"/>
      <c r="D532" s="867"/>
      <c r="E532" s="8"/>
      <c r="F532" s="867"/>
      <c r="G532" s="8"/>
      <c r="H532" s="867"/>
      <c r="I532" s="8"/>
      <c r="J532" s="867"/>
      <c r="K532" s="8"/>
      <c r="L532" s="867"/>
      <c r="M532" s="867"/>
      <c r="N532" s="867"/>
      <c r="O532" s="867"/>
      <c r="P532" s="867"/>
      <c r="Q532" s="8"/>
      <c r="R532" s="867"/>
      <c r="S532" s="8"/>
      <c r="T532" s="867"/>
    </row>
    <row r="533" spans="2:20" ht="13.5">
      <c r="B533" s="8"/>
      <c r="C533" s="8"/>
      <c r="D533" s="867"/>
      <c r="E533" s="8"/>
      <c r="F533" s="867"/>
      <c r="G533" s="8"/>
      <c r="H533" s="867"/>
      <c r="I533" s="8"/>
      <c r="J533" s="867"/>
      <c r="K533" s="8"/>
      <c r="L533" s="867"/>
      <c r="M533" s="867"/>
      <c r="N533" s="867"/>
      <c r="O533" s="867"/>
      <c r="P533" s="867"/>
      <c r="Q533" s="8"/>
      <c r="R533" s="867"/>
      <c r="S533" s="8"/>
      <c r="T533" s="867"/>
    </row>
    <row r="534" spans="2:20" ht="13.5">
      <c r="B534" s="8"/>
      <c r="C534" s="8"/>
      <c r="D534" s="867"/>
      <c r="E534" s="8"/>
      <c r="F534" s="867"/>
      <c r="G534" s="8"/>
      <c r="H534" s="867"/>
      <c r="I534" s="8"/>
      <c r="J534" s="867"/>
      <c r="K534" s="8"/>
      <c r="L534" s="867"/>
      <c r="M534" s="867"/>
      <c r="N534" s="867"/>
      <c r="O534" s="867"/>
      <c r="P534" s="867"/>
      <c r="Q534" s="8"/>
      <c r="R534" s="867"/>
      <c r="S534" s="8"/>
      <c r="T534" s="867"/>
    </row>
    <row r="535" spans="2:20" ht="13.5">
      <c r="B535" s="8"/>
      <c r="C535" s="8"/>
      <c r="D535" s="867"/>
      <c r="E535" s="8"/>
      <c r="F535" s="867"/>
      <c r="G535" s="8"/>
      <c r="H535" s="867"/>
      <c r="I535" s="8"/>
      <c r="J535" s="867"/>
      <c r="K535" s="8"/>
      <c r="L535" s="867"/>
      <c r="M535" s="867"/>
      <c r="N535" s="867"/>
      <c r="O535" s="867"/>
      <c r="P535" s="867"/>
      <c r="Q535" s="8"/>
      <c r="R535" s="867"/>
      <c r="S535" s="8"/>
      <c r="T535" s="867"/>
    </row>
    <row r="536" spans="2:20" ht="13.5">
      <c r="B536" s="8"/>
      <c r="C536" s="8"/>
      <c r="D536" s="867"/>
      <c r="E536" s="8"/>
      <c r="F536" s="867"/>
      <c r="G536" s="8"/>
      <c r="H536" s="867"/>
      <c r="I536" s="8"/>
      <c r="J536" s="867"/>
      <c r="K536" s="8"/>
      <c r="L536" s="867"/>
      <c r="M536" s="867"/>
      <c r="N536" s="867"/>
      <c r="O536" s="867"/>
      <c r="P536" s="867"/>
      <c r="Q536" s="8"/>
      <c r="R536" s="867"/>
      <c r="S536" s="8"/>
      <c r="T536" s="867"/>
    </row>
    <row r="537" spans="2:20" ht="13.5">
      <c r="B537" s="8"/>
      <c r="C537" s="8"/>
      <c r="D537" s="867"/>
      <c r="E537" s="8"/>
      <c r="F537" s="867"/>
      <c r="G537" s="8"/>
      <c r="H537" s="867"/>
      <c r="I537" s="8"/>
      <c r="J537" s="867"/>
      <c r="K537" s="8"/>
      <c r="L537" s="867"/>
      <c r="M537" s="867"/>
      <c r="N537" s="867"/>
      <c r="O537" s="867"/>
      <c r="P537" s="867"/>
      <c r="Q537" s="8"/>
      <c r="R537" s="867"/>
      <c r="S537" s="8"/>
      <c r="T537" s="867"/>
    </row>
    <row r="538" spans="2:20" ht="13.5">
      <c r="B538" s="8"/>
      <c r="C538" s="8"/>
      <c r="D538" s="867"/>
      <c r="E538" s="8"/>
      <c r="F538" s="867"/>
      <c r="G538" s="8"/>
      <c r="H538" s="867"/>
      <c r="I538" s="8"/>
      <c r="J538" s="867"/>
      <c r="K538" s="8"/>
      <c r="L538" s="867"/>
      <c r="M538" s="867"/>
      <c r="N538" s="867"/>
      <c r="O538" s="867"/>
      <c r="P538" s="867"/>
      <c r="Q538" s="8"/>
      <c r="R538" s="867"/>
      <c r="S538" s="8"/>
      <c r="T538" s="867"/>
    </row>
    <row r="539" spans="2:20" ht="13.5">
      <c r="B539" s="8"/>
      <c r="C539" s="8"/>
      <c r="D539" s="867"/>
      <c r="E539" s="8"/>
      <c r="F539" s="867"/>
      <c r="G539" s="8"/>
      <c r="H539" s="867"/>
      <c r="I539" s="8"/>
      <c r="J539" s="867"/>
      <c r="K539" s="8"/>
      <c r="L539" s="867"/>
      <c r="M539" s="867"/>
      <c r="N539" s="867"/>
      <c r="O539" s="867"/>
      <c r="P539" s="867"/>
      <c r="Q539" s="8"/>
      <c r="R539" s="867"/>
      <c r="S539" s="8"/>
      <c r="T539" s="867"/>
    </row>
    <row r="540" spans="2:20" ht="13.5">
      <c r="B540" s="8"/>
      <c r="C540" s="8"/>
      <c r="D540" s="867"/>
      <c r="E540" s="8"/>
      <c r="F540" s="867"/>
      <c r="G540" s="8"/>
      <c r="H540" s="867"/>
      <c r="I540" s="8"/>
      <c r="J540" s="867"/>
      <c r="K540" s="8"/>
      <c r="L540" s="867"/>
      <c r="M540" s="867"/>
      <c r="N540" s="867"/>
      <c r="O540" s="867"/>
      <c r="P540" s="867"/>
      <c r="Q540" s="8"/>
      <c r="R540" s="867"/>
      <c r="S540" s="8"/>
      <c r="T540" s="867"/>
    </row>
    <row r="541" spans="2:20" ht="13.5">
      <c r="B541" s="8"/>
      <c r="C541" s="8"/>
      <c r="D541" s="867"/>
      <c r="E541" s="8"/>
      <c r="F541" s="867"/>
      <c r="G541" s="8"/>
      <c r="H541" s="867"/>
      <c r="I541" s="8"/>
      <c r="J541" s="867"/>
      <c r="K541" s="8"/>
      <c r="L541" s="867"/>
      <c r="M541" s="867"/>
      <c r="N541" s="867"/>
      <c r="O541" s="867"/>
      <c r="P541" s="867"/>
      <c r="Q541" s="8"/>
      <c r="R541" s="867"/>
      <c r="S541" s="8"/>
      <c r="T541" s="867"/>
    </row>
    <row r="542" spans="2:20" ht="13.5">
      <c r="B542" s="8"/>
      <c r="C542" s="8"/>
      <c r="D542" s="867"/>
      <c r="E542" s="8"/>
      <c r="F542" s="867"/>
      <c r="G542" s="8"/>
      <c r="H542" s="867"/>
      <c r="I542" s="8"/>
      <c r="J542" s="867"/>
      <c r="K542" s="8"/>
      <c r="L542" s="867"/>
      <c r="M542" s="867"/>
      <c r="N542" s="867"/>
      <c r="O542" s="867"/>
      <c r="P542" s="867"/>
      <c r="Q542" s="8"/>
      <c r="R542" s="867"/>
      <c r="S542" s="8"/>
      <c r="T542" s="867"/>
    </row>
    <row r="543" spans="2:20" ht="13.5">
      <c r="B543" s="8"/>
      <c r="C543" s="8"/>
      <c r="D543" s="867"/>
      <c r="E543" s="8"/>
      <c r="F543" s="867"/>
      <c r="G543" s="8"/>
      <c r="H543" s="867"/>
      <c r="I543" s="8"/>
      <c r="J543" s="867"/>
      <c r="K543" s="8"/>
      <c r="L543" s="867"/>
      <c r="M543" s="867"/>
      <c r="N543" s="867"/>
      <c r="O543" s="867"/>
      <c r="P543" s="867"/>
      <c r="Q543" s="8"/>
      <c r="R543" s="867"/>
      <c r="S543" s="8"/>
      <c r="T543" s="867"/>
    </row>
    <row r="544" spans="2:20" ht="13.5">
      <c r="B544" s="8"/>
      <c r="C544" s="8"/>
      <c r="D544" s="867"/>
      <c r="E544" s="8"/>
      <c r="F544" s="867"/>
      <c r="G544" s="8"/>
      <c r="H544" s="867"/>
      <c r="I544" s="8"/>
      <c r="J544" s="867"/>
      <c r="K544" s="8"/>
      <c r="L544" s="867"/>
      <c r="M544" s="867"/>
      <c r="N544" s="867"/>
      <c r="O544" s="867"/>
      <c r="P544" s="867"/>
      <c r="Q544" s="8"/>
      <c r="R544" s="867"/>
      <c r="S544" s="8"/>
      <c r="T544" s="867"/>
    </row>
    <row r="545" spans="2:20" ht="13.5">
      <c r="B545" s="8"/>
      <c r="C545" s="8"/>
      <c r="D545" s="867"/>
      <c r="E545" s="8"/>
      <c r="F545" s="867"/>
      <c r="G545" s="8"/>
      <c r="H545" s="867"/>
      <c r="I545" s="8"/>
      <c r="J545" s="867"/>
      <c r="K545" s="8"/>
      <c r="L545" s="867"/>
      <c r="M545" s="867"/>
      <c r="N545" s="867"/>
      <c r="O545" s="867"/>
      <c r="P545" s="867"/>
      <c r="Q545" s="8"/>
      <c r="R545" s="867"/>
      <c r="S545" s="8"/>
      <c r="T545" s="867"/>
    </row>
    <row r="546" spans="2:20" ht="13.5">
      <c r="B546" s="8"/>
      <c r="C546" s="8"/>
      <c r="D546" s="867"/>
      <c r="E546" s="8"/>
      <c r="F546" s="867"/>
      <c r="G546" s="8"/>
      <c r="H546" s="867"/>
      <c r="I546" s="8"/>
      <c r="J546" s="867"/>
      <c r="K546" s="8"/>
      <c r="L546" s="867"/>
      <c r="M546" s="867"/>
      <c r="N546" s="867"/>
      <c r="O546" s="867"/>
      <c r="P546" s="867"/>
      <c r="Q546" s="8"/>
      <c r="R546" s="867"/>
      <c r="S546" s="8"/>
      <c r="T546" s="867"/>
    </row>
    <row r="547" spans="2:20" ht="13.5">
      <c r="B547" s="8"/>
      <c r="C547" s="8"/>
      <c r="D547" s="867"/>
      <c r="E547" s="8"/>
      <c r="F547" s="867"/>
      <c r="G547" s="8"/>
      <c r="H547" s="867"/>
      <c r="I547" s="8"/>
      <c r="J547" s="867"/>
      <c r="K547" s="8"/>
      <c r="L547" s="867"/>
      <c r="M547" s="867"/>
      <c r="N547" s="867"/>
      <c r="O547" s="867"/>
      <c r="P547" s="867"/>
      <c r="Q547" s="8"/>
      <c r="R547" s="867"/>
      <c r="S547" s="8"/>
      <c r="T547" s="867"/>
    </row>
    <row r="548" spans="2:20" ht="13.5">
      <c r="B548" s="8"/>
      <c r="C548" s="8"/>
      <c r="D548" s="867"/>
      <c r="E548" s="8"/>
      <c r="F548" s="867"/>
      <c r="G548" s="8"/>
      <c r="H548" s="867"/>
      <c r="I548" s="8"/>
      <c r="J548" s="867"/>
      <c r="K548" s="8"/>
      <c r="L548" s="867"/>
      <c r="M548" s="867"/>
      <c r="N548" s="867"/>
      <c r="O548" s="867"/>
      <c r="P548" s="867"/>
      <c r="Q548" s="8"/>
      <c r="R548" s="867"/>
      <c r="S548" s="8"/>
      <c r="T548" s="867"/>
    </row>
  </sheetData>
  <sheetProtection/>
  <protectedRanges>
    <protectedRange sqref="M8:M20 O8:O20 Q8:Q20 S8:S20 U8:U20 W8:W20" name="範囲3"/>
    <protectedRange sqref="B8:C20 E8:E20 G8:G20 I8:I20 K8:K20" name="範囲2"/>
    <protectedRange sqref="T2" name="範囲1"/>
  </protectedRanges>
  <mergeCells count="37">
    <mergeCell ref="A1:L1"/>
    <mergeCell ref="T2:X2"/>
    <mergeCell ref="B3:T3"/>
    <mergeCell ref="U3:X3"/>
    <mergeCell ref="A4:A6"/>
    <mergeCell ref="B4:B6"/>
    <mergeCell ref="C4:F4"/>
    <mergeCell ref="G4:J4"/>
    <mergeCell ref="K4:L4"/>
    <mergeCell ref="M4:N4"/>
    <mergeCell ref="O4:P4"/>
    <mergeCell ref="Q4:R4"/>
    <mergeCell ref="S4:T4"/>
    <mergeCell ref="U4:V4"/>
    <mergeCell ref="W4:X4"/>
    <mergeCell ref="C5:C6"/>
    <mergeCell ref="D5:D6"/>
    <mergeCell ref="E5:E6"/>
    <mergeCell ref="F5:F6"/>
    <mergeCell ref="G5:G6"/>
    <mergeCell ref="S5:S6"/>
    <mergeCell ref="H5:H6"/>
    <mergeCell ref="I5:I6"/>
    <mergeCell ref="J5:J6"/>
    <mergeCell ref="K5:K6"/>
    <mergeCell ref="L5:L6"/>
    <mergeCell ref="M5:M6"/>
    <mergeCell ref="T5:T6"/>
    <mergeCell ref="U5:U6"/>
    <mergeCell ref="V5:V6"/>
    <mergeCell ref="W5:W6"/>
    <mergeCell ref="X5:X6"/>
    <mergeCell ref="N5:N6"/>
    <mergeCell ref="O5:O6"/>
    <mergeCell ref="P5:P6"/>
    <mergeCell ref="Q5:Q6"/>
    <mergeCell ref="R5:R6"/>
  </mergeCells>
  <printOptions horizontalCentered="1"/>
  <pageMargins left="0.4330708661417323" right="0.5905511811023623" top="0.5905511811023623" bottom="0.5905511811023623"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2021-03-26T00:59:53Z</cp:lastPrinted>
  <dcterms:created xsi:type="dcterms:W3CDTF">2007-02-09T02:16:15Z</dcterms:created>
  <dcterms:modified xsi:type="dcterms:W3CDTF">2021-03-31T09:08:55Z</dcterms:modified>
  <cp:category/>
  <cp:version/>
  <cp:contentType/>
  <cp:contentStatus/>
</cp:coreProperties>
</file>