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③野菜係\●●●野菜係データ整理●●●\令和８年度\Ｆ_野菜関係補助事業\R8燃油価格高騰対策事業\07＿R８公募\02_公募案内（起案）\01 公募関係資料一式\"/>
    </mc:Choice>
  </mc:AlternateContent>
  <xr:revisionPtr revIDLastSave="0" documentId="13_ncr:1_{90C1D265-1491-4038-A55C-74D8B59F2DED}" xr6:coauthVersionLast="47" xr6:coauthVersionMax="47" xr10:uidLastSave="{00000000-0000-0000-0000-000000000000}"/>
  <bookViews>
    <workbookView xWindow="28680" yWindow="-120" windowWidth="29040" windowHeight="15720" activeTab="1" xr2:uid="{00000000-000D-0000-FFFF-FFFF00000000}"/>
  </bookViews>
  <sheets>
    <sheet name="R8" sheetId="7" r:id="rId1"/>
    <sheet name="R8記入例" sheetId="12" r:id="rId2"/>
    <sheet name="変更無用" sheetId="10" r:id="rId3"/>
  </sheets>
  <definedNames>
    <definedName name="_xlnm.Print_Area" localSheetId="0">'R8'!$C$3:$R$26</definedName>
    <definedName name="_xlnm.Print_Area" localSheetId="1">'R8記入例'!$A$3:$S$33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7" l="1"/>
  <c r="M12" i="7" s="1"/>
  <c r="H13" i="7"/>
  <c r="M13" i="7" s="1"/>
  <c r="H14" i="7"/>
  <c r="M14" i="7" s="1"/>
  <c r="H15" i="7"/>
  <c r="M15" i="7" s="1"/>
  <c r="H16" i="7"/>
  <c r="M16" i="7" s="1"/>
  <c r="H17" i="7"/>
  <c r="M17" i="7" s="1"/>
  <c r="H18" i="7"/>
  <c r="M18" i="7" s="1"/>
  <c r="H19" i="7"/>
  <c r="M19" i="7" s="1"/>
  <c r="H20" i="7"/>
  <c r="M20" i="7" s="1"/>
  <c r="H11" i="7"/>
  <c r="M11" i="7" l="1"/>
  <c r="K11" i="7"/>
  <c r="H11" i="12"/>
  <c r="M11" i="12"/>
  <c r="G14" i="12"/>
  <c r="F14" i="12"/>
  <c r="M13" i="12"/>
  <c r="H13" i="12"/>
  <c r="K13" i="12" s="1"/>
  <c r="M12" i="12"/>
  <c r="H12" i="12"/>
  <c r="O11" i="7" l="1"/>
  <c r="P11" i="7" s="1"/>
  <c r="H14" i="12"/>
  <c r="H15" i="12" s="1"/>
  <c r="H16" i="12" s="1"/>
  <c r="I13" i="12"/>
  <c r="O13" i="12" s="1"/>
  <c r="Q13" i="12" s="1"/>
  <c r="K11" i="12"/>
  <c r="O11" i="12" s="1"/>
  <c r="Q11" i="12" s="1"/>
  <c r="M14" i="12"/>
  <c r="I12" i="12"/>
  <c r="K12" i="12"/>
  <c r="K14" i="12" s="1"/>
  <c r="K15" i="7"/>
  <c r="O15" i="7" s="1"/>
  <c r="P15" i="7" s="1"/>
  <c r="K19" i="7"/>
  <c r="O19" i="7" s="1"/>
  <c r="P19" i="7" s="1"/>
  <c r="P13" i="12" l="1"/>
  <c r="P11" i="12"/>
  <c r="I14" i="12"/>
  <c r="O12" i="12"/>
  <c r="K16" i="7"/>
  <c r="O16" i="7" s="1"/>
  <c r="P16" i="7" s="1"/>
  <c r="K20" i="7"/>
  <c r="O20" i="7" s="1"/>
  <c r="P20" i="7" s="1"/>
  <c r="K18" i="7"/>
  <c r="O18" i="7" s="1"/>
  <c r="P18" i="7" s="1"/>
  <c r="K17" i="7"/>
  <c r="O17" i="7" s="1"/>
  <c r="P17" i="7" s="1"/>
  <c r="K14" i="7"/>
  <c r="O14" i="7" s="1"/>
  <c r="P14" i="7" s="1"/>
  <c r="K13" i="7"/>
  <c r="O13" i="7" s="1"/>
  <c r="P13" i="7" s="1"/>
  <c r="K12" i="7"/>
  <c r="O12" i="7" s="1"/>
  <c r="P12" i="7" s="1"/>
  <c r="H21" i="7"/>
  <c r="O14" i="12" l="1"/>
  <c r="Q12" i="12"/>
  <c r="P12" i="12"/>
  <c r="P14" i="12" s="1"/>
  <c r="O15" i="12" l="1"/>
  <c r="Q14" i="12"/>
  <c r="O16" i="12" l="1"/>
  <c r="Q15" i="12"/>
  <c r="P15" i="12"/>
  <c r="P16" i="12" s="1"/>
  <c r="G21" i="7" l="1"/>
  <c r="F21" i="7"/>
  <c r="Q11" i="7" l="1"/>
  <c r="H22" i="7"/>
  <c r="H23" i="7" s="1"/>
  <c r="Q15" i="7"/>
  <c r="M21" i="7"/>
  <c r="I21" i="7"/>
  <c r="K21" i="7"/>
  <c r="Q13" i="7" l="1"/>
  <c r="Q20" i="7"/>
  <c r="Q18" i="7"/>
  <c r="Q12" i="7"/>
  <c r="Q17" i="7"/>
  <c r="Q19" i="7"/>
  <c r="Q16" i="7"/>
  <c r="Q14" i="7"/>
  <c r="O21" i="7"/>
  <c r="P21" i="7" l="1"/>
  <c r="Q21" i="7"/>
  <c r="O22" i="7"/>
  <c r="P22" i="7" s="1"/>
  <c r="O23" i="7" l="1"/>
  <c r="Q22" i="7"/>
  <c r="P23" i="7"/>
</calcChain>
</file>

<file path=xl/sharedStrings.xml><?xml version="1.0" encoding="utf-8"?>
<sst xmlns="http://schemas.openxmlformats.org/spreadsheetml/2006/main" count="136" uniqueCount="81">
  <si>
    <t>番号</t>
    <rPh sb="0" eb="2">
      <t>バンゴウ</t>
    </rPh>
    <phoneticPr fontId="2"/>
  </si>
  <si>
    <t>計</t>
    <rPh sb="0" eb="1">
      <t>ケイ</t>
    </rPh>
    <phoneticPr fontId="2"/>
  </si>
  <si>
    <t>10a当たり</t>
    <rPh sb="3" eb="4">
      <t>ア</t>
    </rPh>
    <phoneticPr fontId="2"/>
  </si>
  <si>
    <t>氏名</t>
    <rPh sb="0" eb="2">
      <t>シメイ</t>
    </rPh>
    <phoneticPr fontId="2"/>
  </si>
  <si>
    <t>施設面積</t>
    <rPh sb="0" eb="2">
      <t>シセツ</t>
    </rPh>
    <rPh sb="2" eb="4">
      <t>メンセキ</t>
    </rPh>
    <phoneticPr fontId="2"/>
  </si>
  <si>
    <t>現在値</t>
    <rPh sb="0" eb="3">
      <t>ゲンザイチ</t>
    </rPh>
    <phoneticPr fontId="2"/>
  </si>
  <si>
    <t>(㍑)</t>
    <phoneticPr fontId="2"/>
  </si>
  <si>
    <t>ヒートポンプ等による削減</t>
    <rPh sb="6" eb="7">
      <t>トウ</t>
    </rPh>
    <rPh sb="10" eb="12">
      <t>サクゲン</t>
    </rPh>
    <phoneticPr fontId="2"/>
  </si>
  <si>
    <t>ア</t>
    <phoneticPr fontId="2"/>
  </si>
  <si>
    <t>イ</t>
    <phoneticPr fontId="2"/>
  </si>
  <si>
    <t>ウ</t>
    <phoneticPr fontId="2"/>
  </si>
  <si>
    <t>エ</t>
    <phoneticPr fontId="2"/>
  </si>
  <si>
    <t>(ア×ウ）</t>
    <phoneticPr fontId="2"/>
  </si>
  <si>
    <t>（ア×10%)</t>
    <phoneticPr fontId="2"/>
  </si>
  <si>
    <t>オ</t>
    <phoneticPr fontId="2"/>
  </si>
  <si>
    <t>●●省エネ施設園芸組合</t>
    <rPh sb="2" eb="3">
      <t>ショウ</t>
    </rPh>
    <rPh sb="5" eb="7">
      <t>シセツ</t>
    </rPh>
    <rPh sb="7" eb="9">
      <t>エンゲイ</t>
    </rPh>
    <rPh sb="9" eb="11">
      <t>クミアイ</t>
    </rPh>
    <phoneticPr fontId="2"/>
  </si>
  <si>
    <t>削減率(%)</t>
    <rPh sb="0" eb="3">
      <t>サクゲンリツ</t>
    </rPh>
    <phoneticPr fontId="2"/>
  </si>
  <si>
    <t>削減量(㍑)</t>
    <rPh sb="0" eb="3">
      <t>サクゲンリョウ</t>
    </rPh>
    <phoneticPr fontId="2"/>
  </si>
  <si>
    <t>(a)</t>
    <phoneticPr fontId="2"/>
  </si>
  <si>
    <t>チェックシート実践による削減量(10%)</t>
    <rPh sb="7" eb="9">
      <t>ジッセン</t>
    </rPh>
    <rPh sb="12" eb="14">
      <t>サクゲン</t>
    </rPh>
    <rPh sb="14" eb="15">
      <t>リョウ</t>
    </rPh>
    <phoneticPr fontId="2"/>
  </si>
  <si>
    <t>目標
使用量</t>
    <rPh sb="0" eb="2">
      <t>モクヒョウ</t>
    </rPh>
    <rPh sb="3" eb="6">
      <t>シヨウリョウ</t>
    </rPh>
    <phoneticPr fontId="2"/>
  </si>
  <si>
    <t>継続</t>
    <rPh sb="0" eb="2">
      <t>ケイゾク</t>
    </rPh>
    <phoneticPr fontId="2"/>
  </si>
  <si>
    <t>カ</t>
    <phoneticPr fontId="2"/>
  </si>
  <si>
    <t>(ア×オ)</t>
    <phoneticPr fontId="2"/>
  </si>
  <si>
    <t>(イ＋エ＋カ)</t>
    <phoneticPr fontId="2"/>
  </si>
  <si>
    <t>キ</t>
    <phoneticPr fontId="2"/>
  </si>
  <si>
    <t xml:space="preserve">種別
</t>
    <rPh sb="0" eb="2">
      <t>シュベツ</t>
    </rPh>
    <phoneticPr fontId="2"/>
  </si>
  <si>
    <t>その他の取組</t>
    <rPh sb="2" eb="3">
      <t>タ</t>
    </rPh>
    <rPh sb="4" eb="5">
      <t>ト</t>
    </rPh>
    <rPh sb="5" eb="6">
      <t>ク</t>
    </rPh>
    <phoneticPr fontId="2"/>
  </si>
  <si>
    <t>取組内容</t>
    <rPh sb="0" eb="1">
      <t>ト</t>
    </rPh>
    <rPh sb="1" eb="2">
      <t>ク</t>
    </rPh>
    <rPh sb="2" eb="4">
      <t>ナイヨウ</t>
    </rPh>
    <phoneticPr fontId="2"/>
  </si>
  <si>
    <t>新規</t>
    <rPh sb="0" eb="2">
      <t>シンキ</t>
    </rPh>
    <phoneticPr fontId="2"/>
  </si>
  <si>
    <t>削減率
(全体)
（％）</t>
    <rPh sb="0" eb="3">
      <t>サクゲンリツ</t>
    </rPh>
    <rPh sb="5" eb="7">
      <t>ゼンタイ</t>
    </rPh>
    <phoneticPr fontId="2"/>
  </si>
  <si>
    <t>㍑/10a</t>
    <phoneticPr fontId="2"/>
  </si>
  <si>
    <t>kL/10a</t>
    <phoneticPr fontId="2"/>
  </si>
  <si>
    <t>15%以上</t>
    <rPh sb="3" eb="5">
      <t>イジョウ</t>
    </rPh>
    <phoneticPr fontId="2"/>
  </si>
  <si>
    <t>(ア－キ)</t>
    <phoneticPr fontId="2"/>
  </si>
  <si>
    <t>(キ÷ア)</t>
    <phoneticPr fontId="2"/>
  </si>
  <si>
    <t>削減量
合計</t>
    <rPh sb="0" eb="3">
      <t>サクゲンリョウ</t>
    </rPh>
    <rPh sb="4" eb="6">
      <t>ゴウケイ</t>
    </rPh>
    <rPh sb="5" eb="6">
      <t>ケイ</t>
    </rPh>
    <phoneticPr fontId="2"/>
  </si>
  <si>
    <t>ヒートポンプ等</t>
    <rPh sb="6" eb="7">
      <t>トウ</t>
    </rPh>
    <phoneticPr fontId="2"/>
  </si>
  <si>
    <t>有り</t>
    <rPh sb="0" eb="1">
      <t>ア</t>
    </rPh>
    <phoneticPr fontId="2"/>
  </si>
  <si>
    <t>無し</t>
    <rPh sb="0" eb="1">
      <t>ナ</t>
    </rPh>
    <phoneticPr fontId="2"/>
  </si>
  <si>
    <t>継続
or
新規</t>
    <rPh sb="0" eb="2">
      <t>ケイゾク</t>
    </rPh>
    <rPh sb="6" eb="8">
      <t>シンキ</t>
    </rPh>
    <phoneticPr fontId="2"/>
  </si>
  <si>
    <t>継続の
生産者</t>
    <rPh sb="0" eb="2">
      <t>ケイゾク</t>
    </rPh>
    <rPh sb="4" eb="7">
      <t>セイサンシャ</t>
    </rPh>
    <phoneticPr fontId="2"/>
  </si>
  <si>
    <t>（参考様式）　　※本表を参考に作成してください。</t>
    <rPh sb="1" eb="3">
      <t>サンコウ</t>
    </rPh>
    <rPh sb="3" eb="5">
      <t>ヨウシキ</t>
    </rPh>
    <phoneticPr fontId="2"/>
  </si>
  <si>
    <t>(a)</t>
    <phoneticPr fontId="2"/>
  </si>
  <si>
    <t>(㍑)</t>
    <phoneticPr fontId="2"/>
  </si>
  <si>
    <t>イ</t>
    <phoneticPr fontId="2"/>
  </si>
  <si>
    <t>ウ</t>
    <phoneticPr fontId="2"/>
  </si>
  <si>
    <t>エ</t>
    <phoneticPr fontId="2"/>
  </si>
  <si>
    <t>オ</t>
    <phoneticPr fontId="2"/>
  </si>
  <si>
    <t>カ</t>
    <phoneticPr fontId="2"/>
  </si>
  <si>
    <t>キ</t>
    <phoneticPr fontId="2"/>
  </si>
  <si>
    <t>（ア×10%)</t>
    <phoneticPr fontId="2"/>
  </si>
  <si>
    <t>(ア×ウ）</t>
    <phoneticPr fontId="2"/>
  </si>
  <si>
    <t>(ア×オ)</t>
    <phoneticPr fontId="2"/>
  </si>
  <si>
    <t>(イ＋エ＋カ)</t>
    <phoneticPr fontId="2"/>
  </si>
  <si>
    <t>(ア－キ)</t>
    <phoneticPr fontId="2"/>
  </si>
  <si>
    <t>(キ÷ア)</t>
    <phoneticPr fontId="2"/>
  </si>
  <si>
    <t>㍑/10a</t>
    <phoneticPr fontId="2"/>
  </si>
  <si>
    <t>kL/10a</t>
    <phoneticPr fontId="2"/>
  </si>
  <si>
    <t>kL/10a</t>
    <phoneticPr fontId="2"/>
  </si>
  <si>
    <t xml:space="preserve">新規の
生産者
(構成員追加の場合）
</t>
    <rPh sb="0" eb="2">
      <t>シンキ</t>
    </rPh>
    <rPh sb="4" eb="7">
      <t>セイサンシャ</t>
    </rPh>
    <rPh sb="9" eb="12">
      <t>コウセイイン</t>
    </rPh>
    <rPh sb="12" eb="14">
      <t>ツイカ</t>
    </rPh>
    <rPh sb="15" eb="17">
      <t>バアイ</t>
    </rPh>
    <phoneticPr fontId="2"/>
  </si>
  <si>
    <t>（※新たな取組）
例）省エネ機器の導入
被覆資材改善，
一重被覆→二重被覆等）</t>
    <rPh sb="2" eb="3">
      <t>アラ</t>
    </rPh>
    <rPh sb="5" eb="7">
      <t>トリクミ</t>
    </rPh>
    <rPh sb="9" eb="10">
      <t>レイ</t>
    </rPh>
    <rPh sb="11" eb="12">
      <t>ショウ</t>
    </rPh>
    <rPh sb="14" eb="16">
      <t>キキ</t>
    </rPh>
    <rPh sb="17" eb="19">
      <t>ドウニュウ</t>
    </rPh>
    <rPh sb="20" eb="22">
      <t>ヒフク</t>
    </rPh>
    <rPh sb="22" eb="24">
      <t>シザイ</t>
    </rPh>
    <rPh sb="24" eb="26">
      <t>カイゼン</t>
    </rPh>
    <rPh sb="28" eb="30">
      <t>ヒトエ</t>
    </rPh>
    <rPh sb="30" eb="32">
      <t>ヒフク</t>
    </rPh>
    <rPh sb="33" eb="35">
      <t>ニジュウ</t>
    </rPh>
    <rPh sb="35" eb="37">
      <t>ヒフク</t>
    </rPh>
    <rPh sb="37" eb="38">
      <t>トウ</t>
    </rPh>
    <phoneticPr fontId="2"/>
  </si>
  <si>
    <t xml:space="preserve">＜添付資料＞
※変更がなければ昨年提出したコピーで可
①現状・目標試算表(データも提出)
</t>
    <rPh sb="1" eb="3">
      <t>テンプ</t>
    </rPh>
    <rPh sb="3" eb="5">
      <t>シリョウ</t>
    </rPh>
    <rPh sb="8" eb="10">
      <t>ヘンコウ</t>
    </rPh>
    <rPh sb="15" eb="17">
      <t>サクネン</t>
    </rPh>
    <rPh sb="17" eb="19">
      <t>テイシュツ</t>
    </rPh>
    <rPh sb="25" eb="26">
      <t>カ</t>
    </rPh>
    <rPh sb="28" eb="30">
      <t>ゲンジョウ</t>
    </rPh>
    <rPh sb="31" eb="33">
      <t>モクヒョウ</t>
    </rPh>
    <rPh sb="33" eb="35">
      <t>シサン</t>
    </rPh>
    <rPh sb="35" eb="36">
      <t>オモテ</t>
    </rPh>
    <rPh sb="41" eb="43">
      <t>テイシュツ</t>
    </rPh>
    <phoneticPr fontId="2"/>
  </si>
  <si>
    <t>(A重油，
灯油，
ＬＰガス，
ＬＮＧ)</t>
    <rPh sb="6" eb="8">
      <t>トウユ</t>
    </rPh>
    <phoneticPr fontId="2"/>
  </si>
  <si>
    <t>Ａ重油</t>
    <rPh sb="1" eb="3">
      <t>ジュウユ</t>
    </rPh>
    <phoneticPr fontId="2"/>
  </si>
  <si>
    <t>灯油</t>
    <rPh sb="0" eb="2">
      <t>トウユ</t>
    </rPh>
    <phoneticPr fontId="2"/>
  </si>
  <si>
    <t>ＬＰガス</t>
    <phoneticPr fontId="2"/>
  </si>
  <si>
    <t>ＬＮＧ</t>
    <phoneticPr fontId="2"/>
  </si>
  <si>
    <t>※削除しないでください</t>
    <rPh sb="1" eb="3">
      <t>サクジョ</t>
    </rPh>
    <phoneticPr fontId="2"/>
  </si>
  <si>
    <t>(㍑，kg，㎥)</t>
    <phoneticPr fontId="2"/>
  </si>
  <si>
    <t>現在値
(Ａ重油換算)</t>
    <rPh sb="6" eb="8">
      <t>ジュウユ</t>
    </rPh>
    <rPh sb="8" eb="10">
      <t>カンサン</t>
    </rPh>
    <phoneticPr fontId="2"/>
  </si>
  <si>
    <t>現在の燃料使用量，目標燃料使用量整理表</t>
    <rPh sb="0" eb="2">
      <t>ゲンザイ</t>
    </rPh>
    <rPh sb="3" eb="5">
      <t>ネンリョウ</t>
    </rPh>
    <rPh sb="5" eb="8">
      <t>シヨウリョウ</t>
    </rPh>
    <rPh sb="9" eb="11">
      <t>モクヒョウ</t>
    </rPh>
    <rPh sb="11" eb="13">
      <t>ネンリョウ</t>
    </rPh>
    <rPh sb="13" eb="16">
      <t>シヨウリョウ</t>
    </rPh>
    <rPh sb="16" eb="18">
      <t>セイリ</t>
    </rPh>
    <rPh sb="18" eb="19">
      <t>ヒョウ</t>
    </rPh>
    <phoneticPr fontId="2"/>
  </si>
  <si>
    <t>現在の燃料使用量，目標燃料使用量整理表（記入例）</t>
    <rPh sb="0" eb="2">
      <t>ゲンザイ</t>
    </rPh>
    <rPh sb="3" eb="5">
      <t>ネンリョウ</t>
    </rPh>
    <rPh sb="5" eb="8">
      <t>シヨウリョウ</t>
    </rPh>
    <rPh sb="9" eb="11">
      <t>モクヒョウ</t>
    </rPh>
    <rPh sb="11" eb="13">
      <t>ネンリョウ</t>
    </rPh>
    <rPh sb="13" eb="16">
      <t>シヨウリョウ</t>
    </rPh>
    <rPh sb="16" eb="18">
      <t>セイリ</t>
    </rPh>
    <rPh sb="18" eb="19">
      <t>ヒョウ</t>
    </rPh>
    <rPh sb="20" eb="23">
      <t>キニュウレイ</t>
    </rPh>
    <phoneticPr fontId="2"/>
  </si>
  <si>
    <t>（自動計算）</t>
    <rPh sb="1" eb="5">
      <t>ジドウケイサン</t>
    </rPh>
    <phoneticPr fontId="2"/>
  </si>
  <si>
    <t xml:space="preserve">過去の実績の7中5平均または3年平均(根拠資料添付)
</t>
    <rPh sb="0" eb="2">
      <t>カコ</t>
    </rPh>
    <rPh sb="3" eb="5">
      <t>ジッセキ</t>
    </rPh>
    <rPh sb="9" eb="11">
      <t>ヘイキン</t>
    </rPh>
    <rPh sb="15" eb="16">
      <t>ネン</t>
    </rPh>
    <phoneticPr fontId="2"/>
  </si>
  <si>
    <t xml:space="preserve">＜添付資料＞
①過去の実績の7中5平均または3年平均の根拠資料
    (購入量を証明するもの(領収書の写し等))
　 ※直近の7中5年平均が無理な場合は，
      地域平均，3年平均等で可。
②省エネ機器を導入予定の場合の根拠資料
  </t>
    <rPh sb="1" eb="3">
      <t>テンプ</t>
    </rPh>
    <rPh sb="3" eb="5">
      <t>シリョウ</t>
    </rPh>
    <rPh sb="37" eb="40">
      <t>コウニュウリョウ</t>
    </rPh>
    <rPh sb="41" eb="43">
      <t>ショウメイ</t>
    </rPh>
    <rPh sb="48" eb="51">
      <t>リョウシュウショ</t>
    </rPh>
    <rPh sb="52" eb="53">
      <t>ウツ</t>
    </rPh>
    <rPh sb="54" eb="55">
      <t>トウ</t>
    </rPh>
    <rPh sb="100" eb="101">
      <t>ショウ</t>
    </rPh>
    <rPh sb="103" eb="105">
      <t>キキ</t>
    </rPh>
    <rPh sb="106" eb="108">
      <t>ドウニュウ</t>
    </rPh>
    <rPh sb="108" eb="110">
      <t>ヨテイ</t>
    </rPh>
    <rPh sb="111" eb="113">
      <t>バアイ</t>
    </rPh>
    <phoneticPr fontId="2"/>
  </si>
  <si>
    <t>（未記入でも可）</t>
    <rPh sb="1" eb="4">
      <t>ミキニュウ</t>
    </rPh>
    <rPh sb="6" eb="7">
      <t>カ</t>
    </rPh>
    <phoneticPr fontId="2"/>
  </si>
  <si>
    <t>例</t>
    <rPh sb="0" eb="1">
      <t>レイ</t>
    </rPh>
    <phoneticPr fontId="2"/>
  </si>
  <si>
    <t>記入</t>
    <rPh sb="0" eb="2">
      <t>キニュウ</t>
    </rPh>
    <phoneticPr fontId="2"/>
  </si>
  <si>
    <t>新規加入団体の生産者</t>
    <rPh sb="0" eb="2">
      <t>シンキ</t>
    </rPh>
    <rPh sb="2" eb="6">
      <t>カニュウダンタイ</t>
    </rPh>
    <rPh sb="7" eb="10">
      <t>セイサンシャ</t>
    </rPh>
    <phoneticPr fontId="2"/>
  </si>
  <si>
    <t>面積変更等がなければ，昨年添付した整理表の内容を転記</t>
    <rPh sb="0" eb="2">
      <t>メンセキ</t>
    </rPh>
    <rPh sb="2" eb="5">
      <t>ヘンコウナド</t>
    </rPh>
    <rPh sb="11" eb="13">
      <t>サクネン</t>
    </rPh>
    <rPh sb="13" eb="15">
      <t>テンプ</t>
    </rPh>
    <rPh sb="17" eb="19">
      <t>セイリ</t>
    </rPh>
    <rPh sb="19" eb="20">
      <t>オモテ</t>
    </rPh>
    <rPh sb="21" eb="23">
      <t>ナイヨウ</t>
    </rPh>
    <rPh sb="24" eb="26">
      <t>テンキ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</si>
</sst>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b/>
      <sz val="18"/>
      <color theme="1"/>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8" tint="0.79998168889431442"/>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0">
    <xf numFmtId="0" fontId="0" fillId="0" borderId="0" xfId="0">
      <alignment vertical="center"/>
    </xf>
    <xf numFmtId="0" fontId="0" fillId="0" borderId="5" xfId="0" applyBorder="1" applyAlignment="1">
      <alignment horizontal="center" vertical="center"/>
    </xf>
    <xf numFmtId="0" fontId="0" fillId="0" borderId="4" xfId="0" applyBorder="1" applyAlignment="1">
      <alignment horizontal="center" vertical="center"/>
    </xf>
    <xf numFmtId="38" fontId="0" fillId="0" borderId="5" xfId="0" applyNumberFormat="1" applyBorder="1">
      <alignment vertical="center"/>
    </xf>
    <xf numFmtId="0" fontId="0" fillId="0" borderId="4" xfId="0" applyBorder="1" applyAlignment="1">
      <alignment horizontal="center" vertical="center" shrinkToFit="1"/>
    </xf>
    <xf numFmtId="38" fontId="0" fillId="0" borderId="5" xfId="1" applyFont="1" applyBorder="1">
      <alignment vertical="center"/>
    </xf>
    <xf numFmtId="0" fontId="0" fillId="0" borderId="0" xfId="0" applyAlignment="1">
      <alignment horizontal="center" vertical="center"/>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38" fontId="0" fillId="0" borderId="7" xfId="1" applyFont="1" applyBorder="1">
      <alignment vertical="center"/>
    </xf>
    <xf numFmtId="38" fontId="0" fillId="0" borderId="7" xfId="1" applyFont="1" applyFill="1" applyBorder="1">
      <alignment vertical="center"/>
    </xf>
    <xf numFmtId="38" fontId="0" fillId="0" borderId="8" xfId="0" applyNumberFormat="1" applyBorder="1">
      <alignment vertical="center"/>
    </xf>
    <xf numFmtId="0" fontId="0" fillId="0" borderId="13" xfId="0" applyBorder="1">
      <alignment vertical="center"/>
    </xf>
    <xf numFmtId="38" fontId="0" fillId="0" borderId="12" xfId="0" applyNumberFormat="1" applyBorder="1">
      <alignment vertical="center"/>
    </xf>
    <xf numFmtId="38" fontId="0" fillId="0" borderId="15" xfId="0" applyNumberFormat="1" applyBorder="1">
      <alignment vertical="center"/>
    </xf>
    <xf numFmtId="38" fontId="3" fillId="0" borderId="14" xfId="0" applyNumberFormat="1" applyFont="1" applyBorder="1">
      <alignment vertical="center"/>
    </xf>
    <xf numFmtId="0" fontId="0" fillId="0" borderId="4"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wrapText="1"/>
    </xf>
    <xf numFmtId="0" fontId="5" fillId="0" borderId="0" xfId="0" applyFont="1">
      <alignment vertical="center"/>
    </xf>
    <xf numFmtId="0" fontId="6" fillId="3" borderId="5" xfId="0" applyFont="1" applyFill="1" applyBorder="1">
      <alignment vertical="center"/>
    </xf>
    <xf numFmtId="0" fontId="7" fillId="3" borderId="20" xfId="0" applyFont="1" applyFill="1" applyBorder="1">
      <alignment vertical="center"/>
    </xf>
    <xf numFmtId="0" fontId="7" fillId="3" borderId="5" xfId="0" applyFont="1" applyFill="1" applyBorder="1">
      <alignment vertical="center"/>
    </xf>
    <xf numFmtId="0" fontId="0" fillId="0" borderId="3" xfId="0" applyBorder="1" applyAlignment="1">
      <alignment horizontal="center" vertical="center" wrapText="1"/>
    </xf>
    <xf numFmtId="0" fontId="0" fillId="4" borderId="5" xfId="0" applyFill="1" applyBorder="1" applyAlignment="1">
      <alignment horizontal="center" vertical="center"/>
    </xf>
    <xf numFmtId="0" fontId="0" fillId="4" borderId="5" xfId="0" applyFill="1" applyBorder="1">
      <alignment vertical="center"/>
    </xf>
    <xf numFmtId="38" fontId="0" fillId="4" borderId="5" xfId="0" applyNumberFormat="1" applyFill="1" applyBorder="1">
      <alignment vertical="center"/>
    </xf>
    <xf numFmtId="176" fontId="0" fillId="4" borderId="5" xfId="0" applyNumberFormat="1" applyFill="1" applyBorder="1">
      <alignment vertical="center"/>
    </xf>
    <xf numFmtId="38" fontId="0" fillId="4" borderId="5" xfId="1" applyFont="1" applyFill="1" applyBorder="1">
      <alignment vertical="center"/>
    </xf>
    <xf numFmtId="0" fontId="0" fillId="4" borderId="5" xfId="0" applyFill="1" applyBorder="1" applyAlignment="1">
      <alignment horizontal="right" vertical="center"/>
    </xf>
    <xf numFmtId="0" fontId="6" fillId="3" borderId="5" xfId="0" applyFont="1" applyFill="1" applyBorder="1" applyAlignment="1">
      <alignmen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center" vertical="center" shrinkToFit="1"/>
    </xf>
    <xf numFmtId="0" fontId="0" fillId="0" borderId="5" xfId="0" applyBorder="1" applyAlignment="1">
      <alignment horizontal="center" vertical="center" shrinkToFit="1"/>
    </xf>
    <xf numFmtId="0" fontId="4" fillId="2" borderId="0" xfId="0" applyFont="1" applyFill="1" applyAlignment="1">
      <alignment horizontal="left" vertical="center"/>
    </xf>
    <xf numFmtId="0" fontId="8" fillId="0" borderId="0" xfId="0" applyFont="1" applyAlignment="1">
      <alignment horizontal="center" vertical="center"/>
    </xf>
    <xf numFmtId="0" fontId="0" fillId="4" borderId="9" xfId="0" applyFill="1" applyBorder="1" applyAlignment="1">
      <alignment horizontal="center" vertical="center"/>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9" fillId="4" borderId="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4" borderId="5" xfId="0" applyFont="1" applyFill="1" applyBorder="1" applyAlignment="1">
      <alignment horizontal="center" vertical="center"/>
    </xf>
    <xf numFmtId="0" fontId="9" fillId="4" borderId="21"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3" borderId="5" xfId="0" applyFont="1" applyFill="1" applyBorder="1" applyAlignment="1">
      <alignment horizontal="left" vertical="center" wrapText="1"/>
    </xf>
    <xf numFmtId="0" fontId="9" fillId="0" borderId="5" xfId="0" applyFont="1" applyBorder="1" applyAlignment="1">
      <alignment horizontal="center" vertical="center"/>
    </xf>
    <xf numFmtId="0" fontId="9" fillId="0" borderId="5" xfId="0" applyFont="1" applyBorder="1" applyAlignment="1">
      <alignment horizontal="left"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7" xfId="0" applyFont="1" applyFill="1" applyBorder="1" applyAlignment="1">
      <alignment horizontal="center" vertical="center"/>
    </xf>
    <xf numFmtId="0" fontId="9" fillId="4" borderId="22"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3" borderId="6"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94CEF6"/>
      <color rgb="FF7CC3F4"/>
      <color rgb="FF33CCFF"/>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93394</xdr:colOff>
      <xdr:row>34</xdr:row>
      <xdr:rowOff>57273</xdr:rowOff>
    </xdr:from>
    <xdr:to>
      <xdr:col>12</xdr:col>
      <xdr:colOff>1361</xdr:colOff>
      <xdr:row>66</xdr:row>
      <xdr:rowOff>134470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3394" y="10501155"/>
          <a:ext cx="7964996" cy="50974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施設園芸等燃油価格高騰対策Ｑ＆Ａ　省エネルギー等対策推進計画関係より</a:t>
          </a:r>
          <a:endParaRPr kumimoji="1" lang="en-US" altLang="ja-JP" sz="1400"/>
        </a:p>
        <a:p>
          <a:r>
            <a:rPr kumimoji="1" lang="ja-JP" altLang="en-US" sz="1400"/>
            <a:t>問</a:t>
          </a:r>
          <a:r>
            <a:rPr kumimoji="1" lang="en-US" altLang="ja-JP" sz="1400"/>
            <a:t>16</a:t>
          </a:r>
        </a:p>
        <a:p>
          <a:r>
            <a:rPr kumimoji="1" lang="ja-JP" altLang="en-US" sz="1400"/>
            <a:t>　根拠資料は何を提出すれば良いのですか。</a:t>
          </a:r>
          <a:endParaRPr kumimoji="1" lang="en-US" altLang="ja-JP" sz="1400"/>
        </a:p>
        <a:p>
          <a:endParaRPr lang="en-US" altLang="ja-JP" sz="1400" b="0" i="0" u="none" strike="noStrike" baseline="0">
            <a:solidFill>
              <a:schemeClr val="dk1"/>
            </a:solidFill>
            <a:latin typeface="+mn-lt"/>
            <a:ea typeface="+mn-ea"/>
            <a:cs typeface="+mn-cs"/>
          </a:endParaRPr>
        </a:p>
        <a:p>
          <a:r>
            <a:rPr lang="ja-JP" altLang="en-US" sz="1400" b="0" i="0" u="none" strike="noStrike" baseline="0">
              <a:solidFill>
                <a:schemeClr val="dk1"/>
              </a:solidFill>
              <a:latin typeface="+mn-lt"/>
              <a:ea typeface="+mn-ea"/>
              <a:cs typeface="+mn-cs"/>
            </a:rPr>
            <a:t>答</a:t>
          </a:r>
          <a:endParaRPr lang="en-US" altLang="ja-JP" sz="1400" b="0" i="0" u="none" strike="noStrike" baseline="0">
            <a:solidFill>
              <a:schemeClr val="dk1"/>
            </a:solidFill>
            <a:latin typeface="+mn-lt"/>
            <a:ea typeface="+mn-ea"/>
            <a:cs typeface="+mn-cs"/>
          </a:endParaRPr>
        </a:p>
        <a:p>
          <a:r>
            <a:rPr lang="ja-JP" altLang="en-US" sz="1400" b="0" i="0" u="none" strike="noStrike" baseline="0">
              <a:solidFill>
                <a:schemeClr val="dk1"/>
              </a:solidFill>
              <a:latin typeface="+mn-lt"/>
              <a:ea typeface="+mn-ea"/>
              <a:cs typeface="+mn-cs"/>
            </a:rPr>
            <a:t>　県試験場等の公的データ、文献、メーカー資料等を添付してください。</a:t>
          </a:r>
        </a:p>
        <a:p>
          <a:r>
            <a:rPr lang="ja-JP" altLang="en-US" sz="1400" b="0" i="0" u="none" strike="noStrike" baseline="0">
              <a:solidFill>
                <a:schemeClr val="dk1"/>
              </a:solidFill>
              <a:latin typeface="+mn-lt"/>
              <a:ea typeface="+mn-ea"/>
              <a:cs typeface="+mn-cs"/>
            </a:rPr>
            <a:t>適当な根拠資料がない場合は、施設園芸省エネルギー生産管理マニュアル</a:t>
          </a:r>
        </a:p>
        <a:p>
          <a:r>
            <a:rPr lang="ja-JP" altLang="en-US" sz="1400" b="0" i="0" u="none" strike="noStrike" baseline="0">
              <a:solidFill>
                <a:schemeClr val="dk1"/>
              </a:solidFill>
              <a:latin typeface="+mn-lt"/>
              <a:ea typeface="+mn-ea"/>
              <a:cs typeface="+mn-cs"/>
            </a:rPr>
            <a:t>や施設園芸・植物工場ハンドブック等の熱貫流係数から理論上の燃料削減率</a:t>
          </a:r>
        </a:p>
        <a:p>
          <a:r>
            <a:rPr lang="ja-JP" altLang="en-US" sz="1400" b="0" i="0" u="none" strike="noStrike" baseline="0">
              <a:solidFill>
                <a:schemeClr val="dk1"/>
              </a:solidFill>
              <a:latin typeface="+mn-lt"/>
              <a:ea typeface="+mn-ea"/>
              <a:cs typeface="+mn-cs"/>
            </a:rPr>
            <a:t>を求めて使用してください。</a:t>
          </a:r>
        </a:p>
        <a:p>
          <a:r>
            <a:rPr lang="ja-JP" altLang="en-US" sz="1400" b="0" i="0" u="none" strike="noStrike" baseline="0">
              <a:solidFill>
                <a:schemeClr val="dk1"/>
              </a:solidFill>
              <a:latin typeface="+mn-lt"/>
              <a:ea typeface="+mn-ea"/>
              <a:cs typeface="+mn-cs"/>
            </a:rPr>
            <a:t>例えば、</a:t>
          </a:r>
        </a:p>
        <a:p>
          <a:r>
            <a:rPr lang="ja-JP" altLang="en-US" sz="1400" b="0" i="0" u="none" strike="noStrike" baseline="0">
              <a:solidFill>
                <a:schemeClr val="dk1"/>
              </a:solidFill>
              <a:latin typeface="+mn-lt"/>
              <a:ea typeface="+mn-ea"/>
              <a:cs typeface="+mn-cs"/>
            </a:rPr>
            <a:t>ビニールハウスで農</a:t>
          </a:r>
          <a:r>
            <a:rPr lang="en-US" altLang="ja-JP" sz="1400" b="0" i="0" u="none" strike="noStrike" baseline="0">
              <a:solidFill>
                <a:schemeClr val="dk1"/>
              </a:solidFill>
              <a:latin typeface="+mn-lt"/>
              <a:ea typeface="+mn-ea"/>
              <a:cs typeface="+mn-cs"/>
            </a:rPr>
            <a:t>PO</a:t>
          </a:r>
          <a:r>
            <a:rPr lang="ja-JP" altLang="en-US" sz="1400" b="0" i="0" u="none" strike="noStrike" baseline="0">
              <a:solidFill>
                <a:schemeClr val="dk1"/>
              </a:solidFill>
              <a:latin typeface="+mn-lt"/>
              <a:ea typeface="+mn-ea"/>
              <a:cs typeface="+mn-cs"/>
            </a:rPr>
            <a:t>の１層カーテンから農</a:t>
          </a:r>
          <a:r>
            <a:rPr lang="en-US" altLang="ja-JP" sz="1400" b="0" i="0" u="none" strike="noStrike" baseline="0">
              <a:solidFill>
                <a:schemeClr val="dk1"/>
              </a:solidFill>
              <a:latin typeface="+mn-lt"/>
              <a:ea typeface="+mn-ea"/>
              <a:cs typeface="+mn-cs"/>
            </a:rPr>
            <a:t>PO</a:t>
          </a:r>
          <a:r>
            <a:rPr lang="ja-JP" altLang="en-US" sz="1400" b="0" i="0" u="none" strike="noStrike" baseline="0">
              <a:solidFill>
                <a:schemeClr val="dk1"/>
              </a:solidFill>
              <a:latin typeface="+mn-lt"/>
              <a:ea typeface="+mn-ea"/>
              <a:cs typeface="+mn-cs"/>
            </a:rPr>
            <a:t>＋農</a:t>
          </a:r>
          <a:r>
            <a:rPr lang="en-US" altLang="ja-JP" sz="1400" b="0" i="0" u="none" strike="noStrike" baseline="0">
              <a:solidFill>
                <a:schemeClr val="dk1"/>
              </a:solidFill>
              <a:latin typeface="+mn-lt"/>
              <a:ea typeface="+mn-ea"/>
              <a:cs typeface="+mn-cs"/>
            </a:rPr>
            <a:t>PO</a:t>
          </a:r>
          <a:r>
            <a:rPr lang="ja-JP" altLang="en-US" sz="1400" b="0" i="0" u="none" strike="noStrike" baseline="0">
              <a:solidFill>
                <a:schemeClr val="dk1"/>
              </a:solidFill>
              <a:latin typeface="+mn-lt"/>
              <a:ea typeface="+mn-ea"/>
              <a:cs typeface="+mn-cs"/>
            </a:rPr>
            <a:t>の２層カーテンにした</a:t>
          </a:r>
        </a:p>
        <a:p>
          <a:r>
            <a:rPr lang="ja-JP" altLang="en-US" sz="1400" b="0" i="0" u="none" strike="noStrike" baseline="0">
              <a:solidFill>
                <a:schemeClr val="dk1"/>
              </a:solidFill>
              <a:latin typeface="+mn-lt"/>
              <a:ea typeface="+mn-ea"/>
              <a:cs typeface="+mn-cs"/>
            </a:rPr>
            <a:t>場合、熱貫流係数が</a:t>
          </a:r>
          <a:r>
            <a:rPr lang="en-US" altLang="ja-JP" sz="1400" b="0" i="0" u="none" strike="noStrike" baseline="0">
              <a:solidFill>
                <a:schemeClr val="dk1"/>
              </a:solidFill>
              <a:latin typeface="+mn-lt"/>
              <a:ea typeface="+mn-ea"/>
              <a:cs typeface="+mn-cs"/>
            </a:rPr>
            <a:t>3.9</a:t>
          </a:r>
          <a:r>
            <a:rPr lang="ja-JP" altLang="en-US" sz="1400" b="0" i="0" u="none" strike="noStrike" baseline="0">
              <a:solidFill>
                <a:schemeClr val="dk1"/>
              </a:solidFill>
              <a:latin typeface="+mn-lt"/>
              <a:ea typeface="+mn-ea"/>
              <a:cs typeface="+mn-cs"/>
            </a:rPr>
            <a:t>から</a:t>
          </a:r>
          <a:r>
            <a:rPr lang="en-US" altLang="ja-JP" sz="1400" b="0" i="0" u="none" strike="noStrike" baseline="0">
              <a:solidFill>
                <a:schemeClr val="dk1"/>
              </a:solidFill>
              <a:latin typeface="+mn-lt"/>
              <a:ea typeface="+mn-ea"/>
              <a:cs typeface="+mn-cs"/>
            </a:rPr>
            <a:t>3.2</a:t>
          </a:r>
          <a:r>
            <a:rPr lang="ja-JP" altLang="en-US" sz="1400" b="0" i="0" u="none" strike="noStrike" baseline="0">
              <a:solidFill>
                <a:schemeClr val="dk1"/>
              </a:solidFill>
              <a:latin typeface="+mn-lt"/>
              <a:ea typeface="+mn-ea"/>
              <a:cs typeface="+mn-cs"/>
            </a:rPr>
            <a:t>になるので、理論上</a:t>
          </a:r>
          <a:r>
            <a:rPr lang="en-US" altLang="ja-JP" sz="1400" b="0" i="0" u="none" strike="noStrike" baseline="0">
              <a:solidFill>
                <a:schemeClr val="dk1"/>
              </a:solidFill>
              <a:latin typeface="+mn-lt"/>
              <a:ea typeface="+mn-ea"/>
              <a:cs typeface="+mn-cs"/>
            </a:rPr>
            <a:t>0.7/3.9=18</a:t>
          </a:r>
          <a:r>
            <a:rPr lang="ja-JP" altLang="en-US" sz="1400" b="0" i="0" u="none" strike="noStrike" baseline="0">
              <a:solidFill>
                <a:schemeClr val="dk1"/>
              </a:solidFill>
              <a:latin typeface="+mn-lt"/>
              <a:ea typeface="+mn-ea"/>
              <a:cs typeface="+mn-cs"/>
            </a:rPr>
            <a:t>％の燃料使用</a:t>
          </a:r>
        </a:p>
        <a:p>
          <a:r>
            <a:rPr lang="ja-JP" altLang="en-US" sz="1400" b="0" i="0" u="none" strike="noStrike" baseline="0">
              <a:solidFill>
                <a:schemeClr val="dk1"/>
              </a:solidFill>
              <a:latin typeface="+mn-lt"/>
              <a:ea typeface="+mn-ea"/>
              <a:cs typeface="+mn-cs"/>
            </a:rPr>
            <a:t>量の削減できることとなります。</a:t>
          </a:r>
        </a:p>
        <a:p>
          <a:r>
            <a:rPr lang="ja-JP" altLang="en-US" sz="1400" b="0" i="0" u="none" strike="noStrike" baseline="0">
              <a:solidFill>
                <a:schemeClr val="dk1"/>
              </a:solidFill>
              <a:latin typeface="+mn-lt"/>
              <a:ea typeface="+mn-ea"/>
              <a:cs typeface="+mn-cs"/>
            </a:rPr>
            <a:t>農ポリ２層のカーテンを農</a:t>
          </a:r>
          <a:r>
            <a:rPr lang="en-US" altLang="ja-JP" sz="1400" b="0" i="0" u="none" strike="noStrike" baseline="0">
              <a:solidFill>
                <a:schemeClr val="dk1"/>
              </a:solidFill>
              <a:latin typeface="+mn-lt"/>
              <a:ea typeface="+mn-ea"/>
              <a:cs typeface="+mn-cs"/>
            </a:rPr>
            <a:t>PO</a:t>
          </a:r>
          <a:r>
            <a:rPr lang="ja-JP" altLang="en-US" sz="1400" b="0" i="0" u="none" strike="noStrike" baseline="0">
              <a:solidFill>
                <a:schemeClr val="dk1"/>
              </a:solidFill>
              <a:latin typeface="+mn-lt"/>
              <a:ea typeface="+mn-ea"/>
              <a:cs typeface="+mn-cs"/>
            </a:rPr>
            <a:t>２層のカーテンにした場合、熱貫流係数が</a:t>
          </a:r>
          <a:r>
            <a:rPr lang="en-US" altLang="ja-JP" sz="1400" b="0" i="0" u="none" strike="noStrike" baseline="0">
              <a:solidFill>
                <a:schemeClr val="dk1"/>
              </a:solidFill>
              <a:latin typeface="+mn-lt"/>
              <a:ea typeface="+mn-ea"/>
              <a:cs typeface="+mn-cs"/>
            </a:rPr>
            <a:t>3.4</a:t>
          </a:r>
          <a:r>
            <a:rPr lang="ja-JP" altLang="en-US" sz="1400" b="0" i="0" u="none" strike="noStrike" baseline="0">
              <a:solidFill>
                <a:schemeClr val="dk1"/>
              </a:solidFill>
              <a:latin typeface="+mn-lt"/>
              <a:ea typeface="+mn-ea"/>
              <a:cs typeface="+mn-cs"/>
            </a:rPr>
            <a:t>から</a:t>
          </a:r>
        </a:p>
        <a:p>
          <a:r>
            <a:rPr lang="en-US" altLang="ja-JP" sz="1400" b="0" i="0" u="none" strike="noStrike" baseline="0">
              <a:solidFill>
                <a:schemeClr val="dk1"/>
              </a:solidFill>
              <a:latin typeface="+mn-lt"/>
              <a:ea typeface="+mn-ea"/>
              <a:cs typeface="+mn-cs"/>
            </a:rPr>
            <a:t>3.2</a:t>
          </a:r>
          <a:r>
            <a:rPr lang="ja-JP" altLang="en-US" sz="1400" b="0" i="0" u="none" strike="noStrike" baseline="0">
              <a:solidFill>
                <a:schemeClr val="dk1"/>
              </a:solidFill>
              <a:latin typeface="+mn-lt"/>
              <a:ea typeface="+mn-ea"/>
              <a:cs typeface="+mn-cs"/>
            </a:rPr>
            <a:t>になるので、理論上</a:t>
          </a:r>
          <a:r>
            <a:rPr lang="en-US" altLang="ja-JP" sz="1400" b="0" i="0" u="none" strike="noStrike" baseline="0">
              <a:solidFill>
                <a:schemeClr val="dk1"/>
              </a:solidFill>
              <a:latin typeface="+mn-lt"/>
              <a:ea typeface="+mn-ea"/>
              <a:cs typeface="+mn-cs"/>
            </a:rPr>
            <a:t>0.2/3.4=6</a:t>
          </a:r>
          <a:r>
            <a:rPr lang="ja-JP" altLang="en-US" sz="1400" b="0" i="0" u="none" strike="noStrike" baseline="0">
              <a:solidFill>
                <a:schemeClr val="dk1"/>
              </a:solidFill>
              <a:latin typeface="+mn-lt"/>
              <a:ea typeface="+mn-ea"/>
              <a:cs typeface="+mn-cs"/>
            </a:rPr>
            <a:t>％の燃料使用量の削減ができることとなります。</a:t>
          </a:r>
        </a:p>
        <a:p>
          <a:r>
            <a:rPr lang="ja-JP" altLang="en-US" sz="1400" b="0" i="0" u="none" strike="noStrike" baseline="0">
              <a:solidFill>
                <a:schemeClr val="dk1"/>
              </a:solidFill>
              <a:latin typeface="+mn-lt"/>
              <a:ea typeface="+mn-ea"/>
              <a:cs typeface="+mn-cs"/>
            </a:rPr>
            <a:t>他にも、おおよそではありますが、以下の数字もご活用ください。</a:t>
          </a:r>
        </a:p>
        <a:p>
          <a:r>
            <a:rPr lang="en-US" altLang="ja-JP" sz="1400" b="0" i="0" u="none" strike="noStrike" baseline="0">
              <a:solidFill>
                <a:schemeClr val="dk1"/>
              </a:solidFill>
              <a:latin typeface="+mn-lt"/>
              <a:ea typeface="+mn-ea"/>
              <a:cs typeface="+mn-cs"/>
            </a:rPr>
            <a:t>10a</a:t>
          </a:r>
          <a:r>
            <a:rPr lang="ja-JP" altLang="en-US" sz="1400" b="0" i="0" u="none" strike="noStrike" baseline="0">
              <a:solidFill>
                <a:schemeClr val="dk1"/>
              </a:solidFill>
              <a:latin typeface="+mn-lt"/>
              <a:ea typeface="+mn-ea"/>
              <a:cs typeface="+mn-cs"/>
            </a:rPr>
            <a:t>当たりヒートポンプ１台の導入（ハイブリッド利用）：</a:t>
          </a:r>
          <a:r>
            <a:rPr lang="en-US" altLang="ja-JP" sz="1400" b="0" i="0" u="none" strike="noStrike" baseline="0">
              <a:solidFill>
                <a:schemeClr val="dk1"/>
              </a:solidFill>
              <a:latin typeface="+mn-lt"/>
              <a:ea typeface="+mn-ea"/>
              <a:cs typeface="+mn-cs"/>
            </a:rPr>
            <a:t>40</a:t>
          </a:r>
          <a:r>
            <a:rPr lang="ja-JP" altLang="en-US" sz="1400" b="0" i="0" u="none" strike="noStrike" baseline="0">
              <a:solidFill>
                <a:schemeClr val="dk1"/>
              </a:solidFill>
              <a:latin typeface="+mn-lt"/>
              <a:ea typeface="+mn-ea"/>
              <a:cs typeface="+mn-cs"/>
            </a:rPr>
            <a:t>％</a:t>
          </a:r>
        </a:p>
        <a:p>
          <a:r>
            <a:rPr lang="en-US" altLang="ja-JP" sz="1400" b="0" i="0" u="none" strike="noStrike" baseline="0">
              <a:solidFill>
                <a:schemeClr val="dk1"/>
              </a:solidFill>
              <a:latin typeface="+mn-lt"/>
              <a:ea typeface="+mn-ea"/>
              <a:cs typeface="+mn-cs"/>
            </a:rPr>
            <a:t>10a</a:t>
          </a:r>
          <a:r>
            <a:rPr lang="ja-JP" altLang="en-US" sz="1400" b="0" i="0" u="none" strike="noStrike" baseline="0">
              <a:solidFill>
                <a:schemeClr val="dk1"/>
              </a:solidFill>
              <a:latin typeface="+mn-lt"/>
              <a:ea typeface="+mn-ea"/>
              <a:cs typeface="+mn-cs"/>
            </a:rPr>
            <a:t>当たり循環扇</a:t>
          </a:r>
          <a:r>
            <a:rPr lang="en-US" altLang="ja-JP" sz="1400" b="0" i="0" u="none" strike="noStrike" baseline="0">
              <a:solidFill>
                <a:schemeClr val="dk1"/>
              </a:solidFill>
              <a:latin typeface="+mn-lt"/>
              <a:ea typeface="+mn-ea"/>
              <a:cs typeface="+mn-cs"/>
            </a:rPr>
            <a:t>1</a:t>
          </a:r>
          <a:r>
            <a:rPr lang="ja-JP" altLang="en-US" sz="1400" b="0" i="0" u="none" strike="noStrike" baseline="0">
              <a:solidFill>
                <a:schemeClr val="dk1"/>
              </a:solidFill>
              <a:latin typeface="+mn-lt"/>
              <a:ea typeface="+mn-ea"/>
              <a:cs typeface="+mn-cs"/>
            </a:rPr>
            <a:t>台の導入：</a:t>
          </a:r>
          <a:r>
            <a:rPr lang="en-US" altLang="ja-JP" sz="1400" b="0" i="0" u="none" strike="noStrike" baseline="0">
              <a:solidFill>
                <a:schemeClr val="dk1"/>
              </a:solidFill>
              <a:latin typeface="+mn-lt"/>
              <a:ea typeface="+mn-ea"/>
              <a:cs typeface="+mn-cs"/>
            </a:rPr>
            <a:t>10</a:t>
          </a:r>
          <a:r>
            <a:rPr lang="ja-JP" altLang="en-US" sz="1400" b="0" i="0" u="none" strike="noStrike" baseline="0">
              <a:solidFill>
                <a:schemeClr val="dk1"/>
              </a:solidFill>
              <a:latin typeface="+mn-lt"/>
              <a:ea typeface="+mn-ea"/>
              <a:cs typeface="+mn-cs"/>
            </a:rPr>
            <a:t>％（注）送風ダクトだけでは温度ムラを解消で</a:t>
          </a:r>
        </a:p>
        <a:p>
          <a:r>
            <a:rPr lang="ja-JP" altLang="en-US" sz="1400" b="0" i="0" u="none" strike="noStrike" baseline="0">
              <a:solidFill>
                <a:schemeClr val="dk1"/>
              </a:solidFill>
              <a:latin typeface="+mn-lt"/>
              <a:ea typeface="+mn-ea"/>
              <a:cs typeface="+mn-cs"/>
            </a:rPr>
            <a:t>きない場合に、循環扇を導入することで温度ムラを改善することにより得られ</a:t>
          </a:r>
        </a:p>
        <a:p>
          <a:r>
            <a:rPr lang="ja-JP" altLang="en-US" sz="1400" b="0" i="0" u="none" strike="noStrike" baseline="0">
              <a:solidFill>
                <a:schemeClr val="dk1"/>
              </a:solidFill>
              <a:latin typeface="+mn-lt"/>
              <a:ea typeface="+mn-ea"/>
              <a:cs typeface="+mn-cs"/>
            </a:rPr>
            <a:t>る省エネ効果を見込んでいます。そのため、経営面積に適切な循環扇の導入</a:t>
          </a:r>
        </a:p>
        <a:p>
          <a:r>
            <a:rPr lang="ja-JP" altLang="en-US" sz="1400" b="0" i="0" u="none" strike="noStrike" baseline="0">
              <a:solidFill>
                <a:schemeClr val="dk1"/>
              </a:solidFill>
              <a:latin typeface="+mn-lt"/>
              <a:ea typeface="+mn-ea"/>
              <a:cs typeface="+mn-cs"/>
            </a:rPr>
            <a:t>を行うことで得られる省エネ効果を</a:t>
          </a:r>
          <a:r>
            <a:rPr lang="en-US" altLang="ja-JP" sz="1400" b="0" i="0" u="none" strike="noStrike" baseline="0">
              <a:solidFill>
                <a:schemeClr val="dk1"/>
              </a:solidFill>
              <a:latin typeface="+mn-lt"/>
              <a:ea typeface="+mn-ea"/>
              <a:cs typeface="+mn-cs"/>
            </a:rPr>
            <a:t>10%</a:t>
          </a:r>
          <a:r>
            <a:rPr lang="ja-JP" altLang="en-US" sz="1400" b="0" i="0" u="none" strike="noStrike" baseline="0">
              <a:solidFill>
                <a:schemeClr val="dk1"/>
              </a:solidFill>
              <a:latin typeface="+mn-lt"/>
              <a:ea typeface="+mn-ea"/>
              <a:cs typeface="+mn-cs"/>
            </a:rPr>
            <a:t>と見込んでいます。）</a:t>
          </a:r>
        </a:p>
        <a:p>
          <a:r>
            <a:rPr lang="ja-JP" altLang="en-US" sz="1400" b="0" i="0" u="none" strike="noStrike" baseline="0">
              <a:solidFill>
                <a:schemeClr val="dk1"/>
              </a:solidFill>
              <a:latin typeface="+mn-lt"/>
              <a:ea typeface="+mn-ea"/>
              <a:cs typeface="+mn-cs"/>
            </a:rPr>
            <a:t>環境制御システムの導入：</a:t>
          </a:r>
          <a:r>
            <a:rPr lang="en-US" altLang="ja-JP" sz="1400" b="0" i="0" u="none" strike="noStrike" baseline="0">
              <a:solidFill>
                <a:schemeClr val="dk1"/>
              </a:solidFill>
              <a:latin typeface="+mn-lt"/>
              <a:ea typeface="+mn-ea"/>
              <a:cs typeface="+mn-cs"/>
            </a:rPr>
            <a:t>5</a:t>
          </a:r>
          <a:r>
            <a:rPr lang="ja-JP" altLang="en-US" sz="1400" b="0" i="0" u="none" strike="noStrike" baseline="0">
              <a:solidFill>
                <a:schemeClr val="dk1"/>
              </a:solidFill>
              <a:latin typeface="+mn-lt"/>
              <a:ea typeface="+mn-ea"/>
              <a:cs typeface="+mn-cs"/>
            </a:rPr>
            <a:t>％</a:t>
          </a:r>
          <a:endParaRPr kumimoji="1" lang="ja-JP" altLang="en-US" sz="1400"/>
        </a:p>
      </xdr:txBody>
    </xdr:sp>
    <xdr:clientData/>
  </xdr:twoCellAnchor>
  <xdr:twoCellAnchor>
    <xdr:from>
      <xdr:col>13</xdr:col>
      <xdr:colOff>371475</xdr:colOff>
      <xdr:row>19</xdr:row>
      <xdr:rowOff>28575</xdr:rowOff>
    </xdr:from>
    <xdr:to>
      <xdr:col>13</xdr:col>
      <xdr:colOff>1019175</xdr:colOff>
      <xdr:row>23</xdr:row>
      <xdr:rowOff>104775</xdr:rowOff>
    </xdr:to>
    <xdr:sp macro="" textlink="">
      <xdr:nvSpPr>
        <xdr:cNvPr id="5" name="下矢印 4">
          <a:extLst>
            <a:ext uri="{FF2B5EF4-FFF2-40B4-BE49-F238E27FC236}">
              <a16:creationId xmlns:a16="http://schemas.microsoft.com/office/drawing/2014/main" id="{00000000-0008-0000-0100-000005000000}"/>
            </a:ext>
          </a:extLst>
        </xdr:cNvPr>
        <xdr:cNvSpPr/>
      </xdr:nvSpPr>
      <xdr:spPr>
        <a:xfrm rot="10800000">
          <a:off x="9982200" y="4695825"/>
          <a:ext cx="647700" cy="762000"/>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323850</xdr:colOff>
      <xdr:row>10</xdr:row>
      <xdr:rowOff>0</xdr:rowOff>
    </xdr:from>
    <xdr:to>
      <xdr:col>9</xdr:col>
      <xdr:colOff>219075</xdr:colOff>
      <xdr:row>18</xdr:row>
      <xdr:rowOff>37592</xdr:rowOff>
    </xdr:to>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1870262" y="2689412"/>
          <a:ext cx="4318373" cy="2054651"/>
          <a:chOff x="2057400" y="2771775"/>
          <a:chExt cx="4743450" cy="2143728"/>
        </a:xfrm>
      </xdr:grpSpPr>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5600700" y="2771775"/>
            <a:ext cx="1009650" cy="105263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2057400" y="4660465"/>
            <a:ext cx="4743450" cy="255038"/>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継続者はハウスの追加がなければ空欄，新規者は現在値の１０％を記入</a:t>
            </a:r>
          </a:p>
        </xdr:txBody>
      </xdr:sp>
      <xdr:cxnSp macro="">
        <xdr:nvCxnSpPr>
          <xdr:cNvPr id="8" name="直線コネクタ 7">
            <a:extLst>
              <a:ext uri="{FF2B5EF4-FFF2-40B4-BE49-F238E27FC236}">
                <a16:creationId xmlns:a16="http://schemas.microsoft.com/office/drawing/2014/main" id="{00000000-0008-0000-0100-000008000000}"/>
              </a:ext>
            </a:extLst>
          </xdr:cNvPr>
          <xdr:cNvCxnSpPr>
            <a:stCxn id="6" idx="2"/>
            <a:endCxn id="7" idx="0"/>
          </xdr:cNvCxnSpPr>
        </xdr:nvCxnSpPr>
        <xdr:spPr>
          <a:xfrm flipH="1">
            <a:off x="4429125" y="3824406"/>
            <a:ext cx="1676400" cy="83605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57150</xdr:colOff>
      <xdr:row>19</xdr:row>
      <xdr:rowOff>28575</xdr:rowOff>
    </xdr:from>
    <xdr:to>
      <xdr:col>11</xdr:col>
      <xdr:colOff>704850</xdr:colOff>
      <xdr:row>23</xdr:row>
      <xdr:rowOff>104775</xdr:rowOff>
    </xdr:to>
    <xdr:sp macro="" textlink="">
      <xdr:nvSpPr>
        <xdr:cNvPr id="9" name="下矢印 8">
          <a:extLst>
            <a:ext uri="{FF2B5EF4-FFF2-40B4-BE49-F238E27FC236}">
              <a16:creationId xmlns:a16="http://schemas.microsoft.com/office/drawing/2014/main" id="{00000000-0008-0000-0100-000009000000}"/>
            </a:ext>
          </a:extLst>
        </xdr:cNvPr>
        <xdr:cNvSpPr/>
      </xdr:nvSpPr>
      <xdr:spPr>
        <a:xfrm rot="10800000">
          <a:off x="8143875" y="4695825"/>
          <a:ext cx="647700" cy="762000"/>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19</xdr:row>
      <xdr:rowOff>28575</xdr:rowOff>
    </xdr:from>
    <xdr:to>
      <xdr:col>9</xdr:col>
      <xdr:colOff>733425</xdr:colOff>
      <xdr:row>23</xdr:row>
      <xdr:rowOff>104775</xdr:rowOff>
    </xdr:to>
    <xdr:sp macro="" textlink="">
      <xdr:nvSpPr>
        <xdr:cNvPr id="10" name="下矢印 9">
          <a:extLst>
            <a:ext uri="{FF2B5EF4-FFF2-40B4-BE49-F238E27FC236}">
              <a16:creationId xmlns:a16="http://schemas.microsoft.com/office/drawing/2014/main" id="{00000000-0008-0000-0100-00000A000000}"/>
            </a:ext>
          </a:extLst>
        </xdr:cNvPr>
        <xdr:cNvSpPr/>
      </xdr:nvSpPr>
      <xdr:spPr>
        <a:xfrm rot="10800000">
          <a:off x="6667500" y="4695825"/>
          <a:ext cx="647700" cy="762000"/>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200025</xdr:colOff>
      <xdr:row>19</xdr:row>
      <xdr:rowOff>28575</xdr:rowOff>
    </xdr:from>
    <xdr:to>
      <xdr:col>8</xdr:col>
      <xdr:colOff>847725</xdr:colOff>
      <xdr:row>23</xdr:row>
      <xdr:rowOff>104775</xdr:rowOff>
    </xdr:to>
    <xdr:sp macro="" textlink="">
      <xdr:nvSpPr>
        <xdr:cNvPr id="11" name="下矢印 10">
          <a:extLst>
            <a:ext uri="{FF2B5EF4-FFF2-40B4-BE49-F238E27FC236}">
              <a16:creationId xmlns:a16="http://schemas.microsoft.com/office/drawing/2014/main" id="{00000000-0008-0000-0100-00000B000000}"/>
            </a:ext>
          </a:extLst>
        </xdr:cNvPr>
        <xdr:cNvSpPr/>
      </xdr:nvSpPr>
      <xdr:spPr>
        <a:xfrm rot="10800000">
          <a:off x="5781675" y="4695825"/>
          <a:ext cx="647700" cy="762000"/>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152400</xdr:colOff>
      <xdr:row>19</xdr:row>
      <xdr:rowOff>28575</xdr:rowOff>
    </xdr:from>
    <xdr:to>
      <xdr:col>6</xdr:col>
      <xdr:colOff>800100</xdr:colOff>
      <xdr:row>23</xdr:row>
      <xdr:rowOff>104775</xdr:rowOff>
    </xdr:to>
    <xdr:sp macro="" textlink="">
      <xdr:nvSpPr>
        <xdr:cNvPr id="12" name="下矢印 11">
          <a:extLst>
            <a:ext uri="{FF2B5EF4-FFF2-40B4-BE49-F238E27FC236}">
              <a16:creationId xmlns:a16="http://schemas.microsoft.com/office/drawing/2014/main" id="{00000000-0008-0000-0100-00000C000000}"/>
            </a:ext>
          </a:extLst>
        </xdr:cNvPr>
        <xdr:cNvSpPr/>
      </xdr:nvSpPr>
      <xdr:spPr>
        <a:xfrm rot="10800000">
          <a:off x="3895725" y="4695825"/>
          <a:ext cx="647700" cy="762000"/>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57150</xdr:colOff>
      <xdr:row>19</xdr:row>
      <xdr:rowOff>28575</xdr:rowOff>
    </xdr:from>
    <xdr:to>
      <xdr:col>6</xdr:col>
      <xdr:colOff>19050</xdr:colOff>
      <xdr:row>23</xdr:row>
      <xdr:rowOff>104775</xdr:rowOff>
    </xdr:to>
    <xdr:sp macro="" textlink="">
      <xdr:nvSpPr>
        <xdr:cNvPr id="13" name="下矢印 12">
          <a:extLst>
            <a:ext uri="{FF2B5EF4-FFF2-40B4-BE49-F238E27FC236}">
              <a16:creationId xmlns:a16="http://schemas.microsoft.com/office/drawing/2014/main" id="{00000000-0008-0000-0100-00000D000000}"/>
            </a:ext>
          </a:extLst>
        </xdr:cNvPr>
        <xdr:cNvSpPr/>
      </xdr:nvSpPr>
      <xdr:spPr>
        <a:xfrm rot="10800000">
          <a:off x="3114675" y="4695825"/>
          <a:ext cx="647700" cy="762000"/>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704850</xdr:colOff>
      <xdr:row>19</xdr:row>
      <xdr:rowOff>28575</xdr:rowOff>
    </xdr:from>
    <xdr:to>
      <xdr:col>5</xdr:col>
      <xdr:colOff>28575</xdr:colOff>
      <xdr:row>23</xdr:row>
      <xdr:rowOff>104775</xdr:rowOff>
    </xdr:to>
    <xdr:sp macro="" textlink="">
      <xdr:nvSpPr>
        <xdr:cNvPr id="14" name="下矢印 13">
          <a:extLst>
            <a:ext uri="{FF2B5EF4-FFF2-40B4-BE49-F238E27FC236}">
              <a16:creationId xmlns:a16="http://schemas.microsoft.com/office/drawing/2014/main" id="{00000000-0008-0000-0100-00000E000000}"/>
            </a:ext>
          </a:extLst>
        </xdr:cNvPr>
        <xdr:cNvSpPr/>
      </xdr:nvSpPr>
      <xdr:spPr>
        <a:xfrm rot="10800000">
          <a:off x="2438400" y="4695825"/>
          <a:ext cx="647700" cy="762000"/>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38100</xdr:colOff>
      <xdr:row>19</xdr:row>
      <xdr:rowOff>28575</xdr:rowOff>
    </xdr:from>
    <xdr:to>
      <xdr:col>3</xdr:col>
      <xdr:colOff>685800</xdr:colOff>
      <xdr:row>23</xdr:row>
      <xdr:rowOff>104775</xdr:rowOff>
    </xdr:to>
    <xdr:sp macro="" textlink="">
      <xdr:nvSpPr>
        <xdr:cNvPr id="15" name="下矢印 14">
          <a:extLst>
            <a:ext uri="{FF2B5EF4-FFF2-40B4-BE49-F238E27FC236}">
              <a16:creationId xmlns:a16="http://schemas.microsoft.com/office/drawing/2014/main" id="{00000000-0008-0000-0100-00000F000000}"/>
            </a:ext>
          </a:extLst>
        </xdr:cNvPr>
        <xdr:cNvSpPr/>
      </xdr:nvSpPr>
      <xdr:spPr>
        <a:xfrm rot="10800000">
          <a:off x="1771650" y="4695825"/>
          <a:ext cx="647700" cy="762000"/>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10</xdr:row>
      <xdr:rowOff>0</xdr:rowOff>
    </xdr:from>
    <xdr:to>
      <xdr:col>12</xdr:col>
      <xdr:colOff>619125</xdr:colOff>
      <xdr:row>18</xdr:row>
      <xdr:rowOff>37592</xdr:rowOff>
    </xdr:to>
    <xdr:grpSp>
      <xdr:nvGrpSpPr>
        <xdr:cNvPr id="25" name="グループ化 24">
          <a:extLst>
            <a:ext uri="{FF2B5EF4-FFF2-40B4-BE49-F238E27FC236}">
              <a16:creationId xmlns:a16="http://schemas.microsoft.com/office/drawing/2014/main" id="{00000000-0008-0000-0100-000019000000}"/>
            </a:ext>
          </a:extLst>
        </xdr:cNvPr>
        <xdr:cNvGrpSpPr/>
      </xdr:nvGrpSpPr>
      <xdr:grpSpPr>
        <a:xfrm>
          <a:off x="5972735" y="2689412"/>
          <a:ext cx="2700244" cy="2054651"/>
          <a:chOff x="1676400" y="2771775"/>
          <a:chExt cx="2886075" cy="2143728"/>
        </a:xfrm>
      </xdr:grpSpPr>
      <xdr:sp macro="" textlink="">
        <xdr:nvSpPr>
          <xdr:cNvPr id="26" name="角丸四角形 25">
            <a:extLst>
              <a:ext uri="{FF2B5EF4-FFF2-40B4-BE49-F238E27FC236}">
                <a16:creationId xmlns:a16="http://schemas.microsoft.com/office/drawing/2014/main" id="{00000000-0008-0000-0100-00001A000000}"/>
              </a:ext>
            </a:extLst>
          </xdr:cNvPr>
          <xdr:cNvSpPr/>
        </xdr:nvSpPr>
        <xdr:spPr>
          <a:xfrm>
            <a:off x="1676400" y="2771775"/>
            <a:ext cx="752475" cy="105263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2057400" y="4660465"/>
            <a:ext cx="2505075" cy="255038"/>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試算ツール等で計算</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根拠資料添付</a:t>
            </a:r>
            <a:r>
              <a:rPr kumimoji="1" lang="en-US" altLang="ja-JP" sz="1100">
                <a:solidFill>
                  <a:schemeClr val="tx1"/>
                </a:solidFill>
                <a:effectLst/>
                <a:latin typeface="+mn-lt"/>
                <a:ea typeface="+mn-ea"/>
                <a:cs typeface="+mn-cs"/>
              </a:rPr>
              <a:t>)</a:t>
            </a:r>
            <a:endParaRPr lang="ja-JP" altLang="ja-JP">
              <a:effectLst/>
            </a:endParaRPr>
          </a:p>
        </xdr:txBody>
      </xdr:sp>
      <xdr:cxnSp macro="">
        <xdr:nvCxnSpPr>
          <xdr:cNvPr id="28" name="直線コネクタ 27">
            <a:extLst>
              <a:ext uri="{FF2B5EF4-FFF2-40B4-BE49-F238E27FC236}">
                <a16:creationId xmlns:a16="http://schemas.microsoft.com/office/drawing/2014/main" id="{00000000-0008-0000-0100-00001C000000}"/>
              </a:ext>
            </a:extLst>
          </xdr:cNvPr>
          <xdr:cNvCxnSpPr>
            <a:stCxn id="26" idx="2"/>
            <a:endCxn id="27" idx="0"/>
          </xdr:cNvCxnSpPr>
        </xdr:nvCxnSpPr>
        <xdr:spPr>
          <a:xfrm>
            <a:off x="2052638" y="3824406"/>
            <a:ext cx="1257300" cy="83605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536863</xdr:colOff>
      <xdr:row>67</xdr:row>
      <xdr:rowOff>34637</xdr:rowOff>
    </xdr:from>
    <xdr:to>
      <xdr:col>12</xdr:col>
      <xdr:colOff>318778</xdr:colOff>
      <xdr:row>91</xdr:row>
      <xdr:rowOff>103909</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536863" y="16434955"/>
          <a:ext cx="8631506" cy="42256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a:solidFill>
                <a:schemeClr val="dk1"/>
              </a:solidFill>
              <a:effectLst/>
              <a:latin typeface="+mn-lt"/>
              <a:ea typeface="+mn-ea"/>
              <a:cs typeface="+mn-cs"/>
            </a:rPr>
            <a:t>鹿児島県燃油価格高騰緊急対策協議会施設園芸等燃料価格高騰対策業務方法書</a:t>
          </a:r>
          <a:endParaRPr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別紙様式第１号の別紙２　省エネルギー等対策推進計画より</a:t>
          </a:r>
          <a:endParaRPr kumimoji="1" lang="en-US" altLang="ja-JP" sz="1400">
            <a:solidFill>
              <a:schemeClr val="dk1"/>
            </a:solidFill>
            <a:effectLst/>
            <a:latin typeface="+mn-lt"/>
            <a:ea typeface="+mn-ea"/>
            <a:cs typeface="+mn-cs"/>
          </a:endParaRPr>
        </a:p>
        <a:p>
          <a:endParaRPr kumimoji="1" lang="en-US" altLang="ja-JP" sz="1400">
            <a:solidFill>
              <a:schemeClr val="dk1"/>
            </a:solidFill>
            <a:effectLst/>
            <a:latin typeface="+mn-lt"/>
            <a:ea typeface="+mn-ea"/>
            <a:cs typeface="+mn-cs"/>
          </a:endParaRPr>
        </a:p>
        <a:p>
          <a:pPr lvl="0" hangingPunct="0"/>
          <a:r>
            <a:rPr lang="ja-JP" altLang="en-US" sz="1400" baseline="0">
              <a:solidFill>
                <a:schemeClr val="dk1"/>
              </a:solidFill>
              <a:effectLst/>
              <a:latin typeface="+mn-lt"/>
              <a:ea typeface="+mn-ea"/>
              <a:cs typeface="+mn-cs"/>
            </a:rPr>
            <a:t>　</a:t>
          </a:r>
          <a:r>
            <a:rPr lang="ja-JP" altLang="ja-JP" sz="1400">
              <a:solidFill>
                <a:schemeClr val="dk1"/>
              </a:solidFill>
              <a:effectLst/>
              <a:latin typeface="+mn-lt"/>
              <a:ea typeface="+mn-ea"/>
              <a:cs typeface="+mn-cs"/>
            </a:rPr>
            <a:t>省エネルギー等対策推進計画に参画する者が経営する温室面積（計画該当品目）を対象に記載する。</a:t>
          </a:r>
        </a:p>
        <a:p>
          <a:pPr lvl="0" hangingPunct="0"/>
          <a:r>
            <a:rPr lang="ja-JP" altLang="ja-JP" sz="1400">
              <a:solidFill>
                <a:schemeClr val="dk1"/>
              </a:solidFill>
              <a:effectLst/>
              <a:latin typeface="+mn-lt"/>
              <a:ea typeface="+mn-ea"/>
              <a:cs typeface="+mn-cs"/>
            </a:rPr>
            <a:t>年間</a:t>
          </a:r>
          <a:r>
            <a:rPr lang="en-US" altLang="ja-JP" sz="1400">
              <a:solidFill>
                <a:schemeClr val="dk1"/>
              </a:solidFill>
              <a:effectLst/>
              <a:latin typeface="+mn-lt"/>
              <a:ea typeface="+mn-ea"/>
              <a:cs typeface="+mn-cs"/>
            </a:rPr>
            <a:t>(</a:t>
          </a:r>
          <a:r>
            <a:rPr lang="ja-JP" altLang="ja-JP" sz="1400">
              <a:solidFill>
                <a:schemeClr val="dk1"/>
              </a:solidFill>
              <a:effectLst/>
              <a:latin typeface="+mn-lt"/>
              <a:ea typeface="+mn-ea"/>
              <a:cs typeface="+mn-cs"/>
            </a:rPr>
            <a:t>加温期間</a:t>
          </a:r>
          <a:r>
            <a:rPr lang="en-US" altLang="ja-JP" sz="1400">
              <a:solidFill>
                <a:schemeClr val="dk1"/>
              </a:solidFill>
              <a:effectLst/>
              <a:latin typeface="+mn-lt"/>
              <a:ea typeface="+mn-ea"/>
              <a:cs typeface="+mn-cs"/>
            </a:rPr>
            <a:t>)</a:t>
          </a:r>
          <a:r>
            <a:rPr lang="ja-JP" altLang="ja-JP" sz="1400">
              <a:solidFill>
                <a:schemeClr val="dk1"/>
              </a:solidFill>
              <a:effectLst/>
              <a:latin typeface="+mn-lt"/>
              <a:ea typeface="+mn-ea"/>
              <a:cs typeface="+mn-cs"/>
            </a:rPr>
            <a:t>使用量の「現在」及び「目標」欄は、第２の「（１）</a:t>
          </a:r>
          <a:r>
            <a:rPr lang="en-US" altLang="ja-JP" sz="1400">
              <a:solidFill>
                <a:schemeClr val="dk1"/>
              </a:solidFill>
              <a:effectLst/>
              <a:latin typeface="+mn-lt"/>
              <a:ea typeface="+mn-ea"/>
              <a:cs typeface="+mn-cs"/>
            </a:rPr>
            <a:t>10a</a:t>
          </a:r>
          <a:r>
            <a:rPr lang="ja-JP" altLang="ja-JP" sz="1400">
              <a:solidFill>
                <a:schemeClr val="dk1"/>
              </a:solidFill>
              <a:effectLst/>
              <a:latin typeface="+mn-lt"/>
              <a:ea typeface="+mn-ea"/>
              <a:cs typeface="+mn-cs"/>
            </a:rPr>
            <a:t>当たりの燃料使用量の削減を目標とする者の取組計画一覧」の合計欄から転記する。なお、それぞれの数値については小数点以下第１位を四捨五入する。</a:t>
          </a:r>
        </a:p>
        <a:p>
          <a:pPr hangingPunct="0"/>
          <a:r>
            <a:rPr lang="ja-JP" altLang="ja-JP" sz="1400">
              <a:solidFill>
                <a:schemeClr val="dk1"/>
              </a:solidFill>
              <a:effectLst/>
              <a:latin typeface="+mn-lt"/>
              <a:ea typeface="+mn-ea"/>
              <a:cs typeface="+mn-cs"/>
            </a:rPr>
            <a:t>（注３）燃料使用量の合計欄には、</a:t>
          </a:r>
          <a:r>
            <a:rPr lang="en-US" altLang="ja-JP" sz="1400">
              <a:solidFill>
                <a:schemeClr val="dk1"/>
              </a:solidFill>
              <a:effectLst/>
              <a:latin typeface="+mn-lt"/>
              <a:ea typeface="+mn-ea"/>
              <a:cs typeface="+mn-cs"/>
            </a:rPr>
            <a:t>LP</a:t>
          </a:r>
          <a:r>
            <a:rPr lang="ja-JP" altLang="ja-JP" sz="1400">
              <a:solidFill>
                <a:schemeClr val="dk1"/>
              </a:solidFill>
              <a:effectLst/>
              <a:latin typeface="+mn-lt"/>
              <a:ea typeface="+mn-ea"/>
              <a:cs typeface="+mn-cs"/>
            </a:rPr>
            <a:t>ガス</a:t>
          </a:r>
          <a:r>
            <a:rPr lang="en-US" altLang="ja-JP" sz="1400">
              <a:solidFill>
                <a:schemeClr val="dk1"/>
              </a:solidFill>
              <a:effectLst/>
              <a:latin typeface="+mn-lt"/>
              <a:ea typeface="+mn-ea"/>
              <a:cs typeface="+mn-cs"/>
            </a:rPr>
            <a:t>(kg)</a:t>
          </a:r>
          <a:r>
            <a:rPr lang="ja-JP" altLang="ja-JP" sz="1400">
              <a:solidFill>
                <a:schemeClr val="dk1"/>
              </a:solidFill>
              <a:effectLst/>
              <a:latin typeface="+mn-lt"/>
              <a:ea typeface="+mn-ea"/>
              <a:cs typeface="+mn-cs"/>
            </a:rPr>
            <a:t>に</a:t>
          </a:r>
          <a:r>
            <a:rPr lang="en-US" altLang="ja-JP" sz="1400">
              <a:solidFill>
                <a:schemeClr val="dk1"/>
              </a:solidFill>
              <a:effectLst/>
              <a:latin typeface="+mn-lt"/>
              <a:ea typeface="+mn-ea"/>
              <a:cs typeface="+mn-cs"/>
            </a:rPr>
            <a:t>1.288</a:t>
          </a:r>
          <a:r>
            <a:rPr lang="ja-JP" altLang="ja-JP" sz="1400">
              <a:solidFill>
                <a:schemeClr val="dk1"/>
              </a:solidFill>
              <a:effectLst/>
              <a:latin typeface="+mn-lt"/>
              <a:ea typeface="+mn-ea"/>
              <a:cs typeface="+mn-cs"/>
            </a:rPr>
            <a:t>を、</a:t>
          </a:r>
          <a:r>
            <a:rPr lang="en-US" altLang="ja-JP" sz="1400">
              <a:solidFill>
                <a:schemeClr val="dk1"/>
              </a:solidFill>
              <a:effectLst/>
              <a:latin typeface="+mn-lt"/>
              <a:ea typeface="+mn-ea"/>
              <a:cs typeface="+mn-cs"/>
            </a:rPr>
            <a:t>LNG(</a:t>
          </a:r>
          <a:r>
            <a:rPr lang="ja-JP" altLang="ja-JP" sz="1400">
              <a:solidFill>
                <a:schemeClr val="dk1"/>
              </a:solidFill>
              <a:effectLst/>
              <a:latin typeface="+mn-lt"/>
              <a:ea typeface="+mn-ea"/>
              <a:cs typeface="+mn-cs"/>
            </a:rPr>
            <a:t>㎥</a:t>
          </a:r>
          <a:r>
            <a:rPr lang="en-US" altLang="ja-JP" sz="1400">
              <a:solidFill>
                <a:schemeClr val="dk1"/>
              </a:solidFill>
              <a:effectLst/>
              <a:latin typeface="+mn-lt"/>
              <a:ea typeface="+mn-ea"/>
              <a:cs typeface="+mn-cs"/>
            </a:rPr>
            <a:t>)</a:t>
          </a:r>
          <a:r>
            <a:rPr lang="ja-JP" altLang="ja-JP" sz="1400">
              <a:solidFill>
                <a:schemeClr val="dk1"/>
              </a:solidFill>
              <a:effectLst/>
              <a:latin typeface="+mn-lt"/>
              <a:ea typeface="+mn-ea"/>
              <a:cs typeface="+mn-cs"/>
            </a:rPr>
            <a:t>に</a:t>
          </a:r>
          <a:r>
            <a:rPr lang="en-US" altLang="ja-JP" sz="1400">
              <a:solidFill>
                <a:schemeClr val="dk1"/>
              </a:solidFill>
              <a:effectLst/>
              <a:latin typeface="+mn-lt"/>
              <a:ea typeface="+mn-ea"/>
              <a:cs typeface="+mn-cs"/>
            </a:rPr>
            <a:t>1.571</a:t>
          </a:r>
          <a:r>
            <a:rPr lang="ja-JP" altLang="ja-JP" sz="1400">
              <a:solidFill>
                <a:schemeClr val="dk1"/>
              </a:solidFill>
              <a:effectLst/>
              <a:latin typeface="+mn-lt"/>
              <a:ea typeface="+mn-ea"/>
              <a:cs typeface="+mn-cs"/>
            </a:rPr>
            <a:t>を乗じて、それぞれを</a:t>
          </a:r>
          <a:r>
            <a:rPr lang="en-US" altLang="ja-JP" sz="1400">
              <a:solidFill>
                <a:schemeClr val="dk1"/>
              </a:solidFill>
              <a:effectLst/>
              <a:latin typeface="+mn-lt"/>
              <a:ea typeface="+mn-ea"/>
              <a:cs typeface="+mn-cs"/>
            </a:rPr>
            <a:t>A</a:t>
          </a:r>
          <a:r>
            <a:rPr lang="ja-JP" altLang="ja-JP" sz="1400">
              <a:solidFill>
                <a:schemeClr val="dk1"/>
              </a:solidFill>
              <a:effectLst/>
              <a:latin typeface="+mn-lt"/>
              <a:ea typeface="+mn-ea"/>
              <a:cs typeface="+mn-cs"/>
            </a:rPr>
            <a:t>重油使用量（</a:t>
          </a:r>
          <a:r>
            <a:rPr lang="en-US" altLang="ja-JP" sz="1400">
              <a:solidFill>
                <a:schemeClr val="dk1"/>
              </a:solidFill>
              <a:effectLst/>
              <a:latin typeface="+mn-lt"/>
              <a:ea typeface="+mn-ea"/>
              <a:cs typeface="+mn-cs"/>
            </a:rPr>
            <a:t>L</a:t>
          </a:r>
          <a:r>
            <a:rPr lang="ja-JP" altLang="ja-JP" sz="1400">
              <a:solidFill>
                <a:schemeClr val="dk1"/>
              </a:solidFill>
              <a:effectLst/>
              <a:latin typeface="+mn-lt"/>
              <a:ea typeface="+mn-ea"/>
              <a:cs typeface="+mn-cs"/>
            </a:rPr>
            <a:t>）に換算したもの（換算方法について、以下同様）と</a:t>
          </a:r>
          <a:r>
            <a:rPr lang="en-US" altLang="ja-JP" sz="1400">
              <a:solidFill>
                <a:schemeClr val="dk1"/>
              </a:solidFill>
              <a:effectLst/>
              <a:latin typeface="+mn-lt"/>
              <a:ea typeface="+mn-ea"/>
              <a:cs typeface="+mn-cs"/>
            </a:rPr>
            <a:t>A</a:t>
          </a:r>
          <a:r>
            <a:rPr lang="ja-JP" altLang="ja-JP" sz="1400">
              <a:solidFill>
                <a:schemeClr val="dk1"/>
              </a:solidFill>
              <a:effectLst/>
              <a:latin typeface="+mn-lt"/>
              <a:ea typeface="+mn-ea"/>
              <a:cs typeface="+mn-cs"/>
            </a:rPr>
            <a:t>重油使用量の合計を記載する。なお、それぞれの数値については小数点以下第１位を四捨五入する。</a:t>
          </a:r>
          <a:endParaRPr lang="en-US" altLang="ja-JP" sz="1400">
            <a:solidFill>
              <a:schemeClr val="dk1"/>
            </a:solidFill>
            <a:effectLst/>
            <a:latin typeface="+mn-lt"/>
            <a:ea typeface="+mn-ea"/>
            <a:cs typeface="+mn-cs"/>
          </a:endParaRPr>
        </a:p>
        <a:p>
          <a:pPr hangingPunct="0"/>
          <a:endParaRPr lang="ja-JP" altLang="ja-JP" sz="1400">
            <a:solidFill>
              <a:schemeClr val="dk1"/>
            </a:solidFill>
            <a:effectLst/>
            <a:latin typeface="+mn-lt"/>
            <a:ea typeface="+mn-ea"/>
            <a:cs typeface="+mn-cs"/>
          </a:endParaRPr>
        </a:p>
      </xdr:txBody>
    </xdr:sp>
    <xdr:clientData/>
  </xdr:twoCellAnchor>
  <xdr:twoCellAnchor>
    <xdr:from>
      <xdr:col>13</xdr:col>
      <xdr:colOff>134215</xdr:colOff>
      <xdr:row>33</xdr:row>
      <xdr:rowOff>130257</xdr:rowOff>
    </xdr:from>
    <xdr:to>
      <xdr:col>24</xdr:col>
      <xdr:colOff>256722</xdr:colOff>
      <xdr:row>80</xdr:row>
      <xdr:rowOff>22411</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8886009" y="10417257"/>
          <a:ext cx="7910595" cy="7265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施設園芸等燃油価格高騰対策Ｑ＆Ａ　省エネルギー等対策推進計画関係より</a:t>
          </a:r>
          <a:endParaRPr kumimoji="1" lang="en-US" altLang="ja-JP" sz="1400"/>
        </a:p>
        <a:p>
          <a:r>
            <a:rPr kumimoji="1" lang="ja-JP" altLang="en-US" sz="1400"/>
            <a:t>問</a:t>
          </a:r>
          <a:r>
            <a:rPr kumimoji="1" lang="en-US" altLang="ja-JP" sz="1400"/>
            <a:t>17</a:t>
          </a:r>
        </a:p>
        <a:p>
          <a:r>
            <a:rPr kumimoji="1" lang="ja-JP" altLang="en-US" sz="1400"/>
            <a:t>　</a:t>
          </a:r>
          <a:r>
            <a:rPr lang="ja-JP" altLang="en-US" sz="1400" b="0" i="0" u="none" strike="noStrike" baseline="0">
              <a:solidFill>
                <a:schemeClr val="dk1"/>
              </a:solidFill>
              <a:latin typeface="+mn-lt"/>
              <a:ea typeface="+mn-ea"/>
              <a:cs typeface="+mn-cs"/>
            </a:rPr>
            <a:t>省エネルギー等対策推進計画における燃料使用量削</a:t>
          </a:r>
        </a:p>
        <a:p>
          <a:r>
            <a:rPr lang="ja-JP" altLang="en-US" sz="1400" b="0" i="0" u="none" strike="noStrike" baseline="0">
              <a:solidFill>
                <a:schemeClr val="dk1"/>
              </a:solidFill>
              <a:latin typeface="+mn-lt"/>
              <a:ea typeface="+mn-ea"/>
              <a:cs typeface="+mn-cs"/>
            </a:rPr>
            <a:t>減目標（▲</a:t>
          </a:r>
          <a:r>
            <a:rPr lang="en-US" altLang="ja-JP" sz="1400" b="0" i="0" u="none" strike="noStrike" baseline="0">
              <a:solidFill>
                <a:schemeClr val="dk1"/>
              </a:solidFill>
              <a:latin typeface="+mn-lt"/>
              <a:ea typeface="+mn-ea"/>
              <a:cs typeface="+mn-cs"/>
            </a:rPr>
            <a:t>15</a:t>
          </a:r>
          <a:r>
            <a:rPr lang="ja-JP" altLang="en-US" sz="1400" b="0" i="0" u="none" strike="noStrike" baseline="0">
              <a:solidFill>
                <a:schemeClr val="dk1"/>
              </a:solidFill>
              <a:latin typeface="+mn-lt"/>
              <a:ea typeface="+mn-ea"/>
              <a:cs typeface="+mn-cs"/>
            </a:rPr>
            <a:t>％以上）の算定方法を教えてください。</a:t>
          </a:r>
          <a:endParaRPr lang="en-US" altLang="ja-JP" sz="1400" b="0" i="0" u="none" strike="noStrike" baseline="0">
            <a:solidFill>
              <a:schemeClr val="dk1"/>
            </a:solidFill>
            <a:latin typeface="+mn-lt"/>
            <a:ea typeface="+mn-ea"/>
            <a:cs typeface="+mn-cs"/>
          </a:endParaRPr>
        </a:p>
        <a:p>
          <a:endParaRPr lang="en-US" altLang="ja-JP" sz="1400" b="0" i="0" u="none" strike="noStrike" baseline="0">
            <a:solidFill>
              <a:schemeClr val="dk1"/>
            </a:solidFill>
            <a:latin typeface="+mn-lt"/>
            <a:ea typeface="+mn-ea"/>
            <a:cs typeface="+mn-cs"/>
          </a:endParaRPr>
        </a:p>
        <a:p>
          <a:r>
            <a:rPr lang="ja-JP" altLang="en-US" sz="1400" b="0" i="0" u="none" strike="noStrike" baseline="0">
              <a:solidFill>
                <a:schemeClr val="dk1"/>
              </a:solidFill>
              <a:latin typeface="+mn-lt"/>
              <a:ea typeface="+mn-ea"/>
              <a:cs typeface="+mn-cs"/>
            </a:rPr>
            <a:t>答</a:t>
          </a:r>
          <a:endParaRPr lang="en-US" altLang="ja-JP" sz="1400" b="0" i="0" u="none" strike="noStrike" baseline="0">
            <a:solidFill>
              <a:schemeClr val="dk1"/>
            </a:solidFill>
            <a:latin typeface="+mn-lt"/>
            <a:ea typeface="+mn-ea"/>
            <a:cs typeface="+mn-cs"/>
          </a:endParaRPr>
        </a:p>
        <a:p>
          <a:r>
            <a:rPr lang="ja-JP" altLang="en-US" sz="1400" b="0" i="0" u="none" strike="noStrike" baseline="0">
              <a:solidFill>
                <a:schemeClr val="dk1"/>
              </a:solidFill>
              <a:latin typeface="+mn-lt"/>
              <a:ea typeface="+mn-ea"/>
              <a:cs typeface="+mn-cs"/>
            </a:rPr>
            <a:t>　施設園芸の加温に用いるＡ重油、灯油、</a:t>
          </a:r>
          <a:r>
            <a:rPr lang="en-US" altLang="ja-JP" sz="1400" b="0" i="0" u="none" strike="noStrike" baseline="0">
              <a:solidFill>
                <a:schemeClr val="dk1"/>
              </a:solidFill>
              <a:latin typeface="+mn-lt"/>
              <a:ea typeface="+mn-ea"/>
              <a:cs typeface="+mn-cs"/>
            </a:rPr>
            <a:t>LP</a:t>
          </a:r>
          <a:r>
            <a:rPr lang="ja-JP" altLang="en-US" sz="1400" b="0" i="0" u="none" strike="noStrike" baseline="0">
              <a:solidFill>
                <a:schemeClr val="dk1"/>
              </a:solidFill>
              <a:latin typeface="+mn-lt"/>
              <a:ea typeface="+mn-ea"/>
              <a:cs typeface="+mn-cs"/>
            </a:rPr>
            <a:t>ガス、</a:t>
          </a:r>
          <a:r>
            <a:rPr lang="en-US" altLang="ja-JP" sz="1400" b="0" i="0" u="none" strike="noStrike" baseline="0">
              <a:solidFill>
                <a:schemeClr val="dk1"/>
              </a:solidFill>
              <a:latin typeface="+mn-lt"/>
              <a:ea typeface="+mn-ea"/>
              <a:cs typeface="+mn-cs"/>
            </a:rPr>
            <a:t>LNG</a:t>
          </a:r>
          <a:r>
            <a:rPr lang="ja-JP" altLang="en-US" sz="1400" b="0" i="0" u="none" strike="noStrike" baseline="0">
              <a:solidFill>
                <a:schemeClr val="dk1"/>
              </a:solidFill>
              <a:latin typeface="+mn-lt"/>
              <a:ea typeface="+mn-ea"/>
              <a:cs typeface="+mn-cs"/>
            </a:rPr>
            <a:t>を対象とし、次式により</a:t>
          </a:r>
        </a:p>
        <a:p>
          <a:r>
            <a:rPr lang="ja-JP" altLang="en-US" sz="1400" b="0" i="0" u="none" strike="noStrike" baseline="0">
              <a:solidFill>
                <a:schemeClr val="dk1"/>
              </a:solidFill>
              <a:latin typeface="+mn-lt"/>
              <a:ea typeface="+mn-ea"/>
              <a:cs typeface="+mn-cs"/>
            </a:rPr>
            <a:t>燃料使用量の削減目標を算定します。（ 灯油の場合は、換算係数</a:t>
          </a:r>
          <a:r>
            <a:rPr lang="en-US" altLang="ja-JP" sz="1400" b="0" i="0" u="none" strike="noStrike" baseline="0">
              <a:solidFill>
                <a:schemeClr val="dk1"/>
              </a:solidFill>
              <a:latin typeface="+mn-lt"/>
              <a:ea typeface="+mn-ea"/>
              <a:cs typeface="+mn-cs"/>
            </a:rPr>
            <a:t>(0.938)</a:t>
          </a:r>
          <a:r>
            <a:rPr lang="ja-JP" altLang="en-US" sz="1400" b="0" i="0" u="none" strike="noStrike" baseline="0">
              <a:solidFill>
                <a:schemeClr val="dk1"/>
              </a:solidFill>
              <a:latin typeface="+mn-lt"/>
              <a:ea typeface="+mn-ea"/>
              <a:cs typeface="+mn-cs"/>
            </a:rPr>
            <a:t>を用</a:t>
          </a:r>
        </a:p>
        <a:p>
          <a:r>
            <a:rPr lang="ja-JP" altLang="en-US" sz="1400" b="0" i="0" u="none" strike="noStrike" baseline="0">
              <a:solidFill>
                <a:schemeClr val="dk1"/>
              </a:solidFill>
              <a:latin typeface="+mn-lt"/>
              <a:ea typeface="+mn-ea"/>
              <a:cs typeface="+mn-cs"/>
            </a:rPr>
            <a:t>いてＡ重油使用量に換算します。）</a:t>
          </a:r>
        </a:p>
        <a:p>
          <a:r>
            <a:rPr lang="ja-JP" altLang="en-US" sz="1400" b="0" i="0" u="none" strike="noStrike" baseline="0">
              <a:solidFill>
                <a:schemeClr val="dk1"/>
              </a:solidFill>
              <a:latin typeface="+mn-lt"/>
              <a:ea typeface="+mn-ea"/>
              <a:cs typeface="+mn-cs"/>
            </a:rPr>
            <a:t>　削減目標（％）＝取組による削減量／現在の使用量</a:t>
          </a:r>
          <a:r>
            <a:rPr lang="en-US" altLang="ja-JP" sz="1400" b="0" i="0" u="none" strike="noStrike" baseline="0">
              <a:solidFill>
                <a:schemeClr val="dk1"/>
              </a:solidFill>
              <a:latin typeface="+mn-lt"/>
              <a:ea typeface="+mn-ea"/>
              <a:cs typeface="+mn-cs"/>
            </a:rPr>
            <a:t>×100</a:t>
          </a:r>
        </a:p>
        <a:p>
          <a:r>
            <a:rPr lang="ja-JP" altLang="en-US" sz="1400" b="0" i="0" u="none" strike="noStrike" baseline="0">
              <a:solidFill>
                <a:schemeClr val="dk1"/>
              </a:solidFill>
              <a:latin typeface="+mn-lt"/>
              <a:ea typeface="+mn-ea"/>
              <a:cs typeface="+mn-cs"/>
            </a:rPr>
            <a:t>○ 現在の使用量は</a:t>
          </a:r>
          <a:r>
            <a:rPr lang="en-US" altLang="ja-JP" sz="1400" b="0" i="0" u="none" strike="noStrike" baseline="0">
              <a:solidFill>
                <a:schemeClr val="dk1"/>
              </a:solidFill>
              <a:latin typeface="+mn-lt"/>
              <a:ea typeface="+mn-ea"/>
              <a:cs typeface="+mn-cs"/>
            </a:rPr>
            <a:t>No</a:t>
          </a:r>
          <a:r>
            <a:rPr lang="ja-JP" altLang="en-US" sz="1400" b="0" i="0" u="none" strike="noStrike" baseline="0">
              <a:solidFill>
                <a:schemeClr val="dk1"/>
              </a:solidFill>
              <a:latin typeface="+mn-lt"/>
              <a:ea typeface="+mn-ea"/>
              <a:cs typeface="+mn-cs"/>
            </a:rPr>
            <a:t>９を参照。</a:t>
          </a:r>
        </a:p>
        <a:p>
          <a:r>
            <a:rPr lang="ja-JP" altLang="en-US" sz="1400" b="0" i="0" u="none" strike="noStrike" baseline="0">
              <a:solidFill>
                <a:schemeClr val="dk1"/>
              </a:solidFill>
              <a:latin typeface="+mn-lt"/>
              <a:ea typeface="+mn-ea"/>
              <a:cs typeface="+mn-cs"/>
            </a:rPr>
            <a:t>○ 取組による削減量は、</a:t>
          </a:r>
        </a:p>
        <a:p>
          <a:r>
            <a:rPr lang="ja-JP" altLang="en-US" sz="1400" b="0" i="0" u="none" strike="noStrike" baseline="0">
              <a:solidFill>
                <a:schemeClr val="dk1"/>
              </a:solidFill>
              <a:latin typeface="+mn-lt"/>
              <a:ea typeface="+mn-ea"/>
              <a:cs typeface="+mn-cs"/>
            </a:rPr>
            <a:t>新規の事業参加者については、</a:t>
          </a:r>
        </a:p>
        <a:p>
          <a:r>
            <a:rPr lang="ja-JP" altLang="en-US" sz="1400" b="0" i="0" u="none" strike="noStrike" baseline="0">
              <a:solidFill>
                <a:schemeClr val="dk1"/>
              </a:solidFill>
              <a:latin typeface="+mn-lt"/>
              <a:ea typeface="+mn-ea"/>
              <a:cs typeface="+mn-cs"/>
            </a:rPr>
            <a:t>① 省エネルギー等対策推進計画における必須取組である</a:t>
          </a:r>
          <a:r>
            <a:rPr lang="en-US" altLang="ja-JP" sz="1400" b="0" i="0" u="none" strike="noStrike" baseline="0">
              <a:solidFill>
                <a:schemeClr val="dk1"/>
              </a:solidFill>
              <a:latin typeface="+mn-lt"/>
              <a:ea typeface="+mn-ea"/>
              <a:cs typeface="+mn-cs"/>
            </a:rPr>
            <a:t>『</a:t>
          </a:r>
          <a:r>
            <a:rPr lang="ja-JP" altLang="en-US" sz="1400" b="0" i="0" u="none" strike="noStrike" baseline="0">
              <a:solidFill>
                <a:schemeClr val="dk1"/>
              </a:solidFill>
              <a:latin typeface="+mn-lt"/>
              <a:ea typeface="+mn-ea"/>
              <a:cs typeface="+mn-cs"/>
            </a:rPr>
            <a:t>施設園芸省エネ</a:t>
          </a:r>
        </a:p>
        <a:p>
          <a:r>
            <a:rPr lang="ja-JP" altLang="en-US" sz="1400" b="0" i="0" u="none" strike="noStrike" baseline="0">
              <a:solidFill>
                <a:schemeClr val="dk1"/>
              </a:solidFill>
              <a:latin typeface="+mn-lt"/>
              <a:ea typeface="+mn-ea"/>
              <a:cs typeface="+mn-cs"/>
            </a:rPr>
            <a:t>ルギー生産管理チェックシート</a:t>
          </a:r>
          <a:r>
            <a:rPr lang="en-US" altLang="ja-JP" sz="1400" b="0" i="0" u="none" strike="noStrike" baseline="0">
              <a:solidFill>
                <a:schemeClr val="dk1"/>
              </a:solidFill>
              <a:latin typeface="+mn-lt"/>
              <a:ea typeface="+mn-ea"/>
              <a:cs typeface="+mn-cs"/>
            </a:rPr>
            <a:t>』</a:t>
          </a:r>
          <a:r>
            <a:rPr lang="ja-JP" altLang="en-US" sz="1400" b="0" i="0" u="none" strike="noStrike" baseline="0">
              <a:solidFill>
                <a:schemeClr val="dk1"/>
              </a:solidFill>
              <a:latin typeface="+mn-lt"/>
              <a:ea typeface="+mn-ea"/>
              <a:cs typeface="+mn-cs"/>
            </a:rPr>
            <a:t>を活用した省エネルギー生産管理による燃料</a:t>
          </a:r>
        </a:p>
        <a:p>
          <a:r>
            <a:rPr lang="ja-JP" altLang="en-US" sz="1400" b="0" i="0" u="none" strike="noStrike" baseline="0">
              <a:solidFill>
                <a:schemeClr val="dk1"/>
              </a:solidFill>
              <a:latin typeface="+mn-lt"/>
              <a:ea typeface="+mn-ea"/>
              <a:cs typeface="+mn-cs"/>
            </a:rPr>
            <a:t>使用量削減として、一律</a:t>
          </a:r>
          <a:r>
            <a:rPr lang="en-US" altLang="ja-JP" sz="1400" b="0" i="0" u="none" strike="noStrike" baseline="0">
              <a:solidFill>
                <a:schemeClr val="dk1"/>
              </a:solidFill>
              <a:latin typeface="+mn-lt"/>
              <a:ea typeface="+mn-ea"/>
              <a:cs typeface="+mn-cs"/>
            </a:rPr>
            <a:t>10</a:t>
          </a:r>
          <a:r>
            <a:rPr lang="ja-JP" altLang="en-US" sz="1400" b="0" i="0" u="none" strike="noStrike" baseline="0">
              <a:solidFill>
                <a:schemeClr val="dk1"/>
              </a:solidFill>
              <a:latin typeface="+mn-lt"/>
              <a:ea typeface="+mn-ea"/>
              <a:cs typeface="+mn-cs"/>
            </a:rPr>
            <a:t>％の削減割合を設定して削減量を算定します。</a:t>
          </a:r>
        </a:p>
        <a:p>
          <a:r>
            <a:rPr lang="ja-JP" altLang="en-US" sz="1400" b="0" i="0" u="none" strike="noStrike" baseline="0">
              <a:solidFill>
                <a:schemeClr val="dk1"/>
              </a:solidFill>
              <a:latin typeface="+mn-lt"/>
              <a:ea typeface="+mn-ea"/>
              <a:cs typeface="+mn-cs"/>
            </a:rPr>
            <a:t>② 残りの５％削減分は、省エネ設備の導入・更新、省エネ生産技術・品種の</a:t>
          </a:r>
        </a:p>
        <a:p>
          <a:r>
            <a:rPr lang="ja-JP" altLang="en-US" sz="1400" b="0" i="0" u="none" strike="noStrike" baseline="0">
              <a:solidFill>
                <a:schemeClr val="dk1"/>
              </a:solidFill>
              <a:latin typeface="+mn-lt"/>
              <a:ea typeface="+mn-ea"/>
              <a:cs typeface="+mn-cs"/>
            </a:rPr>
            <a:t>導入等による燃料使用量削減割合を算定し、①と合わせて</a:t>
          </a:r>
          <a:r>
            <a:rPr lang="en-US" altLang="ja-JP" sz="1400" b="0" i="0" u="none" strike="noStrike" baseline="0">
              <a:solidFill>
                <a:schemeClr val="dk1"/>
              </a:solidFill>
              <a:latin typeface="+mn-lt"/>
              <a:ea typeface="+mn-ea"/>
              <a:cs typeface="+mn-cs"/>
            </a:rPr>
            <a:t>15</a:t>
          </a:r>
          <a:r>
            <a:rPr lang="ja-JP" altLang="en-US" sz="1400" b="0" i="0" u="none" strike="noStrike" baseline="0">
              <a:solidFill>
                <a:schemeClr val="dk1"/>
              </a:solidFill>
              <a:latin typeface="+mn-lt"/>
              <a:ea typeface="+mn-ea"/>
              <a:cs typeface="+mn-cs"/>
            </a:rPr>
            <a:t>％以上の削減</a:t>
          </a:r>
        </a:p>
        <a:p>
          <a:r>
            <a:rPr lang="ja-JP" altLang="en-US" sz="1400" b="0" i="0" u="none" strike="noStrike" baseline="0">
              <a:solidFill>
                <a:schemeClr val="dk1"/>
              </a:solidFill>
              <a:latin typeface="+mn-lt"/>
              <a:ea typeface="+mn-ea"/>
              <a:cs typeface="+mn-cs"/>
            </a:rPr>
            <a:t>量を設定します。</a:t>
          </a:r>
        </a:p>
        <a:p>
          <a:r>
            <a:rPr lang="ja-JP" altLang="en-US" sz="1400" b="0" i="0" u="none" strike="noStrike" baseline="0">
              <a:solidFill>
                <a:schemeClr val="dk1"/>
              </a:solidFill>
              <a:latin typeface="+mn-lt"/>
              <a:ea typeface="+mn-ea"/>
              <a:cs typeface="+mn-cs"/>
            </a:rPr>
            <a:t>継続の事業参加者については、</a:t>
          </a:r>
          <a:r>
            <a:rPr lang="en-US" altLang="ja-JP" sz="1400" b="0" i="0" u="none" strike="noStrike" baseline="0">
              <a:solidFill>
                <a:schemeClr val="dk1"/>
              </a:solidFill>
              <a:latin typeface="+mn-lt"/>
              <a:ea typeface="+mn-ea"/>
              <a:cs typeface="+mn-cs"/>
            </a:rPr>
            <a:t>『</a:t>
          </a:r>
          <a:r>
            <a:rPr lang="ja-JP" altLang="en-US" sz="1400" b="0" i="0" u="none" strike="noStrike" baseline="0">
              <a:solidFill>
                <a:schemeClr val="dk1"/>
              </a:solidFill>
              <a:latin typeface="+mn-lt"/>
              <a:ea typeface="+mn-ea"/>
              <a:cs typeface="+mn-cs"/>
            </a:rPr>
            <a:t>施設園芸省エネルギー生産管理チェック</a:t>
          </a:r>
        </a:p>
        <a:p>
          <a:r>
            <a:rPr lang="ja-JP" altLang="en-US" sz="1400" b="0" i="0" u="none" strike="noStrike" baseline="0">
              <a:solidFill>
                <a:schemeClr val="dk1"/>
              </a:solidFill>
              <a:latin typeface="+mn-lt"/>
              <a:ea typeface="+mn-ea"/>
              <a:cs typeface="+mn-cs"/>
            </a:rPr>
            <a:t>シート</a:t>
          </a:r>
          <a:r>
            <a:rPr lang="en-US" altLang="ja-JP" sz="1400" b="0" i="0" u="none" strike="noStrike" baseline="0">
              <a:solidFill>
                <a:schemeClr val="dk1"/>
              </a:solidFill>
              <a:latin typeface="+mn-lt"/>
              <a:ea typeface="+mn-ea"/>
              <a:cs typeface="+mn-cs"/>
            </a:rPr>
            <a:t>』</a:t>
          </a:r>
          <a:r>
            <a:rPr lang="ja-JP" altLang="en-US" sz="1400" b="0" i="0" u="none" strike="noStrike" baseline="0">
              <a:solidFill>
                <a:schemeClr val="dk1"/>
              </a:solidFill>
              <a:latin typeface="+mn-lt"/>
              <a:ea typeface="+mn-ea"/>
              <a:cs typeface="+mn-cs"/>
            </a:rPr>
            <a:t>を活用を継続した上で、</a:t>
          </a:r>
        </a:p>
        <a:p>
          <a:r>
            <a:rPr lang="ja-JP" altLang="en-US" sz="1400" b="0" i="0" u="none" strike="noStrike" baseline="0">
              <a:solidFill>
                <a:schemeClr val="dk1"/>
              </a:solidFill>
              <a:latin typeface="+mn-lt"/>
              <a:ea typeface="+mn-ea"/>
              <a:cs typeface="+mn-cs"/>
            </a:rPr>
            <a:t>①省エネ設備の導入・更新、省エネ生産技術・品種の導入等による燃料使用</a:t>
          </a:r>
        </a:p>
        <a:p>
          <a:r>
            <a:rPr lang="ja-JP" altLang="en-US" sz="1400" b="0" i="0" u="none" strike="noStrike" baseline="0">
              <a:solidFill>
                <a:schemeClr val="dk1"/>
              </a:solidFill>
              <a:latin typeface="+mn-lt"/>
              <a:ea typeface="+mn-ea"/>
              <a:cs typeface="+mn-cs"/>
            </a:rPr>
            <a:t>量削減割合を算定し、</a:t>
          </a:r>
          <a:r>
            <a:rPr lang="en-US" altLang="ja-JP" sz="1400" b="0" i="0" u="none" strike="noStrike" baseline="0">
              <a:solidFill>
                <a:schemeClr val="dk1"/>
              </a:solidFill>
              <a:latin typeface="+mn-lt"/>
              <a:ea typeface="+mn-ea"/>
              <a:cs typeface="+mn-cs"/>
            </a:rPr>
            <a:t>15</a:t>
          </a:r>
          <a:r>
            <a:rPr lang="ja-JP" altLang="en-US" sz="1400" b="0" i="0" u="none" strike="noStrike" baseline="0">
              <a:solidFill>
                <a:schemeClr val="dk1"/>
              </a:solidFill>
              <a:latin typeface="+mn-lt"/>
              <a:ea typeface="+mn-ea"/>
              <a:cs typeface="+mn-cs"/>
            </a:rPr>
            <a:t>％以上の削減量を設定します。</a:t>
          </a:r>
        </a:p>
        <a:p>
          <a:r>
            <a:rPr lang="ja-JP" altLang="en-US" sz="1400" b="0" i="0" u="none" strike="noStrike" baseline="0">
              <a:solidFill>
                <a:schemeClr val="dk1"/>
              </a:solidFill>
              <a:latin typeface="+mn-lt"/>
              <a:ea typeface="+mn-ea"/>
              <a:cs typeface="+mn-cs"/>
            </a:rPr>
            <a:t>②栽培期間の延長、生産性向上設備の導入等による単位生産量当たりの燃</a:t>
          </a:r>
        </a:p>
        <a:p>
          <a:r>
            <a:rPr lang="ja-JP" altLang="en-US" sz="1400" b="0" i="0" u="none" strike="noStrike" baseline="0">
              <a:solidFill>
                <a:schemeClr val="dk1"/>
              </a:solidFill>
              <a:latin typeface="+mn-lt"/>
              <a:ea typeface="+mn-ea"/>
              <a:cs typeface="+mn-cs"/>
            </a:rPr>
            <a:t>料使用量削減割合を算定し、単位生産量当たり燃料使用量</a:t>
          </a:r>
          <a:r>
            <a:rPr lang="en-US" altLang="ja-JP" sz="1400" b="0" i="0" u="none" strike="noStrike" baseline="0">
              <a:solidFill>
                <a:schemeClr val="dk1"/>
              </a:solidFill>
              <a:latin typeface="+mn-lt"/>
              <a:ea typeface="+mn-ea"/>
              <a:cs typeface="+mn-cs"/>
            </a:rPr>
            <a:t>15</a:t>
          </a:r>
          <a:r>
            <a:rPr lang="ja-JP" altLang="en-US" sz="1400" b="0" i="0" u="none" strike="noStrike" baseline="0">
              <a:solidFill>
                <a:schemeClr val="dk1"/>
              </a:solidFill>
              <a:latin typeface="+mn-lt"/>
              <a:ea typeface="+mn-ea"/>
              <a:cs typeface="+mn-cs"/>
            </a:rPr>
            <a:t>％以上の削減</a:t>
          </a:r>
        </a:p>
        <a:p>
          <a:r>
            <a:rPr lang="ja-JP" altLang="en-US" sz="1400" b="0" i="0" u="none" strike="noStrike" baseline="0">
              <a:solidFill>
                <a:schemeClr val="dk1"/>
              </a:solidFill>
              <a:latin typeface="+mn-lt"/>
              <a:ea typeface="+mn-ea"/>
              <a:cs typeface="+mn-cs"/>
            </a:rPr>
            <a:t>を設定します。</a:t>
          </a:r>
        </a:p>
        <a:p>
          <a:r>
            <a:rPr lang="ja-JP" altLang="en-US" sz="1400" b="0" i="0" u="none" strike="noStrike" baseline="0">
              <a:solidFill>
                <a:schemeClr val="dk1"/>
              </a:solidFill>
              <a:latin typeface="+mn-lt"/>
              <a:ea typeface="+mn-ea"/>
              <a:cs typeface="+mn-cs"/>
            </a:rPr>
            <a:t>③計</a:t>
          </a:r>
          <a:r>
            <a:rPr lang="en-US" altLang="ja-JP" sz="1400" b="0" i="0" u="none" strike="noStrike" baseline="0">
              <a:solidFill>
                <a:schemeClr val="dk1"/>
              </a:solidFill>
              <a:latin typeface="+mn-lt"/>
              <a:ea typeface="+mn-ea"/>
              <a:cs typeface="+mn-cs"/>
            </a:rPr>
            <a:t>30</a:t>
          </a:r>
          <a:r>
            <a:rPr lang="ja-JP" altLang="en-US" sz="1400" b="0" i="0" u="none" strike="noStrike" baseline="0">
              <a:solidFill>
                <a:schemeClr val="dk1"/>
              </a:solidFill>
              <a:latin typeface="+mn-lt"/>
              <a:ea typeface="+mn-ea"/>
              <a:cs typeface="+mn-cs"/>
            </a:rPr>
            <a:t>％以上の削減を達成した事業参加者については、削減を維持した上</a:t>
          </a:r>
        </a:p>
        <a:p>
          <a:r>
            <a:rPr lang="ja-JP" altLang="en-US" sz="1400" b="0" i="0" u="none" strike="noStrike" baseline="0">
              <a:solidFill>
                <a:schemeClr val="dk1"/>
              </a:solidFill>
              <a:latin typeface="+mn-lt"/>
              <a:ea typeface="+mn-ea"/>
              <a:cs typeface="+mn-cs"/>
            </a:rPr>
            <a:t>で、自身の削減目標を定め、更なる省エネルギー等対策に不断に取り組んで</a:t>
          </a:r>
        </a:p>
        <a:p>
          <a:r>
            <a:rPr lang="ja-JP" altLang="en-US" sz="1400" b="0" i="0" u="none" strike="noStrike" baseline="0">
              <a:solidFill>
                <a:schemeClr val="dk1"/>
              </a:solidFill>
              <a:latin typeface="+mn-lt"/>
              <a:ea typeface="+mn-ea"/>
              <a:cs typeface="+mn-cs"/>
            </a:rPr>
            <a:t>ください。</a:t>
          </a:r>
          <a:endParaRPr kumimoji="1" lang="ja-JP" altLang="en-US" sz="1400"/>
        </a:p>
      </xdr:txBody>
    </xdr:sp>
    <xdr:clientData/>
  </xdr:twoCellAnchor>
  <xdr:twoCellAnchor>
    <xdr:from>
      <xdr:col>6</xdr:col>
      <xdr:colOff>555625</xdr:colOff>
      <xdr:row>7</xdr:row>
      <xdr:rowOff>47625</xdr:rowOff>
    </xdr:from>
    <xdr:to>
      <xdr:col>17</xdr:col>
      <xdr:colOff>482600</xdr:colOff>
      <xdr:row>9</xdr:row>
      <xdr:rowOff>95250</xdr:rowOff>
    </xdr:to>
    <xdr:sp macro="" textlink="">
      <xdr:nvSpPr>
        <xdr:cNvPr id="21" name="角丸四角形 20">
          <a:extLst>
            <a:ext uri="{FF2B5EF4-FFF2-40B4-BE49-F238E27FC236}">
              <a16:creationId xmlns:a16="http://schemas.microsoft.com/office/drawing/2014/main" id="{00000000-0008-0000-0100-000015000000}"/>
            </a:ext>
          </a:extLst>
        </xdr:cNvPr>
        <xdr:cNvSpPr/>
      </xdr:nvSpPr>
      <xdr:spPr>
        <a:xfrm>
          <a:off x="4286250" y="2143125"/>
          <a:ext cx="9134475" cy="571500"/>
        </a:xfrm>
        <a:prstGeom prst="roundRect">
          <a:avLst/>
        </a:prstGeom>
        <a:solidFill>
          <a:schemeClr val="bg1"/>
        </a:solidFill>
        <a:ln>
          <a:solidFill>
            <a:schemeClr val="tx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昨年度からの継続者で変更がない場合は，昨年度に作成した内容と同じになります（昨年度の整理表から転記）。</a:t>
          </a:r>
          <a:endParaRPr kumimoji="1" lang="en-US" altLang="ja-JP" sz="1100"/>
        </a:p>
        <a:p>
          <a:pPr algn="l"/>
          <a:r>
            <a:rPr kumimoji="1" lang="ja-JP" altLang="en-US" sz="1100"/>
            <a:t>ハウスの追加等で変更があれば，再度試算して作成してください。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C1:R24"/>
  <sheetViews>
    <sheetView view="pageBreakPreview" topLeftCell="C1" zoomScale="115" zoomScaleNormal="100" zoomScaleSheetLayoutView="115" workbookViewId="0">
      <selection activeCell="I24" sqref="I24"/>
    </sheetView>
  </sheetViews>
  <sheetFormatPr defaultRowHeight="13" x14ac:dyDescent="0.2"/>
  <cols>
    <col min="3" max="3" width="4.7265625" customWidth="1"/>
    <col min="4" max="4" width="9.36328125" customWidth="1"/>
    <col min="5" max="5" width="8" customWidth="1"/>
    <col min="7" max="7" width="10.90625" bestFit="1" customWidth="1"/>
    <col min="8" max="8" width="13.26953125" customWidth="1"/>
    <col min="9" max="9" width="13.08984375" customWidth="1"/>
    <col min="12" max="13" width="10" customWidth="1"/>
    <col min="14" max="14" width="17.6328125" customWidth="1"/>
    <col min="16" max="16" width="8.26953125" customWidth="1"/>
    <col min="17" max="17" width="9" customWidth="1"/>
  </cols>
  <sheetData>
    <row r="1" spans="3:17" ht="27" customHeight="1" x14ac:dyDescent="0.2">
      <c r="C1" s="37" t="s">
        <v>42</v>
      </c>
      <c r="D1" s="37"/>
      <c r="E1" s="37"/>
      <c r="F1" s="37"/>
      <c r="G1" s="37"/>
      <c r="H1" s="37"/>
      <c r="I1" s="37"/>
    </row>
    <row r="3" spans="3:17" ht="21" x14ac:dyDescent="0.2">
      <c r="C3" s="38" t="s">
        <v>71</v>
      </c>
      <c r="D3" s="38"/>
      <c r="E3" s="38"/>
      <c r="F3" s="38"/>
      <c r="G3" s="38"/>
      <c r="H3" s="38"/>
      <c r="I3" s="38"/>
      <c r="J3" s="38"/>
      <c r="K3" s="38"/>
      <c r="L3" s="38"/>
      <c r="M3" s="38"/>
      <c r="N3" s="38"/>
      <c r="O3" s="38"/>
      <c r="P3" s="38"/>
      <c r="Q3" s="6"/>
    </row>
    <row r="5" spans="3:17" ht="19.5" customHeight="1" x14ac:dyDescent="0.2">
      <c r="C5" s="39" t="s">
        <v>15</v>
      </c>
      <c r="D5" s="39"/>
      <c r="E5" s="39"/>
      <c r="F5" s="39"/>
      <c r="G5" s="39"/>
      <c r="H5" s="39"/>
      <c r="I5" s="39"/>
    </row>
    <row r="7" spans="3:17" ht="54.75" customHeight="1" x14ac:dyDescent="0.2">
      <c r="C7" s="40" t="s">
        <v>0</v>
      </c>
      <c r="D7" s="40" t="s">
        <v>3</v>
      </c>
      <c r="E7" s="20" t="s">
        <v>26</v>
      </c>
      <c r="F7" s="20" t="s">
        <v>4</v>
      </c>
      <c r="G7" s="20" t="s">
        <v>5</v>
      </c>
      <c r="H7" s="25" t="s">
        <v>70</v>
      </c>
      <c r="I7" s="20" t="s">
        <v>19</v>
      </c>
      <c r="J7" s="40" t="s">
        <v>7</v>
      </c>
      <c r="K7" s="40"/>
      <c r="L7" s="42" t="s">
        <v>27</v>
      </c>
      <c r="M7" s="43"/>
      <c r="N7" s="44"/>
      <c r="O7" s="20" t="s">
        <v>36</v>
      </c>
      <c r="P7" s="20" t="s">
        <v>20</v>
      </c>
      <c r="Q7" s="20" t="s">
        <v>30</v>
      </c>
    </row>
    <row r="8" spans="3:17" x14ac:dyDescent="0.2">
      <c r="C8" s="40"/>
      <c r="D8" s="40"/>
      <c r="E8" s="41" t="s">
        <v>63</v>
      </c>
      <c r="F8" s="2" t="s">
        <v>43</v>
      </c>
      <c r="G8" s="2" t="s">
        <v>69</v>
      </c>
      <c r="H8" s="2" t="s">
        <v>6</v>
      </c>
      <c r="I8" s="2" t="s">
        <v>44</v>
      </c>
      <c r="J8" s="2" t="s">
        <v>16</v>
      </c>
      <c r="K8" s="2" t="s">
        <v>17</v>
      </c>
      <c r="L8" s="4" t="s">
        <v>16</v>
      </c>
      <c r="M8" s="4" t="s">
        <v>17</v>
      </c>
      <c r="N8" s="2"/>
      <c r="O8" s="2" t="s">
        <v>44</v>
      </c>
      <c r="P8" s="17" t="s">
        <v>44</v>
      </c>
      <c r="Q8" s="17"/>
    </row>
    <row r="9" spans="3:17" ht="27" customHeight="1" x14ac:dyDescent="0.2">
      <c r="C9" s="40"/>
      <c r="D9" s="40"/>
      <c r="E9" s="45"/>
      <c r="F9" s="18"/>
      <c r="G9" s="18"/>
      <c r="H9" s="18" t="s">
        <v>8</v>
      </c>
      <c r="I9" s="18" t="s">
        <v>45</v>
      </c>
      <c r="J9" s="18" t="s">
        <v>46</v>
      </c>
      <c r="K9" s="18" t="s">
        <v>47</v>
      </c>
      <c r="L9" s="18" t="s">
        <v>48</v>
      </c>
      <c r="M9" s="18" t="s">
        <v>49</v>
      </c>
      <c r="N9" s="18" t="s">
        <v>28</v>
      </c>
      <c r="O9" s="18" t="s">
        <v>50</v>
      </c>
      <c r="P9" s="18"/>
      <c r="Q9" s="18"/>
    </row>
    <row r="10" spans="3:17" x14ac:dyDescent="0.2">
      <c r="C10" s="41"/>
      <c r="D10" s="41"/>
      <c r="E10" s="46"/>
      <c r="F10" s="18"/>
      <c r="G10" s="18"/>
      <c r="H10" s="18"/>
      <c r="I10" s="18" t="s">
        <v>51</v>
      </c>
      <c r="J10" s="18"/>
      <c r="K10" s="18" t="s">
        <v>52</v>
      </c>
      <c r="L10" s="18"/>
      <c r="M10" s="18" t="s">
        <v>53</v>
      </c>
      <c r="N10" s="18"/>
      <c r="O10" s="7" t="s">
        <v>54</v>
      </c>
      <c r="P10" s="18" t="s">
        <v>55</v>
      </c>
      <c r="Q10" s="19" t="s">
        <v>56</v>
      </c>
    </row>
    <row r="11" spans="3:17" ht="18.75" customHeight="1" x14ac:dyDescent="0.2">
      <c r="C11" s="1">
        <v>1</v>
      </c>
      <c r="D11" s="26" t="s">
        <v>77</v>
      </c>
      <c r="E11" s="27" t="s">
        <v>64</v>
      </c>
      <c r="F11" s="27">
        <v>30</v>
      </c>
      <c r="G11" s="28">
        <v>1000</v>
      </c>
      <c r="H11" s="3">
        <f>IF(E11="","",G11*(VLOOKUP(E11,変更無用!$B$3:$C$6,2,)))</f>
        <v>1000</v>
      </c>
      <c r="I11" s="31"/>
      <c r="J11" s="29"/>
      <c r="K11" s="5">
        <f>IFERROR(H11*J11/100,0)</f>
        <v>0</v>
      </c>
      <c r="L11" s="29"/>
      <c r="M11" s="5">
        <f>IFERROR(H11*L11/100,"")</f>
        <v>0</v>
      </c>
      <c r="N11" s="30"/>
      <c r="O11" s="5">
        <f>IFERROR(I11+K11+M11,"")</f>
        <v>0</v>
      </c>
      <c r="P11" s="5">
        <f>IFERROR(ROUND(H11-O11,0),"")</f>
        <v>1000</v>
      </c>
      <c r="Q11" s="3">
        <f>IFERROR(O11/H11*100,0)</f>
        <v>0</v>
      </c>
    </row>
    <row r="12" spans="3:17" ht="18.75" customHeight="1" x14ac:dyDescent="0.2">
      <c r="C12" s="1">
        <v>2</v>
      </c>
      <c r="D12" s="26"/>
      <c r="E12" s="27"/>
      <c r="F12" s="27"/>
      <c r="G12" s="28"/>
      <c r="H12" s="3" t="str">
        <f>IF(E12="","",G12*(VLOOKUP(E12,変更無用!$B$3:$C$6,2,)))</f>
        <v/>
      </c>
      <c r="I12" s="31"/>
      <c r="J12" s="29"/>
      <c r="K12" s="5">
        <f t="shared" ref="K12:K20" si="0">IFERROR(H12*J12/100,0)</f>
        <v>0</v>
      </c>
      <c r="L12" s="29"/>
      <c r="M12" s="5" t="str">
        <f t="shared" ref="M12:M20" si="1">IFERROR(H12*L12/100,"")</f>
        <v/>
      </c>
      <c r="N12" s="30"/>
      <c r="O12" s="5" t="str">
        <f t="shared" ref="O12:O20" si="2">IFERROR(I12+K12+M12,"")</f>
        <v/>
      </c>
      <c r="P12" s="5" t="str">
        <f t="shared" ref="P12:P20" si="3">IFERROR(ROUND(H12-O12,0),"")</f>
        <v/>
      </c>
      <c r="Q12" s="3">
        <f t="shared" ref="Q12:Q20" si="4">IFERROR(O12/H12*100,0)</f>
        <v>0</v>
      </c>
    </row>
    <row r="13" spans="3:17" ht="18.75" customHeight="1" x14ac:dyDescent="0.2">
      <c r="C13" s="1">
        <v>3</v>
      </c>
      <c r="D13" s="26"/>
      <c r="E13" s="27"/>
      <c r="F13" s="27"/>
      <c r="G13" s="28"/>
      <c r="H13" s="3" t="str">
        <f>IF(E13="","",G13*(VLOOKUP(E13,変更無用!$B$3:$C$6,2,)))</f>
        <v/>
      </c>
      <c r="I13" s="31"/>
      <c r="J13" s="29"/>
      <c r="K13" s="5">
        <f t="shared" si="0"/>
        <v>0</v>
      </c>
      <c r="L13" s="29"/>
      <c r="M13" s="5" t="str">
        <f t="shared" si="1"/>
        <v/>
      </c>
      <c r="N13" s="30"/>
      <c r="O13" s="5" t="str">
        <f t="shared" si="2"/>
        <v/>
      </c>
      <c r="P13" s="5" t="str">
        <f t="shared" si="3"/>
        <v/>
      </c>
      <c r="Q13" s="3">
        <f t="shared" si="4"/>
        <v>0</v>
      </c>
    </row>
    <row r="14" spans="3:17" ht="18.75" customHeight="1" x14ac:dyDescent="0.2">
      <c r="C14" s="1">
        <v>4</v>
      </c>
      <c r="D14" s="26"/>
      <c r="E14" s="27"/>
      <c r="F14" s="27"/>
      <c r="G14" s="28"/>
      <c r="H14" s="3" t="str">
        <f>IF(E14="","",G14*(VLOOKUP(E14,変更無用!$B$3:$C$6,2,)))</f>
        <v/>
      </c>
      <c r="I14" s="31"/>
      <c r="J14" s="29"/>
      <c r="K14" s="5">
        <f t="shared" si="0"/>
        <v>0</v>
      </c>
      <c r="L14" s="29"/>
      <c r="M14" s="5" t="str">
        <f t="shared" si="1"/>
        <v/>
      </c>
      <c r="N14" s="30"/>
      <c r="O14" s="5" t="str">
        <f t="shared" si="2"/>
        <v/>
      </c>
      <c r="P14" s="5" t="str">
        <f t="shared" si="3"/>
        <v/>
      </c>
      <c r="Q14" s="3">
        <f t="shared" si="4"/>
        <v>0</v>
      </c>
    </row>
    <row r="15" spans="3:17" ht="18.75" customHeight="1" x14ac:dyDescent="0.2">
      <c r="C15" s="1">
        <v>5</v>
      </c>
      <c r="D15" s="26"/>
      <c r="E15" s="27"/>
      <c r="F15" s="27"/>
      <c r="G15" s="28"/>
      <c r="H15" s="3" t="str">
        <f>IF(E15="","",G15*(VLOOKUP(E15,変更無用!$B$3:$C$6,2,)))</f>
        <v/>
      </c>
      <c r="I15" s="31"/>
      <c r="J15" s="29"/>
      <c r="K15" s="5">
        <f t="shared" si="0"/>
        <v>0</v>
      </c>
      <c r="L15" s="29"/>
      <c r="M15" s="5" t="str">
        <f t="shared" si="1"/>
        <v/>
      </c>
      <c r="N15" s="30"/>
      <c r="O15" s="5" t="str">
        <f t="shared" si="2"/>
        <v/>
      </c>
      <c r="P15" s="5" t="str">
        <f t="shared" si="3"/>
        <v/>
      </c>
      <c r="Q15" s="3">
        <f t="shared" si="4"/>
        <v>0</v>
      </c>
    </row>
    <row r="16" spans="3:17" ht="18.75" customHeight="1" x14ac:dyDescent="0.2">
      <c r="C16" s="1">
        <v>6</v>
      </c>
      <c r="D16" s="26"/>
      <c r="E16" s="27"/>
      <c r="F16" s="27"/>
      <c r="G16" s="28"/>
      <c r="H16" s="3" t="str">
        <f>IF(E16="","",G16*(VLOOKUP(E16,変更無用!$B$3:$C$6,2,)))</f>
        <v/>
      </c>
      <c r="I16" s="31"/>
      <c r="J16" s="29"/>
      <c r="K16" s="5">
        <f t="shared" si="0"/>
        <v>0</v>
      </c>
      <c r="L16" s="29"/>
      <c r="M16" s="5" t="str">
        <f t="shared" si="1"/>
        <v/>
      </c>
      <c r="N16" s="30"/>
      <c r="O16" s="5" t="str">
        <f t="shared" si="2"/>
        <v/>
      </c>
      <c r="P16" s="5" t="str">
        <f t="shared" si="3"/>
        <v/>
      </c>
      <c r="Q16" s="3">
        <f t="shared" si="4"/>
        <v>0</v>
      </c>
    </row>
    <row r="17" spans="3:18" ht="18.75" customHeight="1" x14ac:dyDescent="0.2">
      <c r="C17" s="1">
        <v>7</v>
      </c>
      <c r="D17" s="26"/>
      <c r="E17" s="27"/>
      <c r="F17" s="27"/>
      <c r="G17" s="28"/>
      <c r="H17" s="3" t="str">
        <f>IF(E17="","",G17*(VLOOKUP(E17,変更無用!$B$3:$C$6,2,)))</f>
        <v/>
      </c>
      <c r="I17" s="31"/>
      <c r="J17" s="29"/>
      <c r="K17" s="5">
        <f t="shared" si="0"/>
        <v>0</v>
      </c>
      <c r="L17" s="29"/>
      <c r="M17" s="5" t="str">
        <f t="shared" si="1"/>
        <v/>
      </c>
      <c r="N17" s="30"/>
      <c r="O17" s="5" t="str">
        <f t="shared" si="2"/>
        <v/>
      </c>
      <c r="P17" s="5" t="str">
        <f t="shared" si="3"/>
        <v/>
      </c>
      <c r="Q17" s="3">
        <f t="shared" si="4"/>
        <v>0</v>
      </c>
    </row>
    <row r="18" spans="3:18" ht="18.75" customHeight="1" x14ac:dyDescent="0.2">
      <c r="C18" s="1">
        <v>8</v>
      </c>
      <c r="D18" s="26"/>
      <c r="E18" s="27"/>
      <c r="F18" s="27"/>
      <c r="G18" s="28"/>
      <c r="H18" s="3" t="str">
        <f>IF(E18="","",G18*(VLOOKUP(E18,変更無用!$B$3:$C$6,2,)))</f>
        <v/>
      </c>
      <c r="I18" s="31"/>
      <c r="J18" s="29"/>
      <c r="K18" s="5">
        <f t="shared" si="0"/>
        <v>0</v>
      </c>
      <c r="L18" s="29"/>
      <c r="M18" s="5" t="str">
        <f t="shared" si="1"/>
        <v/>
      </c>
      <c r="N18" s="30"/>
      <c r="O18" s="5" t="str">
        <f t="shared" si="2"/>
        <v/>
      </c>
      <c r="P18" s="5" t="str">
        <f t="shared" si="3"/>
        <v/>
      </c>
      <c r="Q18" s="3">
        <f t="shared" si="4"/>
        <v>0</v>
      </c>
    </row>
    <row r="19" spans="3:18" ht="18.75" customHeight="1" x14ac:dyDescent="0.2">
      <c r="C19" s="1">
        <v>9</v>
      </c>
      <c r="D19" s="26"/>
      <c r="E19" s="27"/>
      <c r="F19" s="27"/>
      <c r="G19" s="28"/>
      <c r="H19" s="3" t="str">
        <f>IF(E19="","",G19*(VLOOKUP(E19,変更無用!$B$3:$C$6,2,)))</f>
        <v/>
      </c>
      <c r="I19" s="31"/>
      <c r="J19" s="29"/>
      <c r="K19" s="5">
        <f t="shared" si="0"/>
        <v>0</v>
      </c>
      <c r="L19" s="29"/>
      <c r="M19" s="5" t="str">
        <f t="shared" si="1"/>
        <v/>
      </c>
      <c r="N19" s="30"/>
      <c r="O19" s="5" t="str">
        <f t="shared" si="2"/>
        <v/>
      </c>
      <c r="P19" s="5" t="str">
        <f t="shared" si="3"/>
        <v/>
      </c>
      <c r="Q19" s="3">
        <f t="shared" si="4"/>
        <v>0</v>
      </c>
    </row>
    <row r="20" spans="3:18" ht="18.75" customHeight="1" thickBot="1" x14ac:dyDescent="0.25">
      <c r="C20" s="1">
        <v>10</v>
      </c>
      <c r="D20" s="26"/>
      <c r="E20" s="27"/>
      <c r="F20" s="27"/>
      <c r="G20" s="28"/>
      <c r="H20" s="3" t="str">
        <f>IF(E20="","",G20*(VLOOKUP(E20,変更無用!$B$3:$C$6,2,)))</f>
        <v/>
      </c>
      <c r="I20" s="31"/>
      <c r="J20" s="29"/>
      <c r="K20" s="5">
        <f t="shared" si="0"/>
        <v>0</v>
      </c>
      <c r="L20" s="29"/>
      <c r="M20" s="5" t="str">
        <f t="shared" si="1"/>
        <v/>
      </c>
      <c r="N20" s="30"/>
      <c r="O20" s="5" t="str">
        <f t="shared" si="2"/>
        <v/>
      </c>
      <c r="P20" s="5" t="str">
        <f t="shared" si="3"/>
        <v/>
      </c>
      <c r="Q20" s="3">
        <f t="shared" si="4"/>
        <v>0</v>
      </c>
    </row>
    <row r="21" spans="3:18" ht="18.75" customHeight="1" thickTop="1" thickBot="1" x14ac:dyDescent="0.25">
      <c r="C21" s="33" t="s">
        <v>1</v>
      </c>
      <c r="D21" s="34"/>
      <c r="E21" s="34"/>
      <c r="F21" s="13">
        <f>SUM(F11:F20)</f>
        <v>30</v>
      </c>
      <c r="G21" s="14">
        <f>SUM(G11:G20)</f>
        <v>1000</v>
      </c>
      <c r="H21" s="14">
        <f>SUM(H11:H20)</f>
        <v>1000</v>
      </c>
      <c r="I21" s="14">
        <f>SUM(I11:I20)</f>
        <v>0</v>
      </c>
      <c r="J21" s="14"/>
      <c r="K21" s="14">
        <f>SUM(K11:K20)</f>
        <v>0</v>
      </c>
      <c r="L21" s="14"/>
      <c r="M21" s="14">
        <f>SUM(M11:M20)</f>
        <v>0</v>
      </c>
      <c r="N21" s="14"/>
      <c r="O21" s="14">
        <f>SUM(O11:O20)</f>
        <v>0</v>
      </c>
      <c r="P21" s="15">
        <f>SUM(P11:P20)</f>
        <v>1000</v>
      </c>
      <c r="Q21" s="16">
        <f>O21/H21*100</f>
        <v>0</v>
      </c>
      <c r="R21" t="s">
        <v>33</v>
      </c>
    </row>
    <row r="22" spans="3:18" ht="16.5" customHeight="1" x14ac:dyDescent="0.2">
      <c r="C22" s="6"/>
      <c r="D22" s="6"/>
      <c r="F22" s="35" t="s">
        <v>2</v>
      </c>
      <c r="G22" s="9" t="s">
        <v>57</v>
      </c>
      <c r="H22" s="10">
        <f>H21/F21*10</f>
        <v>333.33333333333337</v>
      </c>
      <c r="M22" s="35" t="s">
        <v>2</v>
      </c>
      <c r="N22" s="9" t="s">
        <v>57</v>
      </c>
      <c r="O22" s="11">
        <f>O21/F21*10</f>
        <v>0</v>
      </c>
      <c r="P22" s="10">
        <f>H22-O22</f>
        <v>333.33333333333337</v>
      </c>
      <c r="Q22" s="12">
        <f>O22/H22*100</f>
        <v>0</v>
      </c>
    </row>
    <row r="23" spans="3:18" ht="16.5" customHeight="1" x14ac:dyDescent="0.2">
      <c r="C23" s="6"/>
      <c r="D23" s="6"/>
      <c r="F23" s="36"/>
      <c r="G23" s="8" t="s">
        <v>58</v>
      </c>
      <c r="H23" s="5">
        <f>H22/1000</f>
        <v>0.33333333333333337</v>
      </c>
      <c r="M23" s="36"/>
      <c r="N23" s="8" t="s">
        <v>59</v>
      </c>
      <c r="O23" s="5">
        <f>O22/1000</f>
        <v>0</v>
      </c>
      <c r="P23" s="5">
        <f>P22/1000</f>
        <v>0.33333333333333337</v>
      </c>
    </row>
    <row r="24" spans="3:18" x14ac:dyDescent="0.2">
      <c r="C24" s="6"/>
      <c r="D24" s="6"/>
      <c r="E24" s="6"/>
      <c r="F24" s="6"/>
    </row>
  </sheetData>
  <mergeCells count="11">
    <mergeCell ref="C21:E21"/>
    <mergeCell ref="F22:F23"/>
    <mergeCell ref="M22:M23"/>
    <mergeCell ref="C1:I1"/>
    <mergeCell ref="C3:P3"/>
    <mergeCell ref="C5:I5"/>
    <mergeCell ref="C7:C10"/>
    <mergeCell ref="D7:D10"/>
    <mergeCell ref="J7:K7"/>
    <mergeCell ref="L7:N7"/>
    <mergeCell ref="E8:E10"/>
  </mergeCells>
  <phoneticPr fontId="2"/>
  <pageMargins left="0.70866141732283472" right="0.70866141732283472" top="0.74803149606299213" bottom="0.74803149606299213" header="0.31496062992125984" footer="0.31496062992125984"/>
  <pageSetup paperSize="9" scale="8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変更無用!$B$3:$B$6</xm:f>
          </x14:formula1>
          <xm:sqref>E11:E20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S32"/>
  <sheetViews>
    <sheetView tabSelected="1" view="pageBreakPreview" topLeftCell="A52" zoomScale="85" zoomScaleNormal="70" zoomScaleSheetLayoutView="85" workbookViewId="0">
      <selection activeCell="M65" sqref="M65"/>
    </sheetView>
  </sheetViews>
  <sheetFormatPr defaultRowHeight="13" x14ac:dyDescent="0.2"/>
  <cols>
    <col min="3" max="3" width="4.7265625" customWidth="1"/>
    <col min="4" max="4" width="9.36328125" customWidth="1"/>
    <col min="5" max="5" width="8" customWidth="1"/>
    <col min="7" max="7" width="10.90625" bestFit="1" customWidth="1"/>
    <col min="8" max="8" width="13.26953125" customWidth="1"/>
    <col min="9" max="9" width="13.08984375" customWidth="1"/>
    <col min="10" max="11" width="9.90625" customWidth="1"/>
    <col min="12" max="13" width="10" customWidth="1"/>
    <col min="14" max="14" width="17.6328125" customWidth="1"/>
    <col min="16" max="16" width="8.26953125" customWidth="1"/>
    <col min="17" max="17" width="9" customWidth="1"/>
    <col min="19" max="19" width="15.90625" customWidth="1"/>
  </cols>
  <sheetData>
    <row r="1" spans="1:18" ht="27" customHeight="1" x14ac:dyDescent="0.2">
      <c r="A1" s="21"/>
      <c r="B1" s="21"/>
    </row>
    <row r="3" spans="1:18" ht="21" x14ac:dyDescent="0.2">
      <c r="C3" s="38" t="s">
        <v>72</v>
      </c>
      <c r="D3" s="38"/>
      <c r="E3" s="38"/>
      <c r="F3" s="38"/>
      <c r="G3" s="38"/>
      <c r="H3" s="38"/>
      <c r="I3" s="38"/>
      <c r="J3" s="38"/>
      <c r="K3" s="38"/>
      <c r="L3" s="38"/>
      <c r="M3" s="38"/>
      <c r="N3" s="38"/>
      <c r="O3" s="38"/>
      <c r="P3" s="38"/>
      <c r="Q3" s="6"/>
    </row>
    <row r="5" spans="1:18" ht="19.5" customHeight="1" x14ac:dyDescent="0.2">
      <c r="C5" s="39" t="s">
        <v>15</v>
      </c>
      <c r="D5" s="39"/>
      <c r="E5" s="39"/>
      <c r="F5" s="39"/>
      <c r="G5" s="39"/>
      <c r="H5" s="39"/>
      <c r="I5" s="39"/>
    </row>
    <row r="7" spans="1:18" ht="54.75" customHeight="1" x14ac:dyDescent="0.2">
      <c r="A7" s="41" t="s">
        <v>40</v>
      </c>
      <c r="B7" s="49" t="s">
        <v>37</v>
      </c>
      <c r="C7" s="41" t="s">
        <v>0</v>
      </c>
      <c r="D7" s="40" t="s">
        <v>3</v>
      </c>
      <c r="E7" s="20" t="s">
        <v>26</v>
      </c>
      <c r="F7" s="20" t="s">
        <v>4</v>
      </c>
      <c r="G7" s="20" t="s">
        <v>5</v>
      </c>
      <c r="H7" s="25" t="s">
        <v>70</v>
      </c>
      <c r="I7" s="20" t="s">
        <v>19</v>
      </c>
      <c r="J7" s="40" t="s">
        <v>7</v>
      </c>
      <c r="K7" s="40"/>
      <c r="L7" s="42" t="s">
        <v>27</v>
      </c>
      <c r="M7" s="43"/>
      <c r="N7" s="44"/>
      <c r="O7" s="20" t="s">
        <v>36</v>
      </c>
      <c r="P7" s="20" t="s">
        <v>20</v>
      </c>
      <c r="Q7" s="20" t="s">
        <v>30</v>
      </c>
    </row>
    <row r="8" spans="1:18" x14ac:dyDescent="0.2">
      <c r="A8" s="47"/>
      <c r="B8" s="50"/>
      <c r="C8" s="45"/>
      <c r="D8" s="40"/>
      <c r="E8" s="41" t="s">
        <v>63</v>
      </c>
      <c r="F8" s="2" t="s">
        <v>18</v>
      </c>
      <c r="G8" s="2" t="s">
        <v>69</v>
      </c>
      <c r="H8" s="2" t="s">
        <v>6</v>
      </c>
      <c r="I8" s="2" t="s">
        <v>6</v>
      </c>
      <c r="J8" s="2" t="s">
        <v>16</v>
      </c>
      <c r="K8" s="2" t="s">
        <v>17</v>
      </c>
      <c r="L8" s="4" t="s">
        <v>16</v>
      </c>
      <c r="M8" s="4" t="s">
        <v>17</v>
      </c>
      <c r="N8" s="2"/>
      <c r="O8" s="2" t="s">
        <v>6</v>
      </c>
      <c r="P8" s="17" t="s">
        <v>6</v>
      </c>
      <c r="Q8" s="17"/>
    </row>
    <row r="9" spans="1:18" ht="27" customHeight="1" x14ac:dyDescent="0.2">
      <c r="A9" s="47"/>
      <c r="B9" s="50"/>
      <c r="C9" s="45"/>
      <c r="D9" s="40"/>
      <c r="E9" s="45"/>
      <c r="F9" s="18"/>
      <c r="G9" s="18"/>
      <c r="H9" s="18" t="s">
        <v>8</v>
      </c>
      <c r="I9" s="18" t="s">
        <v>9</v>
      </c>
      <c r="J9" s="18" t="s">
        <v>10</v>
      </c>
      <c r="K9" s="18" t="s">
        <v>11</v>
      </c>
      <c r="L9" s="18" t="s">
        <v>14</v>
      </c>
      <c r="M9" s="18" t="s">
        <v>22</v>
      </c>
      <c r="N9" s="18" t="s">
        <v>28</v>
      </c>
      <c r="O9" s="18" t="s">
        <v>25</v>
      </c>
      <c r="P9" s="18"/>
      <c r="Q9" s="18"/>
    </row>
    <row r="10" spans="1:18" x14ac:dyDescent="0.2">
      <c r="A10" s="48"/>
      <c r="B10" s="51"/>
      <c r="C10" s="46"/>
      <c r="D10" s="41"/>
      <c r="E10" s="46"/>
      <c r="F10" s="18"/>
      <c r="G10" s="18"/>
      <c r="H10" s="18"/>
      <c r="I10" s="18" t="s">
        <v>13</v>
      </c>
      <c r="J10" s="18"/>
      <c r="K10" s="18" t="s">
        <v>12</v>
      </c>
      <c r="L10" s="18"/>
      <c r="M10" s="18" t="s">
        <v>23</v>
      </c>
      <c r="N10" s="18"/>
      <c r="O10" s="7" t="s">
        <v>24</v>
      </c>
      <c r="P10" s="18" t="s">
        <v>34</v>
      </c>
      <c r="Q10" s="19" t="s">
        <v>35</v>
      </c>
    </row>
    <row r="11" spans="1:18" ht="27.75" customHeight="1" x14ac:dyDescent="0.2">
      <c r="A11" s="32" t="s">
        <v>21</v>
      </c>
      <c r="B11" s="23" t="s">
        <v>38</v>
      </c>
      <c r="C11" s="1">
        <v>0</v>
      </c>
      <c r="D11" s="26"/>
      <c r="E11" s="27" t="s">
        <v>64</v>
      </c>
      <c r="F11" s="27">
        <v>30</v>
      </c>
      <c r="G11" s="28">
        <v>1000</v>
      </c>
      <c r="H11" s="3">
        <f>IF(E11="","",G11*(VLOOKUP(E11,変更無用!$B$3:$C$6,2,)))</f>
        <v>1000</v>
      </c>
      <c r="I11" s="31"/>
      <c r="J11" s="29">
        <v>60</v>
      </c>
      <c r="K11" s="5">
        <f>IFERROR(H11*J11/100,0)</f>
        <v>600</v>
      </c>
      <c r="L11" s="29"/>
      <c r="M11" s="5">
        <f>G11*L11/100</f>
        <v>0</v>
      </c>
      <c r="N11" s="30"/>
      <c r="O11" s="5">
        <f>I11+K11+M11</f>
        <v>600</v>
      </c>
      <c r="P11" s="5">
        <f>IFERROR(H11-O11,0)</f>
        <v>400</v>
      </c>
      <c r="Q11" s="3">
        <f>IFERROR(O11/H11*100,0)</f>
        <v>60</v>
      </c>
    </row>
    <row r="12" spans="1:18" ht="27.75" customHeight="1" x14ac:dyDescent="0.2">
      <c r="A12" s="22" t="s">
        <v>29</v>
      </c>
      <c r="B12" s="23" t="s">
        <v>39</v>
      </c>
      <c r="C12" s="1">
        <v>1</v>
      </c>
      <c r="D12" s="26"/>
      <c r="E12" s="27" t="s">
        <v>64</v>
      </c>
      <c r="F12" s="27">
        <v>25</v>
      </c>
      <c r="G12" s="28">
        <v>900</v>
      </c>
      <c r="H12" s="3">
        <f>IF(E12="","",G12*(VLOOKUP(E12,変更無用!$B$3:$C$6,2,)))</f>
        <v>900</v>
      </c>
      <c r="I12" s="31">
        <f>H12*0.1</f>
        <v>90</v>
      </c>
      <c r="J12" s="29"/>
      <c r="K12" s="5">
        <f>IFERROR(H12*J12/100,0)</f>
        <v>0</v>
      </c>
      <c r="L12" s="29"/>
      <c r="M12" s="5">
        <f>G12*L12/100</f>
        <v>0</v>
      </c>
      <c r="N12" s="30"/>
      <c r="O12" s="5">
        <f>I12+K12+M12</f>
        <v>90</v>
      </c>
      <c r="P12" s="5">
        <f>IFERROR(H12-O12,0)</f>
        <v>810</v>
      </c>
      <c r="Q12" s="3">
        <f>IFERROR(O12/H12*100,0)</f>
        <v>10</v>
      </c>
    </row>
    <row r="13" spans="1:18" ht="27.75" customHeight="1" thickBot="1" x14ac:dyDescent="0.25">
      <c r="A13" s="24" t="s">
        <v>29</v>
      </c>
      <c r="B13" s="23" t="s">
        <v>38</v>
      </c>
      <c r="C13" s="1">
        <v>2</v>
      </c>
      <c r="D13" s="26"/>
      <c r="E13" s="27" t="s">
        <v>64</v>
      </c>
      <c r="F13" s="27">
        <v>20</v>
      </c>
      <c r="G13" s="28">
        <v>700</v>
      </c>
      <c r="H13" s="3">
        <f>IF(E13="","",G13*(VLOOKUP(E13,変更無用!$B$3:$C$6,2,)))</f>
        <v>700</v>
      </c>
      <c r="I13" s="31">
        <f>H13*0.1</f>
        <v>70</v>
      </c>
      <c r="J13" s="29">
        <v>55</v>
      </c>
      <c r="K13" s="5">
        <f t="shared" ref="K13" si="0">IFERROR(H13*J13/100,0)</f>
        <v>385</v>
      </c>
      <c r="L13" s="29"/>
      <c r="M13" s="5">
        <f>G13*L13/100</f>
        <v>0</v>
      </c>
      <c r="N13" s="30"/>
      <c r="O13" s="5">
        <f>I13+K13+M13</f>
        <v>455</v>
      </c>
      <c r="P13" s="5">
        <f t="shared" ref="P13" si="1">IFERROR(H13-O13,0)</f>
        <v>245</v>
      </c>
      <c r="Q13" s="3">
        <f t="shared" ref="Q13" si="2">IFERROR(O13/H13*100,0)</f>
        <v>65</v>
      </c>
    </row>
    <row r="14" spans="1:18" ht="18.75" customHeight="1" thickTop="1" thickBot="1" x14ac:dyDescent="0.25">
      <c r="C14" s="33" t="s">
        <v>1</v>
      </c>
      <c r="D14" s="34"/>
      <c r="E14" s="34"/>
      <c r="F14" s="13">
        <f>SUM(F12:F13)</f>
        <v>45</v>
      </c>
      <c r="G14" s="14">
        <f>SUM(G12:G13)</f>
        <v>1600</v>
      </c>
      <c r="H14" s="14">
        <f>SUM(H12:H13)</f>
        <v>1600</v>
      </c>
      <c r="I14" s="14">
        <f>SUM(I12:I13)</f>
        <v>160</v>
      </c>
      <c r="J14" s="14"/>
      <c r="K14" s="14">
        <f>SUM(K12:K13)</f>
        <v>385</v>
      </c>
      <c r="L14" s="14"/>
      <c r="M14" s="14">
        <f>SUM(M12:M13)</f>
        <v>0</v>
      </c>
      <c r="N14" s="14"/>
      <c r="O14" s="14">
        <f>SUM(O12:O13)</f>
        <v>545</v>
      </c>
      <c r="P14" s="15">
        <f>SUM(P12:P13)</f>
        <v>1055</v>
      </c>
      <c r="Q14" s="16">
        <f>O14/H14*100</f>
        <v>34.0625</v>
      </c>
      <c r="R14" t="s">
        <v>33</v>
      </c>
    </row>
    <row r="15" spans="1:18" ht="16.5" customHeight="1" x14ac:dyDescent="0.2">
      <c r="C15" s="6"/>
      <c r="D15" s="6"/>
      <c r="F15" s="35" t="s">
        <v>2</v>
      </c>
      <c r="G15" s="9" t="s">
        <v>31</v>
      </c>
      <c r="H15" s="10">
        <f>H14/F14*10</f>
        <v>355.55555555555554</v>
      </c>
      <c r="M15" s="35" t="s">
        <v>2</v>
      </c>
      <c r="N15" s="9" t="s">
        <v>31</v>
      </c>
      <c r="O15" s="11">
        <f>O14/F14*10</f>
        <v>121.11111111111111</v>
      </c>
      <c r="P15" s="10">
        <f>H15-O15</f>
        <v>234.44444444444443</v>
      </c>
      <c r="Q15" s="12">
        <f>O15/H15*100</f>
        <v>34.0625</v>
      </c>
    </row>
    <row r="16" spans="1:18" ht="16.5" customHeight="1" x14ac:dyDescent="0.2">
      <c r="C16" s="6"/>
      <c r="D16" s="6"/>
      <c r="F16" s="36"/>
      <c r="G16" s="8" t="s">
        <v>32</v>
      </c>
      <c r="H16" s="5">
        <f>H15/1000</f>
        <v>0.35555555555555557</v>
      </c>
      <c r="M16" s="36"/>
      <c r="N16" s="8" t="s">
        <v>32</v>
      </c>
      <c r="O16" s="5">
        <f>O15/1000</f>
        <v>0.12111111111111111</v>
      </c>
      <c r="P16" s="5">
        <f>P15/1000</f>
        <v>0.23444444444444443</v>
      </c>
    </row>
    <row r="17" spans="2:19" x14ac:dyDescent="0.2">
      <c r="C17" s="6"/>
      <c r="D17" s="6"/>
      <c r="E17" s="6"/>
      <c r="F17" s="6"/>
    </row>
    <row r="26" spans="2:19" ht="65.25" customHeight="1" x14ac:dyDescent="0.2">
      <c r="B26" s="60" t="s">
        <v>79</v>
      </c>
      <c r="C26" s="60"/>
      <c r="D26" s="52" t="s">
        <v>78</v>
      </c>
      <c r="E26" s="52" t="s">
        <v>78</v>
      </c>
      <c r="F26" s="52" t="s">
        <v>78</v>
      </c>
      <c r="G26" s="52" t="s">
        <v>74</v>
      </c>
      <c r="H26" s="53" t="s">
        <v>73</v>
      </c>
      <c r="I26" s="55" t="s">
        <v>78</v>
      </c>
      <c r="J26" s="56" t="s">
        <v>61</v>
      </c>
      <c r="K26" s="57"/>
      <c r="L26" s="52" t="s">
        <v>76</v>
      </c>
      <c r="M26" s="52"/>
      <c r="N26" s="52"/>
      <c r="O26" s="61" t="s">
        <v>75</v>
      </c>
      <c r="P26" s="61"/>
      <c r="Q26" s="61"/>
      <c r="R26" s="61"/>
      <c r="S26" s="61"/>
    </row>
    <row r="27" spans="2:19" ht="65.25" customHeight="1" x14ac:dyDescent="0.2">
      <c r="B27" s="60"/>
      <c r="C27" s="60"/>
      <c r="D27" s="52"/>
      <c r="E27" s="52"/>
      <c r="F27" s="52"/>
      <c r="G27" s="52"/>
      <c r="H27" s="54"/>
      <c r="I27" s="55"/>
      <c r="J27" s="58"/>
      <c r="K27" s="59"/>
      <c r="L27" s="52"/>
      <c r="M27" s="52"/>
      <c r="N27" s="52"/>
      <c r="O27" s="61"/>
      <c r="P27" s="61"/>
      <c r="Q27" s="61"/>
      <c r="R27" s="61"/>
      <c r="S27" s="61"/>
    </row>
    <row r="29" spans="2:19" ht="32.25" customHeight="1" x14ac:dyDescent="0.2">
      <c r="B29" s="60" t="s">
        <v>41</v>
      </c>
      <c r="C29" s="62"/>
      <c r="D29" s="52" t="s">
        <v>80</v>
      </c>
      <c r="E29" s="52"/>
      <c r="F29" s="52"/>
      <c r="G29" s="52"/>
      <c r="H29" s="52"/>
      <c r="I29" s="52"/>
      <c r="J29" s="52"/>
      <c r="K29" s="52"/>
      <c r="L29" s="52"/>
      <c r="M29" s="52"/>
      <c r="N29" s="52"/>
      <c r="O29" s="63" t="s">
        <v>62</v>
      </c>
      <c r="P29" s="63"/>
      <c r="Q29" s="63"/>
      <c r="R29" s="63"/>
      <c r="S29" s="63"/>
    </row>
    <row r="30" spans="2:19" ht="32.25" customHeight="1" x14ac:dyDescent="0.2">
      <c r="B30" s="62"/>
      <c r="C30" s="62"/>
      <c r="D30" s="52"/>
      <c r="E30" s="52"/>
      <c r="F30" s="52"/>
      <c r="G30" s="52"/>
      <c r="H30" s="52"/>
      <c r="I30" s="52"/>
      <c r="J30" s="52"/>
      <c r="K30" s="52"/>
      <c r="L30" s="52"/>
      <c r="M30" s="52"/>
      <c r="N30" s="52"/>
      <c r="O30" s="63"/>
      <c r="P30" s="63"/>
      <c r="Q30" s="63"/>
      <c r="R30" s="63"/>
      <c r="S30" s="63"/>
    </row>
    <row r="31" spans="2:19" ht="66" customHeight="1" x14ac:dyDescent="0.2">
      <c r="B31" s="60" t="s">
        <v>60</v>
      </c>
      <c r="C31" s="60"/>
      <c r="D31" s="52" t="s">
        <v>78</v>
      </c>
      <c r="E31" s="52" t="s">
        <v>78</v>
      </c>
      <c r="F31" s="52" t="s">
        <v>78</v>
      </c>
      <c r="G31" s="64" t="s">
        <v>74</v>
      </c>
      <c r="H31" s="69" t="s">
        <v>73</v>
      </c>
      <c r="I31" s="66" t="s">
        <v>78</v>
      </c>
      <c r="J31" s="67" t="s">
        <v>61</v>
      </c>
      <c r="K31" s="68"/>
      <c r="L31" s="65" t="s">
        <v>76</v>
      </c>
      <c r="M31" s="65"/>
      <c r="N31" s="65"/>
      <c r="O31" s="61" t="s">
        <v>75</v>
      </c>
      <c r="P31" s="61"/>
      <c r="Q31" s="61"/>
      <c r="R31" s="61"/>
      <c r="S31" s="61"/>
    </row>
    <row r="32" spans="2:19" ht="66" customHeight="1" x14ac:dyDescent="0.2">
      <c r="B32" s="60"/>
      <c r="C32" s="60"/>
      <c r="D32" s="52"/>
      <c r="E32" s="52"/>
      <c r="F32" s="52"/>
      <c r="G32" s="65"/>
      <c r="H32" s="54"/>
      <c r="I32" s="55"/>
      <c r="J32" s="58"/>
      <c r="K32" s="59"/>
      <c r="L32" s="52"/>
      <c r="M32" s="52"/>
      <c r="N32" s="52"/>
      <c r="O32" s="61"/>
      <c r="P32" s="61"/>
      <c r="Q32" s="61"/>
      <c r="R32" s="61"/>
      <c r="S32" s="61"/>
    </row>
  </sheetData>
  <mergeCells count="35">
    <mergeCell ref="O26:S27"/>
    <mergeCell ref="B29:C30"/>
    <mergeCell ref="O29:S30"/>
    <mergeCell ref="B31:C32"/>
    <mergeCell ref="G31:G32"/>
    <mergeCell ref="I31:I32"/>
    <mergeCell ref="J31:K32"/>
    <mergeCell ref="L31:N32"/>
    <mergeCell ref="O31:S32"/>
    <mergeCell ref="H31:H32"/>
    <mergeCell ref="D29:N30"/>
    <mergeCell ref="D31:D32"/>
    <mergeCell ref="E31:E32"/>
    <mergeCell ref="F31:F32"/>
    <mergeCell ref="C14:E14"/>
    <mergeCell ref="F15:F16"/>
    <mergeCell ref="M15:M16"/>
    <mergeCell ref="D26:D27"/>
    <mergeCell ref="E26:E27"/>
    <mergeCell ref="F26:F27"/>
    <mergeCell ref="G26:G27"/>
    <mergeCell ref="H26:H27"/>
    <mergeCell ref="I26:I27"/>
    <mergeCell ref="J26:K27"/>
    <mergeCell ref="B26:C27"/>
    <mergeCell ref="L26:N27"/>
    <mergeCell ref="C3:P3"/>
    <mergeCell ref="C5:I5"/>
    <mergeCell ref="A7:A10"/>
    <mergeCell ref="B7:B10"/>
    <mergeCell ref="C7:C10"/>
    <mergeCell ref="D7:D10"/>
    <mergeCell ref="J7:K7"/>
    <mergeCell ref="L7:N7"/>
    <mergeCell ref="E8:E10"/>
  </mergeCells>
  <phoneticPr fontId="2"/>
  <pageMargins left="0.70866141732283472" right="0.70866141732283472" top="0.74803149606299213" bottom="0.74803149606299213" header="0.31496062992125984" footer="0.31496062992125984"/>
  <pageSetup paperSize="9"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変更無用!$B$3:$B$6</xm:f>
          </x14:formula1>
          <xm:sqref>E11:E13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6"/>
  <sheetViews>
    <sheetView zoomScale="145" zoomScaleNormal="145" workbookViewId="0">
      <selection activeCell="D11" sqref="D11"/>
    </sheetView>
  </sheetViews>
  <sheetFormatPr defaultRowHeight="13" x14ac:dyDescent="0.2"/>
  <sheetData>
    <row r="2" spans="2:3" x14ac:dyDescent="0.2">
      <c r="B2" t="s">
        <v>68</v>
      </c>
    </row>
    <row r="3" spans="2:3" x14ac:dyDescent="0.2">
      <c r="B3" t="s">
        <v>64</v>
      </c>
      <c r="C3">
        <v>1</v>
      </c>
    </row>
    <row r="4" spans="2:3" x14ac:dyDescent="0.2">
      <c r="B4" t="s">
        <v>65</v>
      </c>
      <c r="C4">
        <v>0.93799999999999994</v>
      </c>
    </row>
    <row r="5" spans="2:3" x14ac:dyDescent="0.2">
      <c r="B5" t="s">
        <v>66</v>
      </c>
      <c r="C5">
        <v>1.288</v>
      </c>
    </row>
    <row r="6" spans="2:3" x14ac:dyDescent="0.2">
      <c r="B6" t="s">
        <v>67</v>
      </c>
      <c r="C6">
        <v>1.571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R8</vt:lpstr>
      <vt:lpstr>R8記入例</vt:lpstr>
      <vt:lpstr>変更無用</vt:lpstr>
      <vt:lpstr>'R8'!Print_Area</vt:lpstr>
      <vt:lpstr>'R8記入例'!Print_Area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吉松 優子</cp:lastModifiedBy>
  <cp:lastPrinted>2023-05-24T08:31:57Z</cp:lastPrinted>
  <dcterms:created xsi:type="dcterms:W3CDTF">2015-06-22T06:32:56Z</dcterms:created>
  <dcterms:modified xsi:type="dcterms:W3CDTF">2026-06-04T04:03:28Z</dcterms:modified>
</cp:coreProperties>
</file>