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610" windowHeight="9900"/>
  </bookViews>
  <sheets>
    <sheet name="書式【改定版2019年10月】" sheetId="17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7" i="17" l="1"/>
  <c r="C51" i="17"/>
  <c r="AA44" i="17"/>
  <c r="T44" i="17"/>
  <c r="AA38" i="17"/>
  <c r="V38" i="17"/>
  <c r="X36" i="17"/>
  <c r="V36" i="17"/>
  <c r="L36" i="17"/>
  <c r="AA35" i="17"/>
  <c r="I35" i="17"/>
  <c r="AA33" i="17"/>
  <c r="W33" i="17"/>
  <c r="R33" i="17"/>
  <c r="K33" i="17"/>
  <c r="AA32" i="17"/>
  <c r="X32" i="17"/>
  <c r="Q32" i="17"/>
  <c r="J32" i="17"/>
  <c r="AA30" i="17"/>
  <c r="W30" i="17"/>
  <c r="R30" i="17"/>
  <c r="K30" i="17"/>
  <c r="AA29" i="17"/>
  <c r="X29" i="17"/>
  <c r="Q29" i="17"/>
  <c r="J29" i="17"/>
  <c r="AA26" i="17"/>
  <c r="X26" i="17"/>
  <c r="Q26" i="17"/>
  <c r="H26" i="17"/>
  <c r="M25" i="17"/>
  <c r="I25" i="17"/>
  <c r="AA21" i="17"/>
  <c r="V21" i="17"/>
  <c r="F15" i="17"/>
  <c r="F14" i="17"/>
  <c r="J12" i="17"/>
  <c r="H12" i="17"/>
  <c r="V11" i="17"/>
  <c r="S11" i="17"/>
  <c r="Q11" i="17"/>
  <c r="J11" i="17"/>
  <c r="AA5" i="17"/>
  <c r="T5" i="17"/>
</calcChain>
</file>

<file path=xl/comments1.xml><?xml version="1.0" encoding="utf-8"?>
<comments xmlns="http://schemas.openxmlformats.org/spreadsheetml/2006/main">
  <authors>
    <author>eiyo</author>
    <author>MA-98</author>
  </authors>
  <commentList>
    <comment ref="K14" authorId="0">
      <text>
        <r>
          <rPr>
            <sz val="9"/>
            <color indexed="81"/>
            <rFont val="ＭＳ Ｐゴシック"/>
            <family val="3"/>
            <charset val="128"/>
          </rPr>
          <t>乳・乳製品
卵
小麦
そば
落花生
えび
かに
青魚
大豆
その他（詳細を記載してください）</t>
        </r>
      </text>
    </comment>
    <comment ref="A53" authorId="1">
      <text>
        <r>
          <rPr>
            <sz val="12"/>
            <color indexed="81"/>
            <rFont val="ＭＳ Ｐゴシック"/>
            <family val="3"/>
            <charset val="128"/>
          </rPr>
          <t>　改行の方法
　</t>
        </r>
        <r>
          <rPr>
            <b/>
            <sz val="12"/>
            <color indexed="81"/>
            <rFont val="ＭＳ Ｐゴシック"/>
            <family val="3"/>
            <charset val="128"/>
          </rPr>
          <t>Ａｌｔ＋Ｅｎｔｅｒ</t>
        </r>
        <r>
          <rPr>
            <sz val="12"/>
            <color indexed="81"/>
            <rFont val="ＭＳ Ｐゴシック"/>
            <family val="3"/>
            <charset val="128"/>
          </rPr>
          <t xml:space="preserve">
　</t>
        </r>
      </text>
    </comment>
  </commentList>
</comments>
</file>

<file path=xl/sharedStrings.xml><?xml version="1.0" encoding="utf-8"?>
<sst xmlns="http://schemas.openxmlformats.org/spreadsheetml/2006/main" count="134" uniqueCount="104">
  <si>
    <t>氏名</t>
    <rPh sb="0" eb="1">
      <t>ウジ</t>
    </rPh>
    <rPh sb="1" eb="2">
      <t>ナ</t>
    </rPh>
    <phoneticPr fontId="2"/>
  </si>
  <si>
    <t>生年月日</t>
    <rPh sb="0" eb="1">
      <t>ウ</t>
    </rPh>
    <rPh sb="1" eb="2">
      <t>ネン</t>
    </rPh>
    <rPh sb="2" eb="3">
      <t>ツキ</t>
    </rPh>
    <rPh sb="3" eb="4">
      <t>ヒ</t>
    </rPh>
    <phoneticPr fontId="2"/>
  </si>
  <si>
    <t>身長</t>
    <rPh sb="0" eb="2">
      <t>シンチョウ</t>
    </rPh>
    <phoneticPr fontId="2"/>
  </si>
  <si>
    <t>食種</t>
    <rPh sb="0" eb="2">
      <t>ショクシュ</t>
    </rPh>
    <phoneticPr fontId="2"/>
  </si>
  <si>
    <t>たんぱく質</t>
    <rPh sb="4" eb="5">
      <t>シツ</t>
    </rPh>
    <phoneticPr fontId="2"/>
  </si>
  <si>
    <t>形態</t>
    <rPh sb="0" eb="2">
      <t>ケイタイ</t>
    </rPh>
    <phoneticPr fontId="2"/>
  </si>
  <si>
    <t>形態名称</t>
    <rPh sb="0" eb="2">
      <t>ケイタイ</t>
    </rPh>
    <rPh sb="2" eb="4">
      <t>メイショウ</t>
    </rPh>
    <phoneticPr fontId="2"/>
  </si>
  <si>
    <t>大きさ</t>
    <rPh sb="0" eb="1">
      <t>オオ</t>
    </rPh>
    <phoneticPr fontId="2"/>
  </si>
  <si>
    <t>処理</t>
    <rPh sb="0" eb="2">
      <t>ショリ</t>
    </rPh>
    <phoneticPr fontId="2"/>
  </si>
  <si>
    <t>凝固剤</t>
    <rPh sb="0" eb="2">
      <t>ギョウコ</t>
    </rPh>
    <rPh sb="2" eb="3">
      <t>ザイ</t>
    </rPh>
    <phoneticPr fontId="2"/>
  </si>
  <si>
    <t>間食</t>
    <rPh sb="0" eb="2">
      <t>カンショク</t>
    </rPh>
    <phoneticPr fontId="2"/>
  </si>
  <si>
    <t>水分摂取状況</t>
    <rPh sb="0" eb="2">
      <t>スイブン</t>
    </rPh>
    <rPh sb="2" eb="4">
      <t>セッシュ</t>
    </rPh>
    <rPh sb="4" eb="6">
      <t>ジョウキョウ</t>
    </rPh>
    <phoneticPr fontId="2"/>
  </si>
  <si>
    <t>食事摂取量ムラ</t>
    <rPh sb="0" eb="2">
      <t>ショクジ</t>
    </rPh>
    <rPh sb="2" eb="4">
      <t>セッシュ</t>
    </rPh>
    <rPh sb="4" eb="5">
      <t>リョウ</t>
    </rPh>
    <phoneticPr fontId="2"/>
  </si>
  <si>
    <t>食事時間</t>
    <rPh sb="0" eb="2">
      <t>ショクジ</t>
    </rPh>
    <rPh sb="2" eb="4">
      <t>ジカン</t>
    </rPh>
    <phoneticPr fontId="2"/>
  </si>
  <si>
    <t>歯の状態</t>
    <rPh sb="0" eb="1">
      <t>ハ</t>
    </rPh>
    <rPh sb="2" eb="4">
      <t>ジョウタイ</t>
    </rPh>
    <phoneticPr fontId="2"/>
  </si>
  <si>
    <t>投与ルート</t>
    <rPh sb="0" eb="2">
      <t>トウヨ</t>
    </rPh>
    <phoneticPr fontId="2"/>
  </si>
  <si>
    <t>濃度</t>
    <rPh sb="0" eb="2">
      <t>ノウド</t>
    </rPh>
    <phoneticPr fontId="2"/>
  </si>
  <si>
    <t>食器具</t>
    <rPh sb="0" eb="2">
      <t>ショッキ</t>
    </rPh>
    <rPh sb="2" eb="3">
      <t>グ</t>
    </rPh>
    <phoneticPr fontId="2"/>
  </si>
  <si>
    <t>BMI</t>
    <phoneticPr fontId="2"/>
  </si>
  <si>
    <t>入院（所）日</t>
    <rPh sb="0" eb="2">
      <t>ニュウイン</t>
    </rPh>
    <rPh sb="3" eb="4">
      <t>ショ</t>
    </rPh>
    <rPh sb="5" eb="6">
      <t>ヒ</t>
    </rPh>
    <phoneticPr fontId="2"/>
  </si>
  <si>
    <t>栄養補給</t>
    <rPh sb="0" eb="2">
      <t>エイヨウ</t>
    </rPh>
    <rPh sb="2" eb="4">
      <t>ホキュウ</t>
    </rPh>
    <phoneticPr fontId="2"/>
  </si>
  <si>
    <t>水分量</t>
    <rPh sb="0" eb="3">
      <t>スイブンリョウ</t>
    </rPh>
    <phoneticPr fontId="2"/>
  </si>
  <si>
    <t>経口</t>
    <rPh sb="0" eb="2">
      <t>ケイコウ</t>
    </rPh>
    <phoneticPr fontId="2"/>
  </si>
  <si>
    <t>経管</t>
    <rPh sb="0" eb="2">
      <t>ケイカン</t>
    </rPh>
    <phoneticPr fontId="2"/>
  </si>
  <si>
    <t>栄養剤の種類</t>
    <rPh sb="0" eb="3">
      <t>エイヨウザイ</t>
    </rPh>
    <rPh sb="4" eb="6">
      <t>シュルイ</t>
    </rPh>
    <phoneticPr fontId="2"/>
  </si>
  <si>
    <t>栄養剤</t>
    <rPh sb="0" eb="3">
      <t>エイヨウザイ</t>
    </rPh>
    <phoneticPr fontId="2"/>
  </si>
  <si>
    <t>施設名</t>
    <rPh sb="0" eb="3">
      <t>シセツメイ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</si>
  <si>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</si>
  <si>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</si>
  <si>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</si>
  <si>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エネルギー</t>
    <phoneticPr fontId="2"/>
  </si>
  <si>
    <t>kcal</t>
    <phoneticPr fontId="2"/>
  </si>
  <si>
    <t>ミキサー</t>
    <phoneticPr fontId="2"/>
  </si>
  <si>
    <t>レベル</t>
    <phoneticPr fontId="2"/>
  </si>
  <si>
    <r>
      <t>＜治療食・</t>
    </r>
    <r>
      <rPr>
        <sz val="11"/>
        <rFont val="ＭＳ Ｐゴシック"/>
        <family val="3"/>
        <charset val="128"/>
      </rPr>
      <t>療養食の対象疾患＞</t>
    </r>
    <rPh sb="1" eb="3">
      <t>チリョウ</t>
    </rPh>
    <rPh sb="3" eb="4">
      <t>ショク</t>
    </rPh>
    <rPh sb="5" eb="7">
      <t>リョウヨウ</t>
    </rPh>
    <rPh sb="7" eb="8">
      <t>ショク</t>
    </rPh>
    <rPh sb="9" eb="11">
      <t>タイショウ</t>
    </rPh>
    <rPh sb="11" eb="13">
      <t>シッカン</t>
    </rPh>
    <phoneticPr fontId="2"/>
  </si>
  <si>
    <t>主食</t>
    <rPh sb="0" eb="1">
      <t>シュ</t>
    </rPh>
    <rPh sb="1" eb="2">
      <t>ショク</t>
    </rPh>
    <phoneticPr fontId="2"/>
  </si>
  <si>
    <t>主菜</t>
    <rPh sb="0" eb="1">
      <t>シュ</t>
    </rPh>
    <rPh sb="1" eb="2">
      <t>ナ</t>
    </rPh>
    <phoneticPr fontId="2"/>
  </si>
  <si>
    <t>副菜</t>
    <rPh sb="0" eb="1">
      <t>フク</t>
    </rPh>
    <rPh sb="1" eb="2">
      <t>ナ</t>
    </rPh>
    <phoneticPr fontId="2"/>
  </si>
  <si>
    <t>留意事項</t>
    <rPh sb="0" eb="2">
      <t>リュウイ</t>
    </rPh>
    <rPh sb="2" eb="4">
      <t>ジコウ</t>
    </rPh>
    <phoneticPr fontId="2"/>
  </si>
  <si>
    <t>（</t>
    <phoneticPr fontId="2"/>
  </si>
  <si>
    <t>No.１</t>
    <phoneticPr fontId="2"/>
  </si>
  <si>
    <t>No.２</t>
    <phoneticPr fontId="2"/>
  </si>
  <si>
    <t>投与水分</t>
    <rPh sb="2" eb="4">
      <t>スイブン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</si>
  <si>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</si>
  <si>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</si>
  <si>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</si>
  <si>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ｃｍ</t>
    <phoneticPr fontId="2"/>
  </si>
  <si>
    <t>ｇ</t>
    <phoneticPr fontId="2"/>
  </si>
  <si>
    <t>朝</t>
    <rPh sb="0" eb="1">
      <t>アサ</t>
    </rPh>
    <phoneticPr fontId="2"/>
  </si>
  <si>
    <t>夕</t>
    <rPh sb="0" eb="1">
      <t>ユウ</t>
    </rPh>
    <phoneticPr fontId="2"/>
  </si>
  <si>
    <t>昼（</t>
    <rPh sb="0" eb="1">
      <t>ヒル</t>
    </rPh>
    <phoneticPr fontId="2"/>
  </si>
  <si>
    <t>ｍｌ　）</t>
    <phoneticPr fontId="2"/>
  </si>
  <si>
    <t>学会分類2013</t>
    <rPh sb="0" eb="2">
      <t>ガッカイ</t>
    </rPh>
    <rPh sb="2" eb="4">
      <t>ブンルイ</t>
    </rPh>
    <phoneticPr fontId="2"/>
  </si>
  <si>
    <t>割</t>
    <rPh sb="0" eb="1">
      <t>ワ</t>
    </rPh>
    <phoneticPr fontId="2"/>
  </si>
  <si>
    <t>主食</t>
    <rPh sb="0" eb="2">
      <t>シュショク</t>
    </rPh>
    <phoneticPr fontId="2"/>
  </si>
  <si>
    <t>副食</t>
    <rPh sb="0" eb="1">
      <t>フク</t>
    </rPh>
    <rPh sb="1" eb="2">
      <t>ショク</t>
    </rPh>
    <phoneticPr fontId="2"/>
  </si>
  <si>
    <t>分</t>
    <rPh sb="0" eb="1">
      <t>フン</t>
    </rPh>
    <phoneticPr fontId="2"/>
  </si>
  <si>
    <t>職名</t>
    <rPh sb="0" eb="2">
      <t>ショクメイ</t>
    </rPh>
    <phoneticPr fontId="2"/>
  </si>
  <si>
    <t>特記事項</t>
    <phoneticPr fontId="2"/>
  </si>
  <si>
    <t>ふりがな</t>
    <phoneticPr fontId="2"/>
  </si>
  <si>
    <t>kcal/ml</t>
    <phoneticPr fontId="2"/>
  </si>
  <si>
    <t>ｍｌ）</t>
    <phoneticPr fontId="2"/>
  </si>
  <si>
    <t>氏名</t>
    <rPh sb="0" eb="2">
      <t>シメイ</t>
    </rPh>
    <phoneticPr fontId="2"/>
  </si>
  <si>
    <t>測定日</t>
    <rPh sb="0" eb="2">
      <t>ソクテイ</t>
    </rPh>
    <rPh sb="2" eb="3">
      <t>ヒ</t>
    </rPh>
    <phoneticPr fontId="2"/>
  </si>
  <si>
    <t>体重</t>
    <rPh sb="0" eb="2">
      <t>タイジュウ</t>
    </rPh>
    <phoneticPr fontId="2"/>
  </si>
  <si>
    <t>ｋｇ</t>
    <phoneticPr fontId="2"/>
  </si>
  <si>
    <t>とろみ</t>
    <phoneticPr fontId="2"/>
  </si>
  <si>
    <t>１日（</t>
    <rPh sb="1" eb="2">
      <t>ニチ</t>
    </rPh>
    <phoneticPr fontId="2"/>
  </si>
  <si>
    <t>）ｍｌ</t>
    <phoneticPr fontId="2"/>
  </si>
  <si>
    <t>）回</t>
    <rPh sb="1" eb="2">
      <t>カイ</t>
    </rPh>
    <phoneticPr fontId="2"/>
  </si>
  <si>
    <t>）×（</t>
    <phoneticPr fontId="2"/>
  </si>
  <si>
    <t>南薩地域給食施設連絡協議会</t>
    <rPh sb="0" eb="1">
      <t>ミナミ</t>
    </rPh>
    <rPh sb="1" eb="2">
      <t>サツ</t>
    </rPh>
    <rPh sb="2" eb="4">
      <t>チイキ</t>
    </rPh>
    <rPh sb="4" eb="6">
      <t>キュウショク</t>
    </rPh>
    <rPh sb="6" eb="8">
      <t>シセツ</t>
    </rPh>
    <rPh sb="8" eb="10">
      <t>レンラク</t>
    </rPh>
    <rPh sb="10" eb="13">
      <t>キョウギカイ</t>
    </rPh>
    <phoneticPr fontId="2"/>
  </si>
  <si>
    <t>日</t>
    <rPh sb="0" eb="1">
      <t>ヒ</t>
    </rPh>
    <phoneticPr fontId="2"/>
  </si>
  <si>
    <t>歳</t>
    <rPh sb="0" eb="1">
      <t>サイ</t>
    </rPh>
    <phoneticPr fontId="2"/>
  </si>
  <si>
    <t>投  与  量</t>
    <phoneticPr fontId="2"/>
  </si>
  <si>
    <t>特     記     事     項</t>
    <rPh sb="0" eb="1">
      <t>トク</t>
    </rPh>
    <rPh sb="6" eb="7">
      <t>キ</t>
    </rPh>
    <rPh sb="12" eb="13">
      <t>コト</t>
    </rPh>
    <rPh sb="18" eb="19">
      <t>コウ</t>
    </rPh>
    <phoneticPr fontId="2"/>
  </si>
  <si>
    <t>食事摂取状況</t>
    <rPh sb="0" eb="2">
      <t>ショクジ</t>
    </rPh>
    <rPh sb="2" eb="4">
      <t>セッシュ</t>
    </rPh>
    <phoneticPr fontId="2"/>
  </si>
  <si>
    <t>喫食量</t>
    <rPh sb="0" eb="1">
      <t>キツ</t>
    </rPh>
    <rPh sb="1" eb="2">
      <t>ショク</t>
    </rPh>
    <rPh sb="2" eb="3">
      <t>リョウ</t>
    </rPh>
    <phoneticPr fontId="2"/>
  </si>
  <si>
    <t xml:space="preserve"> ）</t>
    <phoneticPr fontId="2"/>
  </si>
  <si>
    <t>ml) 　食間（</t>
    <rPh sb="5" eb="7">
      <t>ショッカン</t>
    </rPh>
    <phoneticPr fontId="2"/>
  </si>
  <si>
    <t>体　重　経　過</t>
    <rPh sb="0" eb="1">
      <t>カラダ</t>
    </rPh>
    <rPh sb="2" eb="3">
      <t>シゲ</t>
    </rPh>
    <rPh sb="4" eb="5">
      <t>ヘ</t>
    </rPh>
    <rPh sb="6" eb="7">
      <t>カ</t>
    </rPh>
    <phoneticPr fontId="2"/>
  </si>
  <si>
    <t>　　　　  （</t>
    <phoneticPr fontId="2"/>
  </si>
  <si>
    <t>栄養情報提供書</t>
    <rPh sb="0" eb="2">
      <t>エイヨウ</t>
    </rPh>
    <rPh sb="2" eb="4">
      <t>ジョウホウ</t>
    </rPh>
    <rPh sb="4" eb="6">
      <t>テイキョウ</t>
    </rPh>
    <rPh sb="6" eb="7">
      <t>ショ</t>
    </rPh>
    <phoneticPr fontId="2"/>
  </si>
  <si>
    <t>性別</t>
    <rPh sb="0" eb="2">
      <t>セイベツ</t>
    </rPh>
    <phoneticPr fontId="2"/>
  </si>
  <si>
    <t>月</t>
    <rPh sb="0" eb="1">
      <t>ガツ</t>
    </rPh>
    <phoneticPr fontId="2"/>
  </si>
  <si>
    <t>退院（所）予定日</t>
    <rPh sb="0" eb="2">
      <t>タイイン</t>
    </rPh>
    <rPh sb="3" eb="4">
      <t>ショ</t>
    </rPh>
    <rPh sb="5" eb="8">
      <t>ヨテイビ</t>
    </rPh>
    <phoneticPr fontId="2"/>
  </si>
  <si>
    <t>義歯　：</t>
    <rPh sb="0" eb="2">
      <t>ギシ</t>
    </rPh>
    <phoneticPr fontId="2"/>
  </si>
  <si>
    <t>自歯　：</t>
    <rPh sb="0" eb="1">
      <t>ジ</t>
    </rPh>
    <rPh sb="1" eb="2">
      <t>ハ</t>
    </rPh>
    <phoneticPr fontId="2"/>
  </si>
  <si>
    <t>とろみ使用</t>
    <rPh sb="3" eb="5">
      <t>シヨウ</t>
    </rPh>
    <phoneticPr fontId="2"/>
  </si>
  <si>
    <t>ゼリー</t>
    <phoneticPr fontId="2"/>
  </si>
  <si>
    <t>ｱﾚﾙｷﾞｰ食品</t>
    <rPh sb="6" eb="8">
      <t>ショクヒン</t>
    </rPh>
    <phoneticPr fontId="2"/>
  </si>
  <si>
    <t>kcal）</t>
    <phoneticPr fontId="2"/>
  </si>
  <si>
    <t>kcal)</t>
    <phoneticPr fontId="2"/>
  </si>
  <si>
    <t>自助具</t>
    <rPh sb="0" eb="3">
      <t>ジジョグ</t>
    </rPh>
    <phoneticPr fontId="2"/>
  </si>
  <si>
    <t>2015年3月作成</t>
    <rPh sb="4" eb="5">
      <t>ネン</t>
    </rPh>
    <rPh sb="6" eb="7">
      <t>ガツ</t>
    </rPh>
    <rPh sb="7" eb="9">
      <t>サクセイ</t>
    </rPh>
    <phoneticPr fontId="2"/>
  </si>
  <si>
    <t>　　　　　　　　※栄養量や食事形態については入院・入所時に再度検討をお願いいたします</t>
    <rPh sb="9" eb="11">
      <t>エイヨウ</t>
    </rPh>
    <rPh sb="11" eb="12">
      <t>リョウ</t>
    </rPh>
    <rPh sb="13" eb="15">
      <t>ショクジ</t>
    </rPh>
    <rPh sb="15" eb="17">
      <t>ケイタイ</t>
    </rPh>
    <rPh sb="22" eb="24">
      <t>ニュウイン</t>
    </rPh>
    <rPh sb="25" eb="27">
      <t>ニュウショ</t>
    </rPh>
    <rPh sb="27" eb="28">
      <t>ジ</t>
    </rPh>
    <rPh sb="29" eb="31">
      <t>サイド</t>
    </rPh>
    <rPh sb="31" eb="33">
      <t>ケントウ</t>
    </rPh>
    <rPh sb="35" eb="36">
      <t>ネガ</t>
    </rPh>
    <phoneticPr fontId="2"/>
  </si>
  <si>
    <t>作成日</t>
    <rPh sb="0" eb="3">
      <t>サクセイビ</t>
    </rPh>
    <phoneticPr fontId="2"/>
  </si>
  <si>
    <t>有</t>
  </si>
  <si>
    <t>服薬中による　　　　禁止食品</t>
    <rPh sb="0" eb="2">
      <t>フクヤク</t>
    </rPh>
    <rPh sb="2" eb="3">
      <t>ナカ</t>
    </rPh>
    <rPh sb="10" eb="12">
      <t>キンシ</t>
    </rPh>
    <rPh sb="12" eb="14">
      <t>ショクヒン</t>
    </rPh>
    <phoneticPr fontId="2"/>
  </si>
  <si>
    <t>禁忌食品</t>
    <rPh sb="0" eb="2">
      <t>キンキ</t>
    </rPh>
    <rPh sb="2" eb="4">
      <t>ショクヒン</t>
    </rPh>
    <phoneticPr fontId="2"/>
  </si>
  <si>
    <t xml:space="preserve"> ※アレルギー食品および禁忌食品については、入院・入所時に再度詳細な聞き取りをお願いいたします</t>
    <rPh sb="7" eb="9">
      <t>ショクヒン</t>
    </rPh>
    <rPh sb="12" eb="14">
      <t>キンキ</t>
    </rPh>
    <rPh sb="14" eb="16">
      <t>ショクヒン</t>
    </rPh>
    <rPh sb="23" eb="24">
      <t>・</t>
    </rPh>
    <rPh sb="24" eb="26">
      <t>ニュウショ</t>
    </rPh>
    <rPh sb="26" eb="28">
      <t>ジニ</t>
    </rPh>
    <rPh sb="28" eb="30">
      <t>サイド</t>
    </rPh>
    <rPh sb="30" eb="32">
      <t>ショウサイ</t>
    </rPh>
    <rPh sb="32" eb="33">
      <t>ショウサイ</t>
    </rPh>
    <rPh sb="34" eb="35">
      <t>キ</t>
    </rPh>
    <rPh sb="36" eb="37">
      <t>ト</t>
    </rPh>
    <rPh sb="40" eb="41">
      <t>ネガ</t>
    </rPh>
    <phoneticPr fontId="2"/>
  </si>
  <si>
    <t>2019年10月改定</t>
    <rPh sb="4" eb="5">
      <t>ネン</t>
    </rPh>
    <rPh sb="7" eb="8">
      <t>ガツ</t>
    </rPh>
    <rPh sb="8" eb="10">
      <t>カイテイ</t>
    </rPh>
    <phoneticPr fontId="2"/>
  </si>
  <si>
    <t xml:space="preserve"> ※禁忌食品とは、アレルギーレベルで喫食ができない食品（ただし、アレルギー症状は無し）</t>
    <rPh sb="2" eb="4">
      <t>キンキ</t>
    </rPh>
    <rPh sb="4" eb="6">
      <t>ショクヒン</t>
    </rPh>
    <rPh sb="18" eb="20">
      <t>キッショク</t>
    </rPh>
    <rPh sb="25" eb="27">
      <t>ショクヒン</t>
    </rPh>
    <rPh sb="37" eb="39">
      <t>ショウジョウ</t>
    </rPh>
    <rPh sb="40" eb="41">
      <t>ナ</t>
    </rPh>
    <phoneticPr fontId="2"/>
  </si>
  <si>
    <t>経鼻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</si>
</sst>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2"/>
      <color indexed="8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4" xfId="0" applyBorder="1" applyProtection="1">
      <alignment vertical="center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0" fillId="0" borderId="6" xfId="0" applyBorder="1">
      <alignment vertical="center"/>
    </xf>
    <xf numFmtId="0" fontId="3" fillId="0" borderId="2" xfId="0" applyFont="1" applyBorder="1">
      <alignment vertical="center"/>
    </xf>
    <xf numFmtId="0" fontId="0" fillId="0" borderId="4" xfId="0" applyBorder="1">
      <alignment vertical="center"/>
    </xf>
    <xf numFmtId="0" fontId="0" fillId="2" borderId="4" xfId="0" applyFill="1" applyBorder="1">
      <alignment vertical="center"/>
    </xf>
    <xf numFmtId="0" fontId="0" fillId="2" borderId="2" xfId="0" applyFill="1" applyBorder="1">
      <alignment vertical="center"/>
    </xf>
    <xf numFmtId="0" fontId="7" fillId="0" borderId="3" xfId="0" applyFont="1" applyBorder="1">
      <alignment vertical="center"/>
    </xf>
    <xf numFmtId="0" fontId="0" fillId="0" borderId="3" xfId="0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10" xfId="0" applyFont="1" applyBorder="1" applyAlignment="1" applyProtection="1">
      <alignment vertical="top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6" fillId="0" borderId="11" xfId="0" applyFont="1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2" xfId="0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0" fillId="0" borderId="11" xfId="0" applyFill="1" applyBorder="1" applyAlignment="1">
      <alignment vertical="center"/>
    </xf>
    <xf numFmtId="0" fontId="0" fillId="0" borderId="10" xfId="0" applyFill="1" applyBorder="1" applyAlignment="1">
      <alignment horizontal="right" vertical="center"/>
    </xf>
    <xf numFmtId="0" fontId="0" fillId="5" borderId="10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5" borderId="11" xfId="0" applyFill="1" applyBorder="1">
      <alignment vertical="center"/>
    </xf>
    <xf numFmtId="0" fontId="3" fillId="0" borderId="2" xfId="0" applyFont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5" fillId="0" borderId="6" xfId="0" applyFont="1" applyBorder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0" borderId="2" xfId="0" applyFill="1" applyBorder="1" applyAlignment="1" applyProtection="1">
      <alignment horizontal="right" vertical="center"/>
      <protection locked="0"/>
    </xf>
    <xf numFmtId="0" fontId="0" fillId="0" borderId="6" xfId="0" applyFill="1" applyBorder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6" xfId="0" applyBorder="1" applyProtection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 applyProtection="1">
      <alignment horizontal="right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5" xfId="0" applyFill="1" applyBorder="1" applyAlignment="1" applyProtection="1">
      <alignment vertical="center"/>
    </xf>
    <xf numFmtId="0" fontId="0" fillId="4" borderId="6" xfId="0" applyFill="1" applyBorder="1" applyAlignment="1" applyProtection="1">
      <alignment vertical="center"/>
    </xf>
    <xf numFmtId="0" fontId="0" fillId="4" borderId="8" xfId="0" applyFill="1" applyBorder="1" applyAlignment="1" applyProtection="1">
      <alignment vertical="center"/>
    </xf>
    <xf numFmtId="0" fontId="0" fillId="4" borderId="0" xfId="0" applyFill="1" applyBorder="1" applyAlignment="1" applyProtection="1">
      <alignment vertical="center"/>
    </xf>
    <xf numFmtId="0" fontId="0" fillId="4" borderId="10" xfId="0" applyFill="1" applyBorder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horizontal="right" vertical="center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0" fillId="4" borderId="1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2" xfId="0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56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left" vertical="center"/>
      <protection locked="0"/>
    </xf>
    <xf numFmtId="0" fontId="0" fillId="0" borderId="3" xfId="0" applyFill="1" applyBorder="1" applyAlignment="1" applyProtection="1">
      <alignment horizontal="left" vertical="center"/>
      <protection locked="0"/>
    </xf>
    <xf numFmtId="0" fontId="0" fillId="0" borderId="4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2" borderId="13" xfId="0" applyFill="1" applyBorder="1" applyAlignment="1">
      <alignment horizontal="center" vertical="center" textRotation="255" wrapText="1"/>
    </xf>
    <xf numFmtId="0" fontId="0" fillId="2" borderId="14" xfId="0" applyFill="1" applyBorder="1" applyAlignment="1">
      <alignment horizontal="center" vertical="center" textRotation="255" wrapText="1"/>
    </xf>
    <xf numFmtId="0" fontId="0" fillId="2" borderId="15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0" borderId="4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4" xfId="0" applyFill="1" applyBorder="1" applyAlignment="1" applyProtection="1">
      <alignment horizontal="left" vertical="center" indent="1"/>
      <protection locked="0"/>
    </xf>
    <xf numFmtId="0" fontId="0" fillId="0" borderId="2" xfId="0" applyFill="1" applyBorder="1" applyAlignment="1" applyProtection="1">
      <alignment horizontal="left" vertical="center" indent="1"/>
      <protection locked="0"/>
    </xf>
    <xf numFmtId="0" fontId="0" fillId="2" borderId="12" xfId="0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0" fontId="0" fillId="0" borderId="2" xfId="0" applyBorder="1" applyAlignment="1" applyProtection="1">
      <alignment horizontal="left" vertical="center" wrapText="1" indent="1"/>
      <protection locked="0"/>
    </xf>
    <xf numFmtId="0" fontId="0" fillId="0" borderId="3" xfId="0" applyBorder="1" applyAlignment="1" applyProtection="1">
      <alignment horizontal="left" vertical="center" wrapText="1" indent="1"/>
      <protection locked="0"/>
    </xf>
    <xf numFmtId="0" fontId="0" fillId="2" borderId="13" xfId="0" applyFill="1" applyBorder="1" applyAlignment="1">
      <alignment horizontal="center" vertical="center" textRotation="255"/>
    </xf>
    <xf numFmtId="0" fontId="0" fillId="2" borderId="14" xfId="0" applyFill="1" applyBorder="1" applyAlignment="1">
      <alignment horizontal="center" vertical="center" textRotation="255"/>
    </xf>
    <xf numFmtId="0" fontId="0" fillId="2" borderId="15" xfId="0" applyFill="1" applyBorder="1" applyAlignment="1">
      <alignment horizontal="center" vertical="center" textRotation="255"/>
    </xf>
    <xf numFmtId="0" fontId="0" fillId="4" borderId="4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right" vertical="center"/>
    </xf>
    <xf numFmtId="0" fontId="0" fillId="2" borderId="1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0" fillId="3" borderId="4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right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left" vertical="center"/>
    </xf>
    <xf numFmtId="0" fontId="0" fillId="4" borderId="6" xfId="0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justify" vertical="top" wrapText="1"/>
      <protection locked="0"/>
    </xf>
    <xf numFmtId="0" fontId="6" fillId="0" borderId="6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justify" vertical="top" wrapText="1"/>
      <protection locked="0"/>
    </xf>
    <xf numFmtId="0" fontId="6" fillId="0" borderId="0" xfId="0" applyFont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left" vertical="top" wrapText="1" readingOrder="1"/>
      <protection locked="0"/>
    </xf>
    <xf numFmtId="0" fontId="13" fillId="0" borderId="6" xfId="0" applyFont="1" applyBorder="1" applyAlignment="1" applyProtection="1">
      <alignment horizontal="left" vertical="top" wrapText="1" readingOrder="1"/>
      <protection locked="0"/>
    </xf>
    <xf numFmtId="0" fontId="13" fillId="0" borderId="7" xfId="0" applyFont="1" applyBorder="1" applyAlignment="1" applyProtection="1">
      <alignment horizontal="left" vertical="top" wrapText="1" readingOrder="1"/>
      <protection locked="0"/>
    </xf>
    <xf numFmtId="0" fontId="13" fillId="0" borderId="8" xfId="0" applyFont="1" applyBorder="1" applyAlignment="1" applyProtection="1">
      <alignment horizontal="left" vertical="top" wrapText="1" readingOrder="1"/>
      <protection locked="0"/>
    </xf>
    <xf numFmtId="0" fontId="13" fillId="0" borderId="0" xfId="0" applyFont="1" applyBorder="1" applyAlignment="1" applyProtection="1">
      <alignment horizontal="left" vertical="top" wrapText="1" readingOrder="1"/>
      <protection locked="0"/>
    </xf>
    <xf numFmtId="0" fontId="13" fillId="0" borderId="9" xfId="0" applyFont="1" applyBorder="1" applyAlignment="1" applyProtection="1">
      <alignment horizontal="left" vertical="top" wrapText="1" readingOrder="1"/>
      <protection locked="0"/>
    </xf>
    <xf numFmtId="0" fontId="13" fillId="0" borderId="10" xfId="0" applyFont="1" applyBorder="1" applyAlignment="1" applyProtection="1">
      <alignment horizontal="center" vertical="center" wrapText="1" readingOrder="1"/>
    </xf>
    <xf numFmtId="0" fontId="13" fillId="0" borderId="1" xfId="0" applyFont="1" applyBorder="1" applyAlignment="1" applyProtection="1">
      <alignment horizontal="center" vertical="center" wrapText="1" readingOrder="1"/>
    </xf>
    <xf numFmtId="0" fontId="13" fillId="0" borderId="11" xfId="0" applyFont="1" applyBorder="1" applyAlignment="1" applyProtection="1">
      <alignment horizontal="center" vertical="center" wrapText="1" readingOrder="1"/>
    </xf>
  </cellXfs>
  <cellStyles count="1">
    <cellStyle name="標準" xfId="0" builtinId="0"/>
  </cellStyles>
  <dxfs count="33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colors>
    <mruColors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14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238125</xdr:colOff>
      <xdr:row>18</xdr:row>
      <xdr:rowOff>0</xdr:rowOff>
    </xdr:from>
    <xdr:to>
      <xdr:col>21</xdr:col>
      <xdr:colOff>238125</xdr:colOff>
      <xdr:row>19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810250" y="4362450"/>
          <a:ext cx="0" cy="26670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n878" id="{D806CD13-DA17-4797-B808-551186B5B1F6}" userId="n878" providerId="None"/>
</personList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92"/>
  <sheetViews>
    <sheetView tabSelected="1" zoomScaleNormal="100" workbookViewId="0">
      <selection sqref="A1:AA1"/>
    </sheetView>
  </sheetViews>
  <sheetFormatPr defaultRowHeight="13.5" outlineLevelCol="1"/>
  <cols>
    <col min="1" max="1" width="5.625" style="1" customWidth="1"/>
    <col min="2" max="2" width="5.75" style="1" customWidth="1"/>
    <col min="3" max="7" width="2.625" style="1" customWidth="1"/>
    <col min="8" max="8" width="3.25" style="1" customWidth="1"/>
    <col min="9" max="9" width="4" style="1" customWidth="1"/>
    <col min="10" max="10" width="3.75" style="1" customWidth="1"/>
    <col min="11" max="11" width="5.625" style="1" customWidth="1"/>
    <col min="12" max="12" width="4.125" style="1" customWidth="1"/>
    <col min="13" max="16" width="2.625" style="1" customWidth="1"/>
    <col min="17" max="19" width="2.625" style="1" customWidth="1" outlineLevel="1"/>
    <col min="20" max="22" width="4.75" style="1" customWidth="1"/>
    <col min="23" max="23" width="4.375" style="1" customWidth="1"/>
    <col min="24" max="24" width="4.75" style="1" customWidth="1"/>
    <col min="25" max="25" width="4.375" style="1" customWidth="1"/>
    <col min="26" max="27" width="4.75" style="1" customWidth="1"/>
    <col min="28" max="29" width="9" style="1"/>
    <col min="30" max="30" width="17.875" style="1" customWidth="1"/>
    <col min="31" max="16384" width="9" style="1"/>
  </cols>
  <sheetData>
    <row r="1" spans="1:37" ht="18" customHeight="1">
      <c r="A1" s="70" t="s">
        <v>82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</row>
    <row r="2" spans="1:37" ht="18" customHeight="1">
      <c r="A2" s="71" t="s">
        <v>40</v>
      </c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3" t="s">
        <v>96</v>
      </c>
      <c r="R2" s="73"/>
      <c r="S2" s="73"/>
      <c r="T2" s="74"/>
      <c r="U2" s="75"/>
      <c r="V2" s="75"/>
      <c r="W2" s="63" t="s">
        <v>43</v>
      </c>
      <c r="X2" s="23"/>
      <c r="Y2" s="63" t="s">
        <v>44</v>
      </c>
      <c r="Z2" s="23"/>
      <c r="AA2" s="63" t="s">
        <v>45</v>
      </c>
    </row>
    <row r="3" spans="1:37" ht="20.100000000000001" customHeight="1">
      <c r="A3" s="76" t="s">
        <v>0</v>
      </c>
      <c r="B3" s="77"/>
      <c r="C3" s="82" t="s">
        <v>59</v>
      </c>
      <c r="D3" s="83"/>
      <c r="E3" s="83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5" t="s">
        <v>83</v>
      </c>
      <c r="R3" s="85"/>
      <c r="S3" s="86"/>
      <c r="T3" s="86" t="s">
        <v>34</v>
      </c>
      <c r="U3" s="87"/>
      <c r="V3" s="87"/>
      <c r="W3" s="87"/>
      <c r="X3" s="87"/>
      <c r="Y3" s="87"/>
      <c r="Z3" s="87"/>
      <c r="AA3" s="88"/>
    </row>
    <row r="4" spans="1:37" ht="20.100000000000001" customHeight="1">
      <c r="A4" s="78"/>
      <c r="B4" s="79"/>
      <c r="C4" s="89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3"/>
      <c r="R4" s="93"/>
      <c r="S4" s="94"/>
      <c r="T4" s="95"/>
      <c r="U4" s="96"/>
      <c r="V4" s="96"/>
      <c r="W4" s="96"/>
      <c r="X4" s="96"/>
      <c r="Y4" s="96"/>
      <c r="Z4" s="96"/>
      <c r="AA4" s="97"/>
    </row>
    <row r="5" spans="1:37" ht="20.100000000000001" customHeight="1">
      <c r="A5" s="80"/>
      <c r="B5" s="81"/>
      <c r="C5" s="91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  <c r="R5" s="93"/>
      <c r="S5" s="94"/>
      <c r="T5" s="27" t="str">
        <f>IF(OR(T4="その他",X4="その他"),"（","")</f>
        <v/>
      </c>
      <c r="U5" s="98"/>
      <c r="V5" s="98"/>
      <c r="W5" s="98"/>
      <c r="X5" s="98"/>
      <c r="Y5" s="98"/>
      <c r="Z5" s="98"/>
      <c r="AA5" s="26" t="str">
        <f>IF(OR(T4="その他",X4="その他"),")","")</f>
        <v/>
      </c>
    </row>
    <row r="6" spans="1:37" ht="20.100000000000001" customHeight="1">
      <c r="A6" s="99" t="s">
        <v>1</v>
      </c>
      <c r="B6" s="100"/>
      <c r="C6" s="101"/>
      <c r="D6" s="102"/>
      <c r="E6" s="102"/>
      <c r="F6" s="102"/>
      <c r="G6" s="102"/>
      <c r="H6" s="102"/>
      <c r="I6" s="102"/>
      <c r="J6" s="52" t="s">
        <v>43</v>
      </c>
      <c r="K6" s="58"/>
      <c r="L6" s="52" t="s">
        <v>84</v>
      </c>
      <c r="M6" s="103"/>
      <c r="N6" s="103"/>
      <c r="O6" s="104" t="s">
        <v>72</v>
      </c>
      <c r="P6" s="104"/>
      <c r="Q6" s="102"/>
      <c r="R6" s="102"/>
      <c r="S6" s="59" t="s">
        <v>73</v>
      </c>
      <c r="T6" s="28"/>
      <c r="U6" s="29"/>
      <c r="V6" s="29"/>
      <c r="W6" s="29"/>
      <c r="X6" s="29"/>
      <c r="Y6" s="29"/>
      <c r="Z6" s="29"/>
      <c r="AA6" s="30"/>
    </row>
    <row r="7" spans="1:37" ht="20.100000000000001" customHeight="1">
      <c r="A7" s="112" t="s">
        <v>19</v>
      </c>
      <c r="B7" s="113"/>
      <c r="C7" s="101"/>
      <c r="D7" s="102"/>
      <c r="E7" s="102"/>
      <c r="F7" s="102"/>
      <c r="G7" s="102"/>
      <c r="H7" s="31" t="s">
        <v>43</v>
      </c>
      <c r="I7" s="35"/>
      <c r="J7" s="51" t="s">
        <v>84</v>
      </c>
      <c r="K7" s="35"/>
      <c r="L7" s="32" t="s">
        <v>45</v>
      </c>
      <c r="M7" s="114" t="s">
        <v>85</v>
      </c>
      <c r="N7" s="115"/>
      <c r="O7" s="115"/>
      <c r="P7" s="115"/>
      <c r="Q7" s="115"/>
      <c r="R7" s="115"/>
      <c r="S7" s="116"/>
      <c r="T7" s="101"/>
      <c r="U7" s="102"/>
      <c r="V7" s="102"/>
      <c r="W7" s="51" t="s">
        <v>43</v>
      </c>
      <c r="X7" s="58"/>
      <c r="Y7" s="51" t="s">
        <v>84</v>
      </c>
      <c r="Z7" s="58"/>
      <c r="AA7" s="32" t="s">
        <v>45</v>
      </c>
    </row>
    <row r="8" spans="1:37" ht="15.75" customHeight="1">
      <c r="A8" s="117" t="s">
        <v>2</v>
      </c>
      <c r="B8" s="118"/>
      <c r="C8" s="118"/>
      <c r="D8" s="119"/>
      <c r="E8" s="117" t="s">
        <v>64</v>
      </c>
      <c r="F8" s="118"/>
      <c r="G8" s="118"/>
      <c r="H8" s="119"/>
      <c r="I8" s="117" t="s">
        <v>63</v>
      </c>
      <c r="J8" s="119"/>
      <c r="K8" s="62" t="s">
        <v>18</v>
      </c>
      <c r="L8" s="117" t="s">
        <v>80</v>
      </c>
      <c r="M8" s="118"/>
      <c r="N8" s="118"/>
      <c r="O8" s="118"/>
      <c r="P8" s="118"/>
      <c r="Q8" s="118"/>
      <c r="R8" s="118"/>
      <c r="S8" s="118"/>
      <c r="T8" s="120"/>
      <c r="U8" s="120"/>
      <c r="V8" s="120"/>
      <c r="W8" s="120"/>
      <c r="X8" s="120"/>
      <c r="Y8" s="120"/>
      <c r="Z8" s="120"/>
      <c r="AA8" s="121"/>
      <c r="AH8" s="41"/>
      <c r="AI8" s="41"/>
      <c r="AJ8" s="41"/>
      <c r="AK8" s="41"/>
    </row>
    <row r="9" spans="1:37" ht="21" customHeight="1">
      <c r="A9" s="101"/>
      <c r="B9" s="102"/>
      <c r="C9" s="105" t="s">
        <v>46</v>
      </c>
      <c r="D9" s="106"/>
      <c r="E9" s="101"/>
      <c r="F9" s="102"/>
      <c r="G9" s="102"/>
      <c r="H9" s="19" t="s">
        <v>65</v>
      </c>
      <c r="I9" s="107"/>
      <c r="J9" s="108"/>
      <c r="K9" s="17"/>
      <c r="L9" s="109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1"/>
      <c r="AH9" s="42"/>
      <c r="AI9" s="42"/>
      <c r="AJ9" s="42"/>
      <c r="AK9" s="41"/>
    </row>
    <row r="10" spans="1:37" ht="21" customHeight="1">
      <c r="A10" s="109"/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1"/>
      <c r="AH10" s="41"/>
      <c r="AI10" s="41"/>
      <c r="AJ10" s="41"/>
      <c r="AK10" s="41"/>
    </row>
    <row r="11" spans="1:37" ht="20.100000000000001" customHeight="1">
      <c r="A11" s="76" t="s">
        <v>14</v>
      </c>
      <c r="B11" s="77"/>
      <c r="C11" s="123" t="s">
        <v>86</v>
      </c>
      <c r="D11" s="124"/>
      <c r="E11" s="124"/>
      <c r="F11" s="125"/>
      <c r="G11" s="125"/>
      <c r="H11" s="125"/>
      <c r="I11" s="59"/>
      <c r="J11" s="132" t="str">
        <f>IF(OR($F$11="部分",$F$11="総義歯"),"使用状況 【","")</f>
        <v/>
      </c>
      <c r="K11" s="132"/>
      <c r="L11" s="133"/>
      <c r="M11" s="133"/>
      <c r="N11" s="133"/>
      <c r="O11" s="133"/>
      <c r="P11" s="133"/>
      <c r="Q11" s="61" t="str">
        <f>IF(OR($F$11="部分",$F$11="総義歯"),"】","")</f>
        <v/>
      </c>
      <c r="R11" s="24"/>
      <c r="S11" s="132" t="str">
        <f>IF(OR($F$11="部分",$F$11="総義歯"),"不具合【","")</f>
        <v/>
      </c>
      <c r="T11" s="132"/>
      <c r="U11" s="35"/>
      <c r="V11" s="25" t="str">
        <f>IF(OR($F$11="部分",$F$11="総義歯")," 】","")</f>
        <v/>
      </c>
      <c r="W11" s="104"/>
      <c r="X11" s="104"/>
      <c r="Y11" s="104"/>
      <c r="Z11" s="104"/>
      <c r="AA11" s="122"/>
      <c r="AH11" s="41"/>
      <c r="AI11" s="41"/>
      <c r="AJ11" s="41"/>
      <c r="AK11" s="41"/>
    </row>
    <row r="12" spans="1:37" ht="20.100000000000001" customHeight="1">
      <c r="A12" s="80"/>
      <c r="B12" s="81"/>
      <c r="C12" s="123" t="s">
        <v>87</v>
      </c>
      <c r="D12" s="124"/>
      <c r="E12" s="124"/>
      <c r="F12" s="125"/>
      <c r="G12" s="125"/>
      <c r="H12" s="52" t="str">
        <f>IF($F$12="有","（","")</f>
        <v/>
      </c>
      <c r="I12" s="53"/>
      <c r="J12" s="57" t="str">
        <f>IF($F$12="有","本）","")</f>
        <v/>
      </c>
      <c r="K12" s="99" t="s">
        <v>38</v>
      </c>
      <c r="L12" s="126"/>
      <c r="M12" s="100"/>
      <c r="N12" s="127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8"/>
    </row>
    <row r="13" spans="1:37" ht="20.100000000000001" customHeight="1">
      <c r="A13" s="129" t="s">
        <v>100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1"/>
    </row>
    <row r="14" spans="1:37" ht="20.100000000000001" customHeight="1">
      <c r="A14" s="145" t="s">
        <v>90</v>
      </c>
      <c r="B14" s="146"/>
      <c r="C14" s="147"/>
      <c r="D14" s="148"/>
      <c r="E14" s="6"/>
      <c r="F14" s="149" t="str">
        <f>IF(C14="有","(食品名・理由など）","")</f>
        <v/>
      </c>
      <c r="G14" s="149"/>
      <c r="H14" s="149"/>
      <c r="I14" s="149"/>
      <c r="J14" s="149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1"/>
    </row>
    <row r="15" spans="1:37" ht="20.100000000000001" customHeight="1">
      <c r="A15" s="150" t="s">
        <v>98</v>
      </c>
      <c r="B15" s="151"/>
      <c r="C15" s="147"/>
      <c r="D15" s="148"/>
      <c r="E15" s="6"/>
      <c r="F15" s="149" t="str">
        <f>IF(C15="有","(食品名・理由など）","")</f>
        <v/>
      </c>
      <c r="G15" s="149"/>
      <c r="H15" s="149"/>
      <c r="I15" s="149"/>
      <c r="J15" s="149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1"/>
    </row>
    <row r="16" spans="1:37" ht="20.100000000000001" customHeight="1">
      <c r="A16" s="129" t="s">
        <v>102</v>
      </c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1"/>
    </row>
    <row r="17" spans="1:27" ht="20.100000000000001" customHeight="1">
      <c r="A17" s="195" t="s">
        <v>99</v>
      </c>
      <c r="B17" s="196"/>
      <c r="C17" s="147"/>
      <c r="D17" s="148"/>
      <c r="E17" s="6"/>
      <c r="F17" s="149" t="str">
        <f>IF(C17="有","(食品名・理由など）","")</f>
        <v/>
      </c>
      <c r="G17" s="149"/>
      <c r="H17" s="149"/>
      <c r="I17" s="149"/>
      <c r="J17" s="149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1"/>
    </row>
    <row r="18" spans="1:27" ht="15.75" customHeight="1">
      <c r="A18" s="134" t="s">
        <v>20</v>
      </c>
      <c r="B18" s="137" t="s">
        <v>22</v>
      </c>
      <c r="C18" s="99" t="s">
        <v>3</v>
      </c>
      <c r="D18" s="126"/>
      <c r="E18" s="126"/>
      <c r="F18" s="126"/>
      <c r="G18" s="126"/>
      <c r="H18" s="126"/>
      <c r="I18" s="100"/>
      <c r="J18" s="99" t="s">
        <v>30</v>
      </c>
      <c r="K18" s="139"/>
      <c r="L18" s="140"/>
      <c r="M18" s="99" t="s">
        <v>4</v>
      </c>
      <c r="N18" s="126"/>
      <c r="O18" s="126"/>
      <c r="P18" s="126"/>
      <c r="Q18" s="99" t="s">
        <v>21</v>
      </c>
      <c r="R18" s="126"/>
      <c r="S18" s="126"/>
      <c r="T18" s="126"/>
      <c r="U18" s="126"/>
      <c r="V18" s="126"/>
      <c r="W18" s="126"/>
      <c r="X18" s="126"/>
      <c r="Y18" s="126"/>
      <c r="Z18" s="126"/>
      <c r="AA18" s="100"/>
    </row>
    <row r="19" spans="1:27" ht="21" customHeight="1">
      <c r="A19" s="135"/>
      <c r="B19" s="138"/>
      <c r="C19" s="141"/>
      <c r="D19" s="142"/>
      <c r="E19" s="142"/>
      <c r="F19" s="142"/>
      <c r="G19" s="142"/>
      <c r="H19" s="142"/>
      <c r="I19" s="143"/>
      <c r="J19" s="101"/>
      <c r="K19" s="144"/>
      <c r="L19" s="60" t="s">
        <v>31</v>
      </c>
      <c r="M19" s="101"/>
      <c r="N19" s="102"/>
      <c r="O19" s="102"/>
      <c r="P19" s="59" t="s">
        <v>47</v>
      </c>
      <c r="Q19" s="152" t="s">
        <v>67</v>
      </c>
      <c r="R19" s="104"/>
      <c r="S19" s="102"/>
      <c r="T19" s="102"/>
      <c r="U19" s="55" t="s">
        <v>68</v>
      </c>
      <c r="V19" s="104" t="s">
        <v>81</v>
      </c>
      <c r="W19" s="104"/>
      <c r="X19" s="57"/>
      <c r="Y19" s="55" t="s">
        <v>70</v>
      </c>
      <c r="Z19" s="57"/>
      <c r="AA19" s="12" t="s">
        <v>69</v>
      </c>
    </row>
    <row r="20" spans="1:27" ht="15.75" customHeight="1">
      <c r="A20" s="135"/>
      <c r="B20" s="153" t="s">
        <v>23</v>
      </c>
      <c r="C20" s="80" t="s">
        <v>24</v>
      </c>
      <c r="D20" s="154"/>
      <c r="E20" s="154"/>
      <c r="F20" s="154"/>
      <c r="G20" s="154"/>
      <c r="H20" s="154"/>
      <c r="I20" s="81"/>
      <c r="J20" s="80" t="s">
        <v>16</v>
      </c>
      <c r="K20" s="154"/>
      <c r="L20" s="99" t="s">
        <v>30</v>
      </c>
      <c r="M20" s="126"/>
      <c r="N20" s="126"/>
      <c r="O20" s="126"/>
      <c r="P20" s="100"/>
      <c r="Q20" s="9"/>
      <c r="R20" s="10"/>
      <c r="S20" s="81" t="s">
        <v>15</v>
      </c>
      <c r="T20" s="155"/>
      <c r="U20" s="155"/>
      <c r="V20" s="155"/>
      <c r="W20" s="155"/>
      <c r="X20" s="155"/>
      <c r="Y20" s="155"/>
      <c r="Z20" s="155"/>
      <c r="AA20" s="155"/>
    </row>
    <row r="21" spans="1:27" ht="21" customHeight="1">
      <c r="A21" s="135"/>
      <c r="B21" s="153"/>
      <c r="C21" s="141"/>
      <c r="D21" s="142"/>
      <c r="E21" s="142"/>
      <c r="F21" s="142"/>
      <c r="G21" s="142"/>
      <c r="H21" s="142"/>
      <c r="I21" s="143"/>
      <c r="J21" s="4"/>
      <c r="K21" s="11" t="s">
        <v>60</v>
      </c>
      <c r="L21" s="101"/>
      <c r="M21" s="102"/>
      <c r="N21" s="102"/>
      <c r="O21" s="104" t="s">
        <v>31</v>
      </c>
      <c r="P21" s="122"/>
      <c r="Q21" s="147" t="s">
        <v>103</v>
      </c>
      <c r="R21" s="148"/>
      <c r="S21" s="148"/>
      <c r="T21" s="148"/>
      <c r="U21" s="148"/>
      <c r="V21" s="55" t="str">
        <f>IF($Q$21="その他","（","")</f>
        <v/>
      </c>
      <c r="W21" s="142"/>
      <c r="X21" s="142"/>
      <c r="Y21" s="142"/>
      <c r="Z21" s="142"/>
      <c r="AA21" s="12" t="str">
        <f>IF($Q$21="その他","）","")</f>
        <v/>
      </c>
    </row>
    <row r="22" spans="1:27" ht="15.75" customHeight="1">
      <c r="A22" s="135"/>
      <c r="B22" s="153"/>
      <c r="C22" s="76" t="s">
        <v>74</v>
      </c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77"/>
    </row>
    <row r="23" spans="1:27" ht="20.100000000000001" customHeight="1">
      <c r="A23" s="135"/>
      <c r="B23" s="153"/>
      <c r="C23" s="99" t="s">
        <v>25</v>
      </c>
      <c r="D23" s="126"/>
      <c r="E23" s="126"/>
      <c r="F23" s="126"/>
      <c r="G23" s="100"/>
      <c r="H23" s="8" t="s">
        <v>48</v>
      </c>
      <c r="I23" s="59" t="s">
        <v>39</v>
      </c>
      <c r="J23" s="58"/>
      <c r="K23" s="59" t="s">
        <v>91</v>
      </c>
      <c r="L23" s="56" t="s">
        <v>50</v>
      </c>
      <c r="M23" s="102"/>
      <c r="N23" s="102"/>
      <c r="O23" s="59" t="s">
        <v>91</v>
      </c>
      <c r="P23" s="59"/>
      <c r="Q23" s="59" t="s">
        <v>49</v>
      </c>
      <c r="R23" s="59" t="s">
        <v>39</v>
      </c>
      <c r="S23" s="102"/>
      <c r="T23" s="102"/>
      <c r="U23" s="59" t="s">
        <v>92</v>
      </c>
      <c r="V23" s="104"/>
      <c r="W23" s="104"/>
      <c r="X23" s="58"/>
      <c r="Y23" s="58"/>
      <c r="Z23" s="58"/>
      <c r="AA23" s="2"/>
    </row>
    <row r="24" spans="1:27" ht="20.100000000000001" customHeight="1">
      <c r="A24" s="136"/>
      <c r="B24" s="154"/>
      <c r="C24" s="99" t="s">
        <v>42</v>
      </c>
      <c r="D24" s="126"/>
      <c r="E24" s="126"/>
      <c r="F24" s="126"/>
      <c r="G24" s="100"/>
      <c r="H24" s="8" t="s">
        <v>48</v>
      </c>
      <c r="I24" s="59" t="s">
        <v>39</v>
      </c>
      <c r="J24" s="58"/>
      <c r="K24" s="59" t="s">
        <v>51</v>
      </c>
      <c r="L24" s="56" t="s">
        <v>50</v>
      </c>
      <c r="M24" s="102"/>
      <c r="N24" s="102"/>
      <c r="O24" s="59" t="s">
        <v>61</v>
      </c>
      <c r="P24" s="59"/>
      <c r="Q24" s="59" t="s">
        <v>49</v>
      </c>
      <c r="R24" s="59" t="s">
        <v>39</v>
      </c>
      <c r="S24" s="102"/>
      <c r="T24" s="102"/>
      <c r="U24" s="157" t="s">
        <v>79</v>
      </c>
      <c r="V24" s="157"/>
      <c r="W24" s="158"/>
      <c r="X24" s="158"/>
      <c r="Y24" s="158"/>
      <c r="Z24" s="158"/>
      <c r="AA24" s="60" t="s">
        <v>78</v>
      </c>
    </row>
    <row r="25" spans="1:27" ht="20.100000000000001" customHeight="1">
      <c r="A25" s="167" t="s">
        <v>35</v>
      </c>
      <c r="B25" s="99" t="s">
        <v>5</v>
      </c>
      <c r="C25" s="100"/>
      <c r="D25" s="159"/>
      <c r="E25" s="160"/>
      <c r="F25" s="160"/>
      <c r="G25" s="160"/>
      <c r="H25" s="160"/>
      <c r="I25" s="55" t="str">
        <f>IF(OR($D$25="その他",D25="分粥"),"（","")</f>
        <v/>
      </c>
      <c r="J25" s="142"/>
      <c r="K25" s="142"/>
      <c r="L25" s="142"/>
      <c r="M25" s="157" t="str">
        <f>IF(D25="その他","）",IF(D25="分粥","分）",""))</f>
        <v/>
      </c>
      <c r="N25" s="157"/>
      <c r="O25" s="18"/>
      <c r="P25" s="18"/>
      <c r="Q25" s="59"/>
      <c r="R25" s="142"/>
      <c r="S25" s="142"/>
      <c r="T25" s="142"/>
      <c r="U25" s="142"/>
      <c r="V25" s="142"/>
      <c r="W25" s="142"/>
      <c r="X25" s="142"/>
      <c r="Y25" s="142"/>
      <c r="Z25" s="142"/>
      <c r="AA25" s="60"/>
    </row>
    <row r="26" spans="1:27" ht="20.100000000000001" customHeight="1">
      <c r="A26" s="168"/>
      <c r="B26" s="173" t="s">
        <v>32</v>
      </c>
      <c r="C26" s="173"/>
      <c r="D26" s="147"/>
      <c r="E26" s="148"/>
      <c r="F26" s="59"/>
      <c r="G26" s="59"/>
      <c r="H26" s="55" t="str">
        <f>IF(D26="有","(","")</f>
        <v/>
      </c>
      <c r="I26" s="142"/>
      <c r="J26" s="142"/>
      <c r="K26" s="142"/>
      <c r="L26" s="142"/>
      <c r="M26" s="142"/>
      <c r="N26" s="142"/>
      <c r="O26" s="142"/>
      <c r="P26" s="142"/>
      <c r="Q26" s="59" t="str">
        <f>IF(D26="有",")","")</f>
        <v/>
      </c>
      <c r="R26" s="174"/>
      <c r="S26" s="174"/>
      <c r="T26" s="170" t="s">
        <v>66</v>
      </c>
      <c r="U26" s="171"/>
      <c r="V26" s="50"/>
      <c r="W26" s="59"/>
      <c r="X26" s="175" t="str">
        <f>IF($V$26="有","濃度（","")</f>
        <v/>
      </c>
      <c r="Y26" s="175"/>
      <c r="Z26" s="58"/>
      <c r="AA26" s="60" t="str">
        <f>IF($V$26="有","％）","")</f>
        <v/>
      </c>
    </row>
    <row r="27" spans="1:27" ht="20.100000000000001" customHeight="1">
      <c r="A27" s="169"/>
      <c r="B27" s="99" t="s">
        <v>38</v>
      </c>
      <c r="C27" s="100"/>
      <c r="D27" s="164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6"/>
    </row>
    <row r="28" spans="1:27" ht="20.100000000000001" customHeight="1">
      <c r="A28" s="167" t="s">
        <v>36</v>
      </c>
      <c r="B28" s="161" t="s">
        <v>6</v>
      </c>
      <c r="C28" s="161"/>
      <c r="D28" s="164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6"/>
    </row>
    <row r="29" spans="1:27" ht="20.100000000000001" customHeight="1">
      <c r="A29" s="168"/>
      <c r="B29" s="161" t="s">
        <v>7</v>
      </c>
      <c r="C29" s="161"/>
      <c r="D29" s="159"/>
      <c r="E29" s="160"/>
      <c r="F29" s="160"/>
      <c r="G29" s="160"/>
      <c r="H29" s="160"/>
      <c r="I29" s="59"/>
      <c r="J29" s="55" t="str">
        <f>IF(D29="その他","（","")</f>
        <v/>
      </c>
      <c r="K29" s="142"/>
      <c r="L29" s="142"/>
      <c r="M29" s="142"/>
      <c r="N29" s="142"/>
      <c r="O29" s="142"/>
      <c r="P29" s="142"/>
      <c r="Q29" s="59" t="str">
        <f>IF(D29="その他","）","")</f>
        <v/>
      </c>
      <c r="R29" s="18"/>
      <c r="S29" s="59"/>
      <c r="T29" s="170" t="s">
        <v>66</v>
      </c>
      <c r="U29" s="171"/>
      <c r="V29" s="50" t="s">
        <v>97</v>
      </c>
      <c r="W29" s="59"/>
      <c r="X29" s="172" t="str">
        <f>IF($V$29="有","濃度（","")</f>
        <v>濃度（</v>
      </c>
      <c r="Y29" s="172"/>
      <c r="Z29" s="58"/>
      <c r="AA29" s="60" t="str">
        <f>IF($V$29="有","％）","")</f>
        <v>％）</v>
      </c>
    </row>
    <row r="30" spans="1:27" ht="20.100000000000001" customHeight="1">
      <c r="A30" s="168"/>
      <c r="B30" s="161" t="s">
        <v>8</v>
      </c>
      <c r="C30" s="161"/>
      <c r="D30" s="159"/>
      <c r="E30" s="160"/>
      <c r="F30" s="160"/>
      <c r="G30" s="160"/>
      <c r="H30" s="160"/>
      <c r="I30" s="160"/>
      <c r="J30" s="160"/>
      <c r="K30" s="55" t="str">
        <f>IF(D30="その他","(","")</f>
        <v/>
      </c>
      <c r="L30" s="142"/>
      <c r="M30" s="142"/>
      <c r="N30" s="142"/>
      <c r="O30" s="142"/>
      <c r="P30" s="142"/>
      <c r="Q30" s="142"/>
      <c r="R30" s="18" t="str">
        <f>IF(D30="その他",")","")</f>
        <v/>
      </c>
      <c r="S30" s="99" t="s">
        <v>9</v>
      </c>
      <c r="T30" s="100"/>
      <c r="U30" s="162"/>
      <c r="V30" s="163"/>
      <c r="W30" s="55" t="str">
        <f>IF(U30="市販凝固剤","(","")</f>
        <v/>
      </c>
      <c r="X30" s="142"/>
      <c r="Y30" s="142"/>
      <c r="Z30" s="142"/>
      <c r="AA30" s="60" t="str">
        <f>IF(U30="市販凝固剤",")","")</f>
        <v/>
      </c>
    </row>
    <row r="31" spans="1:27" ht="20.100000000000001" customHeight="1">
      <c r="A31" s="169"/>
      <c r="B31" s="161" t="s">
        <v>33</v>
      </c>
      <c r="C31" s="161"/>
      <c r="D31" s="86" t="s">
        <v>52</v>
      </c>
      <c r="E31" s="87"/>
      <c r="F31" s="87"/>
      <c r="G31" s="87"/>
      <c r="H31" s="88"/>
      <c r="I31" s="160"/>
      <c r="J31" s="160"/>
      <c r="K31" s="160"/>
      <c r="L31" s="176" t="s">
        <v>38</v>
      </c>
      <c r="M31" s="177"/>
      <c r="N31" s="177"/>
      <c r="O31" s="177"/>
      <c r="P31" s="178"/>
      <c r="Q31" s="179"/>
      <c r="R31" s="180"/>
      <c r="S31" s="180"/>
      <c r="T31" s="180"/>
      <c r="U31" s="180"/>
      <c r="V31" s="180"/>
      <c r="W31" s="180"/>
      <c r="X31" s="180"/>
      <c r="Y31" s="180"/>
      <c r="Z31" s="180"/>
      <c r="AA31" s="181"/>
    </row>
    <row r="32" spans="1:27" ht="20.100000000000001" customHeight="1">
      <c r="A32" s="167" t="s">
        <v>37</v>
      </c>
      <c r="B32" s="161" t="s">
        <v>7</v>
      </c>
      <c r="C32" s="161"/>
      <c r="D32" s="159"/>
      <c r="E32" s="160"/>
      <c r="F32" s="160"/>
      <c r="G32" s="160"/>
      <c r="H32" s="160"/>
      <c r="I32" s="59"/>
      <c r="J32" s="55" t="str">
        <f>IF(D32="その他","（","")</f>
        <v/>
      </c>
      <c r="K32" s="142"/>
      <c r="L32" s="142"/>
      <c r="M32" s="142"/>
      <c r="N32" s="142"/>
      <c r="O32" s="142"/>
      <c r="P32" s="142"/>
      <c r="Q32" s="59" t="str">
        <f>IF(D32="その他","）","")</f>
        <v/>
      </c>
      <c r="R32" s="18"/>
      <c r="S32" s="59"/>
      <c r="T32" s="170" t="s">
        <v>66</v>
      </c>
      <c r="U32" s="171"/>
      <c r="V32" s="50" t="s">
        <v>97</v>
      </c>
      <c r="W32" s="59"/>
      <c r="X32" s="172" t="str">
        <f>IF($V$32="有","濃度（","")</f>
        <v>濃度（</v>
      </c>
      <c r="Y32" s="172"/>
      <c r="Z32" s="58"/>
      <c r="AA32" s="60" t="str">
        <f>IF($V$32="有","％）","")</f>
        <v>％）</v>
      </c>
    </row>
    <row r="33" spans="1:27" ht="20.100000000000001" customHeight="1">
      <c r="A33" s="168"/>
      <c r="B33" s="161" t="s">
        <v>8</v>
      </c>
      <c r="C33" s="161"/>
      <c r="D33" s="159"/>
      <c r="E33" s="160"/>
      <c r="F33" s="160"/>
      <c r="G33" s="160"/>
      <c r="H33" s="160"/>
      <c r="I33" s="160"/>
      <c r="J33" s="160"/>
      <c r="K33" s="55" t="str">
        <f>IF(D33="その他","(","")</f>
        <v/>
      </c>
      <c r="L33" s="142"/>
      <c r="M33" s="142"/>
      <c r="N33" s="142"/>
      <c r="O33" s="142"/>
      <c r="P33" s="142"/>
      <c r="Q33" s="142"/>
      <c r="R33" s="18" t="str">
        <f>IF(D33="その他",")","")</f>
        <v/>
      </c>
      <c r="S33" s="99" t="s">
        <v>9</v>
      </c>
      <c r="T33" s="100"/>
      <c r="U33" s="162"/>
      <c r="V33" s="163"/>
      <c r="W33" s="55" t="str">
        <f>IF(U33="市販凝固剤","(","")</f>
        <v/>
      </c>
      <c r="X33" s="142"/>
      <c r="Y33" s="142"/>
      <c r="Z33" s="142"/>
      <c r="AA33" s="60" t="str">
        <f>IF(U33="市販凝固剤",")","")</f>
        <v/>
      </c>
    </row>
    <row r="34" spans="1:27" ht="20.100000000000001" customHeight="1">
      <c r="A34" s="169"/>
      <c r="B34" s="161" t="s">
        <v>33</v>
      </c>
      <c r="C34" s="161"/>
      <c r="D34" s="86" t="s">
        <v>52</v>
      </c>
      <c r="E34" s="87"/>
      <c r="F34" s="87"/>
      <c r="G34" s="87"/>
      <c r="H34" s="88"/>
      <c r="I34" s="160"/>
      <c r="J34" s="160"/>
      <c r="K34" s="160"/>
      <c r="L34" s="176" t="s">
        <v>38</v>
      </c>
      <c r="M34" s="177"/>
      <c r="N34" s="177"/>
      <c r="O34" s="177"/>
      <c r="P34" s="178"/>
      <c r="Q34" s="179"/>
      <c r="R34" s="180"/>
      <c r="S34" s="180"/>
      <c r="T34" s="180"/>
      <c r="U34" s="180"/>
      <c r="V34" s="180"/>
      <c r="W34" s="180"/>
      <c r="X34" s="180"/>
      <c r="Y34" s="180"/>
      <c r="Z34" s="180"/>
      <c r="AA34" s="181"/>
    </row>
    <row r="35" spans="1:27" ht="20.100000000000001" customHeight="1">
      <c r="A35" s="112" t="s">
        <v>10</v>
      </c>
      <c r="B35" s="185"/>
      <c r="C35" s="113"/>
      <c r="D35" s="159"/>
      <c r="E35" s="160"/>
      <c r="F35" s="160"/>
      <c r="G35" s="160"/>
      <c r="H35" s="59"/>
      <c r="I35" s="175" t="str">
        <f>IF($D$35="有","(種類・量・提供時間等","")</f>
        <v/>
      </c>
      <c r="J35" s="175"/>
      <c r="K35" s="175"/>
      <c r="L35" s="175"/>
      <c r="M35" s="175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60" t="str">
        <f>IF($D$35="有","）","")</f>
        <v/>
      </c>
    </row>
    <row r="36" spans="1:27" ht="20.100000000000001" customHeight="1">
      <c r="A36" s="182" t="s">
        <v>11</v>
      </c>
      <c r="B36" s="182"/>
      <c r="C36" s="182"/>
      <c r="D36" s="183" t="s">
        <v>88</v>
      </c>
      <c r="E36" s="184"/>
      <c r="F36" s="184"/>
      <c r="G36" s="184"/>
      <c r="H36" s="184"/>
      <c r="I36" s="148"/>
      <c r="J36" s="148"/>
      <c r="K36" s="59"/>
      <c r="L36" s="104" t="str">
        <f>IF(I36="必要","増粘剤の種類（","")</f>
        <v/>
      </c>
      <c r="M36" s="104"/>
      <c r="N36" s="104"/>
      <c r="O36" s="104"/>
      <c r="P36" s="104"/>
      <c r="Q36" s="142"/>
      <c r="R36" s="142"/>
      <c r="S36" s="142"/>
      <c r="T36" s="142"/>
      <c r="U36" s="142"/>
      <c r="V36" s="59" t="str">
        <f>IF(I36="必要","濃度","")</f>
        <v/>
      </c>
      <c r="W36" s="58"/>
      <c r="X36" s="59" t="str">
        <f>IF(I36="必要","％）","")</f>
        <v/>
      </c>
      <c r="Y36" s="183" t="s">
        <v>89</v>
      </c>
      <c r="Z36" s="184"/>
      <c r="AA36" s="54"/>
    </row>
    <row r="37" spans="1:27" ht="20.100000000000001" customHeight="1">
      <c r="A37" s="112" t="s">
        <v>77</v>
      </c>
      <c r="B37" s="185"/>
      <c r="C37" s="113"/>
      <c r="D37" s="183" t="s">
        <v>54</v>
      </c>
      <c r="E37" s="184"/>
      <c r="F37" s="148"/>
      <c r="G37" s="148"/>
      <c r="H37" s="51" t="s">
        <v>53</v>
      </c>
      <c r="I37" s="191" t="s">
        <v>55</v>
      </c>
      <c r="J37" s="172"/>
      <c r="K37" s="38"/>
      <c r="L37" s="39" t="s">
        <v>53</v>
      </c>
      <c r="M37" s="192" t="s">
        <v>12</v>
      </c>
      <c r="N37" s="193"/>
      <c r="O37" s="193"/>
      <c r="P37" s="193"/>
      <c r="Q37" s="193"/>
      <c r="R37" s="193"/>
      <c r="S37" s="113"/>
      <c r="T37" s="49"/>
      <c r="U37" s="114" t="s">
        <v>13</v>
      </c>
      <c r="V37" s="115"/>
      <c r="W37" s="116"/>
      <c r="X37" s="147"/>
      <c r="Y37" s="148"/>
      <c r="Z37" s="148"/>
      <c r="AA37" s="32" t="s">
        <v>56</v>
      </c>
    </row>
    <row r="38" spans="1:27" ht="20.100000000000001" customHeight="1">
      <c r="A38" s="189" t="s">
        <v>76</v>
      </c>
      <c r="B38" s="189"/>
      <c r="C38" s="189"/>
      <c r="D38" s="162"/>
      <c r="E38" s="163"/>
      <c r="F38" s="163"/>
      <c r="G38" s="163"/>
      <c r="H38" s="189" t="s">
        <v>17</v>
      </c>
      <c r="I38" s="189"/>
      <c r="J38" s="189"/>
      <c r="K38" s="147"/>
      <c r="L38" s="148"/>
      <c r="M38" s="148"/>
      <c r="N38" s="148"/>
      <c r="O38" s="148"/>
      <c r="P38" s="148"/>
      <c r="Q38" s="148"/>
      <c r="R38" s="190"/>
      <c r="S38" s="185" t="s">
        <v>93</v>
      </c>
      <c r="T38" s="185"/>
      <c r="U38" s="43"/>
      <c r="V38" s="37" t="str">
        <f>IF(U38="有","（","")</f>
        <v/>
      </c>
      <c r="W38" s="125"/>
      <c r="X38" s="125"/>
      <c r="Y38" s="125"/>
      <c r="Z38" s="125"/>
      <c r="AA38" s="36" t="str">
        <f>IF(U38="有","）","")</f>
        <v/>
      </c>
    </row>
    <row r="39" spans="1:27" ht="20.100000000000001" customHeight="1">
      <c r="A39" s="64" t="s">
        <v>58</v>
      </c>
      <c r="B39" s="65"/>
      <c r="C39" s="65"/>
      <c r="D39" s="209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1"/>
    </row>
    <row r="40" spans="1:27" ht="20.100000000000001" customHeight="1">
      <c r="A40" s="66"/>
      <c r="B40" s="67"/>
      <c r="C40" s="67"/>
      <c r="D40" s="212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X40" s="213"/>
      <c r="Y40" s="213"/>
      <c r="Z40" s="213"/>
      <c r="AA40" s="214"/>
    </row>
    <row r="41" spans="1:27" ht="20.100000000000001" customHeight="1">
      <c r="A41" s="66"/>
      <c r="B41" s="67"/>
      <c r="C41" s="67"/>
      <c r="D41" s="212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4"/>
    </row>
    <row r="42" spans="1:27" ht="19.5" customHeight="1">
      <c r="A42" s="68"/>
      <c r="B42" s="69"/>
      <c r="C42" s="69"/>
      <c r="D42" s="215" t="s">
        <v>95</v>
      </c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7"/>
    </row>
    <row r="43" spans="1:27" ht="20.100000000000001" customHeight="1">
      <c r="A43" s="112" t="s">
        <v>26</v>
      </c>
      <c r="B43" s="185"/>
      <c r="C43" s="113"/>
      <c r="D43" s="141"/>
      <c r="E43" s="142"/>
      <c r="F43" s="142"/>
      <c r="G43" s="142"/>
      <c r="H43" s="142"/>
      <c r="I43" s="142"/>
      <c r="J43" s="143"/>
      <c r="K43" s="187" t="s">
        <v>28</v>
      </c>
      <c r="L43" s="188"/>
      <c r="M43" s="179"/>
      <c r="N43" s="180"/>
      <c r="O43" s="180"/>
      <c r="P43" s="180"/>
      <c r="Q43" s="180"/>
      <c r="R43" s="180"/>
      <c r="S43" s="181"/>
      <c r="T43" s="187" t="s">
        <v>29</v>
      </c>
      <c r="U43" s="188"/>
      <c r="V43" s="179"/>
      <c r="W43" s="180"/>
      <c r="X43" s="180"/>
      <c r="Y43" s="180"/>
      <c r="Z43" s="180"/>
      <c r="AA43" s="181"/>
    </row>
    <row r="44" spans="1:27" ht="20.100000000000001" customHeight="1">
      <c r="A44" s="112" t="s">
        <v>27</v>
      </c>
      <c r="B44" s="185"/>
      <c r="C44" s="113"/>
      <c r="D44" s="141"/>
      <c r="E44" s="142"/>
      <c r="F44" s="142"/>
      <c r="G44" s="142"/>
      <c r="H44" s="142"/>
      <c r="I44" s="142"/>
      <c r="J44" s="143"/>
      <c r="K44" s="187" t="s">
        <v>57</v>
      </c>
      <c r="L44" s="188"/>
      <c r="M44" s="162"/>
      <c r="N44" s="163"/>
      <c r="O44" s="163"/>
      <c r="P44" s="163"/>
      <c r="Q44" s="163"/>
      <c r="R44" s="163"/>
      <c r="S44" s="7"/>
      <c r="T44" s="20" t="str">
        <f>IF(M44="その他","（","")</f>
        <v/>
      </c>
      <c r="U44" s="208"/>
      <c r="V44" s="208"/>
      <c r="W44" s="208"/>
      <c r="X44" s="208"/>
      <c r="Y44" s="208"/>
      <c r="Z44" s="208"/>
      <c r="AA44" s="60" t="str">
        <f>IF(M44="その他","）","")</f>
        <v/>
      </c>
    </row>
    <row r="45" spans="1:27">
      <c r="A45" s="44"/>
      <c r="B45" s="44"/>
      <c r="C45" s="44"/>
      <c r="D45" s="44"/>
      <c r="E45" s="44"/>
      <c r="F45" s="44"/>
      <c r="G45" s="44"/>
      <c r="H45" s="44"/>
      <c r="I45" s="33"/>
      <c r="J45" s="45"/>
      <c r="K45" s="45"/>
      <c r="L45" s="33"/>
      <c r="M45" s="45"/>
      <c r="N45" s="45"/>
      <c r="O45" s="45"/>
      <c r="P45" s="45"/>
      <c r="Q45" s="45"/>
      <c r="R45" s="45"/>
      <c r="S45" s="33"/>
      <c r="T45" s="33"/>
      <c r="U45" s="34"/>
      <c r="V45" s="34"/>
      <c r="W45" s="34"/>
      <c r="X45" s="34"/>
      <c r="Y45" s="46"/>
      <c r="Z45" s="46"/>
      <c r="AA45" s="44"/>
    </row>
    <row r="46" spans="1:27">
      <c r="A46" s="194" t="s">
        <v>71</v>
      </c>
      <c r="B46" s="194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4"/>
      <c r="AA46" s="194"/>
    </row>
    <row r="47" spans="1:27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</row>
    <row r="48" spans="1:27" ht="19.5" customHeight="1">
      <c r="A48" s="197" t="s">
        <v>41</v>
      </c>
      <c r="B48" s="197"/>
    </row>
    <row r="49" spans="1:27" ht="18" customHeight="1">
      <c r="A49" s="197" t="s">
        <v>82</v>
      </c>
      <c r="B49" s="197"/>
      <c r="C49" s="197"/>
      <c r="D49" s="197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</row>
    <row r="50" spans="1:27" ht="19.5" customHeight="1"/>
    <row r="51" spans="1:27" ht="35.25" customHeight="1">
      <c r="A51" s="198" t="s">
        <v>62</v>
      </c>
      <c r="B51" s="198"/>
      <c r="C51" s="199" t="str">
        <f>IF(C4="","",C4)</f>
        <v/>
      </c>
      <c r="D51" s="199"/>
      <c r="E51" s="199"/>
      <c r="F51" s="199"/>
      <c r="G51" s="199"/>
      <c r="H51" s="199"/>
      <c r="I51" s="199"/>
      <c r="J51" s="199"/>
      <c r="K51" s="199"/>
      <c r="L51" s="199"/>
      <c r="M51" s="199"/>
    </row>
    <row r="52" spans="1:27" ht="19.5" customHeight="1">
      <c r="A52" s="192" t="s">
        <v>75</v>
      </c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1"/>
    </row>
    <row r="53" spans="1:27" ht="19.5" customHeight="1">
      <c r="A53" s="202"/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4"/>
    </row>
    <row r="54" spans="1:27" ht="19.5" customHeight="1">
      <c r="A54" s="205"/>
      <c r="B54" s="206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  <c r="S54" s="206"/>
      <c r="T54" s="206"/>
      <c r="U54" s="206"/>
      <c r="V54" s="206"/>
      <c r="W54" s="206"/>
      <c r="X54" s="206"/>
      <c r="Y54" s="206"/>
      <c r="Z54" s="206"/>
      <c r="AA54" s="207"/>
    </row>
    <row r="55" spans="1:27" ht="19.5" customHeight="1">
      <c r="A55" s="205"/>
      <c r="B55" s="206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  <c r="S55" s="206"/>
      <c r="T55" s="206"/>
      <c r="U55" s="206"/>
      <c r="V55" s="206"/>
      <c r="W55" s="206"/>
      <c r="X55" s="206"/>
      <c r="Y55" s="206"/>
      <c r="Z55" s="206"/>
      <c r="AA55" s="207"/>
    </row>
    <row r="56" spans="1:27" ht="19.5" customHeight="1">
      <c r="A56" s="205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  <c r="S56" s="206"/>
      <c r="T56" s="206"/>
      <c r="U56" s="206"/>
      <c r="V56" s="206"/>
      <c r="W56" s="206"/>
      <c r="X56" s="206"/>
      <c r="Y56" s="206"/>
      <c r="Z56" s="206"/>
      <c r="AA56" s="207"/>
    </row>
    <row r="57" spans="1:27" ht="19.5" customHeight="1">
      <c r="A57" s="205"/>
      <c r="B57" s="206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6"/>
      <c r="R57" s="206"/>
      <c r="S57" s="206"/>
      <c r="T57" s="206"/>
      <c r="U57" s="206"/>
      <c r="V57" s="206"/>
      <c r="W57" s="206"/>
      <c r="X57" s="206"/>
      <c r="Y57" s="206"/>
      <c r="Z57" s="206"/>
      <c r="AA57" s="207"/>
    </row>
    <row r="58" spans="1:27" ht="19.5" customHeight="1">
      <c r="A58" s="205"/>
      <c r="B58" s="206"/>
      <c r="C58" s="206"/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06"/>
      <c r="O58" s="206"/>
      <c r="P58" s="206"/>
      <c r="Q58" s="206"/>
      <c r="R58" s="206"/>
      <c r="S58" s="206"/>
      <c r="T58" s="206"/>
      <c r="U58" s="206"/>
      <c r="V58" s="206"/>
      <c r="W58" s="206"/>
      <c r="X58" s="206"/>
      <c r="Y58" s="206"/>
      <c r="Z58" s="206"/>
      <c r="AA58" s="207"/>
    </row>
    <row r="59" spans="1:27" ht="19.5" customHeight="1">
      <c r="A59" s="205"/>
      <c r="B59" s="206"/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7"/>
    </row>
    <row r="60" spans="1:27" ht="19.5" customHeight="1">
      <c r="A60" s="205"/>
      <c r="B60" s="206"/>
      <c r="C60" s="206"/>
      <c r="D60" s="206"/>
      <c r="E60" s="206"/>
      <c r="F60" s="206"/>
      <c r="G60" s="206"/>
      <c r="H60" s="206"/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7"/>
    </row>
    <row r="61" spans="1:27" ht="19.5" customHeight="1">
      <c r="A61" s="205"/>
      <c r="B61" s="206"/>
      <c r="C61" s="206"/>
      <c r="D61" s="206"/>
      <c r="E61" s="206"/>
      <c r="F61" s="206"/>
      <c r="G61" s="206"/>
      <c r="H61" s="206"/>
      <c r="I61" s="206"/>
      <c r="J61" s="206"/>
      <c r="K61" s="206"/>
      <c r="L61" s="206"/>
      <c r="M61" s="206"/>
      <c r="N61" s="206"/>
      <c r="O61" s="206"/>
      <c r="P61" s="206"/>
      <c r="Q61" s="206"/>
      <c r="R61" s="206"/>
      <c r="S61" s="206"/>
      <c r="T61" s="206"/>
      <c r="U61" s="206"/>
      <c r="V61" s="206"/>
      <c r="W61" s="206"/>
      <c r="X61" s="206"/>
      <c r="Y61" s="206"/>
      <c r="Z61" s="206"/>
      <c r="AA61" s="207"/>
    </row>
    <row r="62" spans="1:27" ht="19.5" customHeight="1">
      <c r="A62" s="205"/>
      <c r="B62" s="206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06"/>
      <c r="O62" s="206"/>
      <c r="P62" s="206"/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7"/>
    </row>
    <row r="63" spans="1:27" ht="19.5" customHeight="1">
      <c r="A63" s="205"/>
      <c r="B63" s="206"/>
      <c r="C63" s="206"/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7"/>
    </row>
    <row r="64" spans="1:27" ht="19.5" customHeight="1">
      <c r="A64" s="205"/>
      <c r="B64" s="206"/>
      <c r="C64" s="206"/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06"/>
      <c r="O64" s="206"/>
      <c r="P64" s="206"/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7"/>
    </row>
    <row r="65" spans="1:27" ht="19.5" customHeight="1">
      <c r="A65" s="205"/>
      <c r="B65" s="206"/>
      <c r="C65" s="206"/>
      <c r="D65" s="206"/>
      <c r="E65" s="206"/>
      <c r="F65" s="206"/>
      <c r="G65" s="206"/>
      <c r="H65" s="206"/>
      <c r="I65" s="206"/>
      <c r="J65" s="206"/>
      <c r="K65" s="206"/>
      <c r="L65" s="206"/>
      <c r="M65" s="206"/>
      <c r="N65" s="206"/>
      <c r="O65" s="206"/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A65" s="207"/>
    </row>
    <row r="66" spans="1:27" ht="19.5" customHeight="1">
      <c r="A66" s="205"/>
      <c r="B66" s="206"/>
      <c r="C66" s="206"/>
      <c r="D66" s="206"/>
      <c r="E66" s="206"/>
      <c r="F66" s="206"/>
      <c r="G66" s="206"/>
      <c r="H66" s="206"/>
      <c r="I66" s="206"/>
      <c r="J66" s="206"/>
      <c r="K66" s="206"/>
      <c r="L66" s="206"/>
      <c r="M66" s="206"/>
      <c r="N66" s="206"/>
      <c r="O66" s="206"/>
      <c r="P66" s="206"/>
      <c r="Q66" s="206"/>
      <c r="R66" s="206"/>
      <c r="S66" s="206"/>
      <c r="T66" s="206"/>
      <c r="U66" s="206"/>
      <c r="V66" s="206"/>
      <c r="W66" s="206"/>
      <c r="X66" s="206"/>
      <c r="Y66" s="206"/>
      <c r="Z66" s="206"/>
      <c r="AA66" s="207"/>
    </row>
    <row r="67" spans="1:27" ht="19.5" customHeight="1">
      <c r="A67" s="205"/>
      <c r="B67" s="206"/>
      <c r="C67" s="206"/>
      <c r="D67" s="206"/>
      <c r="E67" s="206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7"/>
    </row>
    <row r="68" spans="1:27" ht="19.5" customHeight="1">
      <c r="A68" s="205"/>
      <c r="B68" s="206"/>
      <c r="C68" s="206"/>
      <c r="D68" s="206"/>
      <c r="E68" s="206"/>
      <c r="F68" s="206"/>
      <c r="G68" s="206"/>
      <c r="H68" s="206"/>
      <c r="I68" s="206"/>
      <c r="J68" s="206"/>
      <c r="K68" s="206"/>
      <c r="L68" s="206"/>
      <c r="M68" s="206"/>
      <c r="N68" s="206"/>
      <c r="O68" s="206"/>
      <c r="P68" s="206"/>
      <c r="Q68" s="206"/>
      <c r="R68" s="206"/>
      <c r="S68" s="206"/>
      <c r="T68" s="206"/>
      <c r="U68" s="206"/>
      <c r="V68" s="206"/>
      <c r="W68" s="206"/>
      <c r="X68" s="206"/>
      <c r="Y68" s="206"/>
      <c r="Z68" s="206"/>
      <c r="AA68" s="207"/>
    </row>
    <row r="69" spans="1:27" ht="19.5" customHeight="1">
      <c r="A69" s="205"/>
      <c r="B69" s="206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06"/>
      <c r="O69" s="206"/>
      <c r="P69" s="206"/>
      <c r="Q69" s="206"/>
      <c r="R69" s="206"/>
      <c r="S69" s="206"/>
      <c r="T69" s="206"/>
      <c r="U69" s="206"/>
      <c r="V69" s="206"/>
      <c r="W69" s="206"/>
      <c r="X69" s="206"/>
      <c r="Y69" s="206"/>
      <c r="Z69" s="206"/>
      <c r="AA69" s="207"/>
    </row>
    <row r="70" spans="1:27" ht="19.5" customHeight="1">
      <c r="A70" s="205"/>
      <c r="B70" s="206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7"/>
    </row>
    <row r="71" spans="1:27" ht="19.5" customHeight="1">
      <c r="A71" s="205"/>
      <c r="B71" s="206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7"/>
    </row>
    <row r="72" spans="1:27" ht="19.5" customHeight="1">
      <c r="A72" s="205"/>
      <c r="B72" s="206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06"/>
      <c r="O72" s="206"/>
      <c r="P72" s="206"/>
      <c r="Q72" s="206"/>
      <c r="R72" s="206"/>
      <c r="S72" s="206"/>
      <c r="T72" s="206"/>
      <c r="U72" s="206"/>
      <c r="V72" s="206"/>
      <c r="W72" s="206"/>
      <c r="X72" s="206"/>
      <c r="Y72" s="206"/>
      <c r="Z72" s="206"/>
      <c r="AA72" s="207"/>
    </row>
    <row r="73" spans="1:27" ht="19.5" customHeight="1">
      <c r="A73" s="205"/>
      <c r="B73" s="206"/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06"/>
      <c r="O73" s="206"/>
      <c r="P73" s="206"/>
      <c r="Q73" s="206"/>
      <c r="R73" s="206"/>
      <c r="S73" s="206"/>
      <c r="T73" s="206"/>
      <c r="U73" s="206"/>
      <c r="V73" s="206"/>
      <c r="W73" s="206"/>
      <c r="X73" s="206"/>
      <c r="Y73" s="206"/>
      <c r="Z73" s="206"/>
      <c r="AA73" s="207"/>
    </row>
    <row r="74" spans="1:27" ht="19.5" customHeight="1">
      <c r="A74" s="205"/>
      <c r="B74" s="206"/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06"/>
      <c r="O74" s="206"/>
      <c r="P74" s="206"/>
      <c r="Q74" s="206"/>
      <c r="R74" s="206"/>
      <c r="S74" s="206"/>
      <c r="T74" s="206"/>
      <c r="U74" s="206"/>
      <c r="V74" s="206"/>
      <c r="W74" s="206"/>
      <c r="X74" s="206"/>
      <c r="Y74" s="206"/>
      <c r="Z74" s="206"/>
      <c r="AA74" s="207"/>
    </row>
    <row r="75" spans="1:27" ht="19.5" customHeight="1">
      <c r="A75" s="205"/>
      <c r="B75" s="206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7"/>
    </row>
    <row r="76" spans="1:27" ht="19.5" customHeight="1">
      <c r="A76" s="205"/>
      <c r="B76" s="206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06"/>
      <c r="O76" s="206"/>
      <c r="P76" s="206"/>
      <c r="Q76" s="206"/>
      <c r="R76" s="206"/>
      <c r="S76" s="206"/>
      <c r="T76" s="206"/>
      <c r="U76" s="206"/>
      <c r="V76" s="206"/>
      <c r="W76" s="206"/>
      <c r="X76" s="206"/>
      <c r="Y76" s="206"/>
      <c r="Z76" s="206"/>
      <c r="AA76" s="207"/>
    </row>
    <row r="77" spans="1:27" ht="19.5" customHeight="1">
      <c r="A77" s="205"/>
      <c r="B77" s="206"/>
      <c r="C77" s="206"/>
      <c r="D77" s="206"/>
      <c r="E77" s="206"/>
      <c r="F77" s="206"/>
      <c r="G77" s="206"/>
      <c r="H77" s="206"/>
      <c r="I77" s="206"/>
      <c r="J77" s="206"/>
      <c r="K77" s="206"/>
      <c r="L77" s="206"/>
      <c r="M77" s="206"/>
      <c r="N77" s="206"/>
      <c r="O77" s="206"/>
      <c r="P77" s="206"/>
      <c r="Q77" s="206"/>
      <c r="R77" s="206"/>
      <c r="S77" s="206"/>
      <c r="T77" s="206"/>
      <c r="U77" s="206"/>
      <c r="V77" s="206"/>
      <c r="W77" s="206"/>
      <c r="X77" s="206"/>
      <c r="Y77" s="206"/>
      <c r="Z77" s="206"/>
      <c r="AA77" s="207"/>
    </row>
    <row r="78" spans="1:27" ht="19.5" customHeight="1">
      <c r="A78" s="205"/>
      <c r="B78" s="206"/>
      <c r="C78" s="206"/>
      <c r="D78" s="206"/>
      <c r="E78" s="206"/>
      <c r="F78" s="206"/>
      <c r="G78" s="206"/>
      <c r="H78" s="206"/>
      <c r="I78" s="206"/>
      <c r="J78" s="206"/>
      <c r="K78" s="206"/>
      <c r="L78" s="206"/>
      <c r="M78" s="206"/>
      <c r="N78" s="206"/>
      <c r="O78" s="206"/>
      <c r="P78" s="206"/>
      <c r="Q78" s="206"/>
      <c r="R78" s="206"/>
      <c r="S78" s="206"/>
      <c r="T78" s="206"/>
      <c r="U78" s="206"/>
      <c r="V78" s="206"/>
      <c r="W78" s="206"/>
      <c r="X78" s="206"/>
      <c r="Y78" s="206"/>
      <c r="Z78" s="206"/>
      <c r="AA78" s="207"/>
    </row>
    <row r="79" spans="1:27" ht="19.5" customHeight="1">
      <c r="A79" s="205"/>
      <c r="B79" s="206"/>
      <c r="C79" s="206"/>
      <c r="D79" s="206"/>
      <c r="E79" s="206"/>
      <c r="F79" s="206"/>
      <c r="G79" s="206"/>
      <c r="H79" s="206"/>
      <c r="I79" s="206"/>
      <c r="J79" s="206"/>
      <c r="K79" s="206"/>
      <c r="L79" s="206"/>
      <c r="M79" s="206"/>
      <c r="N79" s="206"/>
      <c r="O79" s="206"/>
      <c r="P79" s="206"/>
      <c r="Q79" s="206"/>
      <c r="R79" s="206"/>
      <c r="S79" s="206"/>
      <c r="T79" s="206"/>
      <c r="U79" s="206"/>
      <c r="V79" s="206"/>
      <c r="W79" s="206"/>
      <c r="X79" s="206"/>
      <c r="Y79" s="206"/>
      <c r="Z79" s="206"/>
      <c r="AA79" s="207"/>
    </row>
    <row r="80" spans="1:27" ht="19.5" customHeight="1">
      <c r="A80" s="205"/>
      <c r="B80" s="206"/>
      <c r="C80" s="206"/>
      <c r="D80" s="206"/>
      <c r="E80" s="206"/>
      <c r="F80" s="206"/>
      <c r="G80" s="206"/>
      <c r="H80" s="206"/>
      <c r="I80" s="206"/>
      <c r="J80" s="206"/>
      <c r="K80" s="206"/>
      <c r="L80" s="206"/>
      <c r="M80" s="206"/>
      <c r="N80" s="206"/>
      <c r="O80" s="206"/>
      <c r="P80" s="206"/>
      <c r="Q80" s="206"/>
      <c r="R80" s="206"/>
      <c r="S80" s="206"/>
      <c r="T80" s="206"/>
      <c r="U80" s="206"/>
      <c r="V80" s="206"/>
      <c r="W80" s="206"/>
      <c r="X80" s="206"/>
      <c r="Y80" s="206"/>
      <c r="Z80" s="206"/>
      <c r="AA80" s="207"/>
    </row>
    <row r="81" spans="1:27" ht="19.5" customHeight="1">
      <c r="A81" s="205"/>
      <c r="B81" s="206"/>
      <c r="C81" s="206"/>
      <c r="D81" s="206"/>
      <c r="E81" s="206"/>
      <c r="F81" s="206"/>
      <c r="G81" s="206"/>
      <c r="H81" s="206"/>
      <c r="I81" s="206"/>
      <c r="J81" s="206"/>
      <c r="K81" s="206"/>
      <c r="L81" s="206"/>
      <c r="M81" s="206"/>
      <c r="N81" s="206"/>
      <c r="O81" s="206"/>
      <c r="P81" s="206"/>
      <c r="Q81" s="206"/>
      <c r="R81" s="206"/>
      <c r="S81" s="206"/>
      <c r="T81" s="206"/>
      <c r="U81" s="206"/>
      <c r="V81" s="206"/>
      <c r="W81" s="206"/>
      <c r="X81" s="206"/>
      <c r="Y81" s="206"/>
      <c r="Z81" s="206"/>
      <c r="AA81" s="207"/>
    </row>
    <row r="82" spans="1:27" ht="19.5" customHeight="1">
      <c r="A82" s="205"/>
      <c r="B82" s="206"/>
      <c r="C82" s="206"/>
      <c r="D82" s="206"/>
      <c r="E82" s="206"/>
      <c r="F82" s="206"/>
      <c r="G82" s="206"/>
      <c r="H82" s="206"/>
      <c r="I82" s="206"/>
      <c r="J82" s="206"/>
      <c r="K82" s="206"/>
      <c r="L82" s="206"/>
      <c r="M82" s="206"/>
      <c r="N82" s="206"/>
      <c r="O82" s="206"/>
      <c r="P82" s="206"/>
      <c r="Q82" s="206"/>
      <c r="R82" s="206"/>
      <c r="S82" s="206"/>
      <c r="T82" s="206"/>
      <c r="U82" s="206"/>
      <c r="V82" s="206"/>
      <c r="W82" s="206"/>
      <c r="X82" s="206"/>
      <c r="Y82" s="206"/>
      <c r="Z82" s="206"/>
      <c r="AA82" s="207"/>
    </row>
    <row r="83" spans="1:27" ht="19.5" customHeight="1">
      <c r="A83" s="205"/>
      <c r="B83" s="206"/>
      <c r="C83" s="206"/>
      <c r="D83" s="206"/>
      <c r="E83" s="206"/>
      <c r="F83" s="206"/>
      <c r="G83" s="206"/>
      <c r="H83" s="206"/>
      <c r="I83" s="206"/>
      <c r="J83" s="206"/>
      <c r="K83" s="206"/>
      <c r="L83" s="206"/>
      <c r="M83" s="206"/>
      <c r="N83" s="206"/>
      <c r="O83" s="206"/>
      <c r="P83" s="206"/>
      <c r="Q83" s="206"/>
      <c r="R83" s="206"/>
      <c r="S83" s="206"/>
      <c r="T83" s="206"/>
      <c r="U83" s="206"/>
      <c r="V83" s="206"/>
      <c r="W83" s="206"/>
      <c r="X83" s="206"/>
      <c r="Y83" s="206"/>
      <c r="Z83" s="206"/>
      <c r="AA83" s="207"/>
    </row>
    <row r="84" spans="1:27" ht="19.5" customHeight="1">
      <c r="A84" s="205"/>
      <c r="B84" s="206"/>
      <c r="C84" s="206"/>
      <c r="D84" s="206"/>
      <c r="E84" s="206"/>
      <c r="F84" s="206"/>
      <c r="G84" s="206"/>
      <c r="H84" s="206"/>
      <c r="I84" s="206"/>
      <c r="J84" s="206"/>
      <c r="K84" s="206"/>
      <c r="L84" s="206"/>
      <c r="M84" s="206"/>
      <c r="N84" s="206"/>
      <c r="O84" s="206"/>
      <c r="P84" s="206"/>
      <c r="Q84" s="206"/>
      <c r="R84" s="206"/>
      <c r="S84" s="206"/>
      <c r="T84" s="206"/>
      <c r="U84" s="206"/>
      <c r="V84" s="206"/>
      <c r="W84" s="206"/>
      <c r="X84" s="206"/>
      <c r="Y84" s="206"/>
      <c r="Z84" s="206"/>
      <c r="AA84" s="207"/>
    </row>
    <row r="85" spans="1:27" ht="19.5" customHeight="1">
      <c r="A85" s="205"/>
      <c r="B85" s="206"/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6"/>
      <c r="S85" s="206"/>
      <c r="T85" s="206"/>
      <c r="U85" s="206"/>
      <c r="V85" s="206"/>
      <c r="W85" s="206"/>
      <c r="X85" s="206"/>
      <c r="Y85" s="206"/>
      <c r="Z85" s="206"/>
      <c r="AA85" s="207"/>
    </row>
    <row r="86" spans="1:27" ht="19.5" customHeight="1">
      <c r="A86" s="205"/>
      <c r="B86" s="206"/>
      <c r="C86" s="206"/>
      <c r="D86" s="206"/>
      <c r="E86" s="206"/>
      <c r="F86" s="206"/>
      <c r="G86" s="206"/>
      <c r="H86" s="206"/>
      <c r="I86" s="206"/>
      <c r="J86" s="206"/>
      <c r="K86" s="206"/>
      <c r="L86" s="206"/>
      <c r="M86" s="206"/>
      <c r="N86" s="206"/>
      <c r="O86" s="206"/>
      <c r="P86" s="206"/>
      <c r="Q86" s="206"/>
      <c r="R86" s="206"/>
      <c r="S86" s="206"/>
      <c r="T86" s="206"/>
      <c r="U86" s="206"/>
      <c r="V86" s="206"/>
      <c r="W86" s="206"/>
      <c r="X86" s="206"/>
      <c r="Y86" s="206"/>
      <c r="Z86" s="206"/>
      <c r="AA86" s="207"/>
    </row>
    <row r="87" spans="1:27" ht="19.5" customHeight="1">
      <c r="A87" s="14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6"/>
    </row>
    <row r="88" spans="1:27" ht="19.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spans="1:27" ht="19.5" customHeight="1">
      <c r="A89" s="5"/>
      <c r="B89" s="5"/>
      <c r="C89" s="5"/>
      <c r="D89" s="5"/>
      <c r="E89" s="5"/>
      <c r="F89" s="5"/>
      <c r="G89" s="5"/>
      <c r="H89" s="5"/>
      <c r="I89" s="33"/>
      <c r="J89" s="3"/>
      <c r="K89" s="194" t="s">
        <v>71</v>
      </c>
      <c r="L89" s="194"/>
      <c r="M89" s="194"/>
      <c r="N89" s="194"/>
      <c r="O89" s="194"/>
      <c r="P89" s="194"/>
      <c r="Q89" s="194"/>
      <c r="R89" s="194"/>
      <c r="S89" s="194"/>
      <c r="T89" s="194"/>
      <c r="U89" s="21"/>
      <c r="V89" s="21"/>
      <c r="W89" s="21"/>
      <c r="X89" s="47" t="s">
        <v>94</v>
      </c>
      <c r="Y89" s="48"/>
      <c r="Z89" s="48"/>
      <c r="AA89" s="48"/>
    </row>
    <row r="90" spans="1:27" ht="19.5" customHeight="1">
      <c r="P90" s="13"/>
      <c r="Q90" s="3"/>
      <c r="S90" s="13"/>
      <c r="T90" s="21"/>
      <c r="U90" s="21"/>
      <c r="V90" s="21"/>
      <c r="W90" s="21"/>
      <c r="X90" s="40" t="s">
        <v>101</v>
      </c>
      <c r="Y90" s="22"/>
      <c r="Z90" s="22"/>
    </row>
    <row r="91" spans="1:27" ht="19.5" customHeight="1"/>
    <row r="92" spans="1:27" ht="19.5" customHeight="1"/>
  </sheetData>
  <sheetProtection algorithmName="SHA-512" hashValue="InSLB/ZW7Rf9iveTeTiKVg2216iKcUsB3mo2MD+pUkJ1fQ/fpc0Mifz6eiieBvlaJmMVx2Ojf9pOXyf0UEoqGg==" saltValue="d49FhnHUTbmcybx/m6oQGQ==" spinCount="100000" sheet="1" objects="1" scenarios="1"/>
  <mergeCells count="186">
    <mergeCell ref="A16:AA16"/>
    <mergeCell ref="K89:T89"/>
    <mergeCell ref="A17:B17"/>
    <mergeCell ref="C17:D17"/>
    <mergeCell ref="F17:J17"/>
    <mergeCell ref="K17:AA17"/>
    <mergeCell ref="A48:B48"/>
    <mergeCell ref="A49:AA49"/>
    <mergeCell ref="A51:B51"/>
    <mergeCell ref="C51:M51"/>
    <mergeCell ref="A52:AA52"/>
    <mergeCell ref="A53:AA86"/>
    <mergeCell ref="A44:C44"/>
    <mergeCell ref="D44:J44"/>
    <mergeCell ref="K44:L44"/>
    <mergeCell ref="M44:R44"/>
    <mergeCell ref="U44:Z44"/>
    <mergeCell ref="A46:AA46"/>
    <mergeCell ref="D39:AA41"/>
    <mergeCell ref="D42:AA42"/>
    <mergeCell ref="A43:C43"/>
    <mergeCell ref="D43:J43"/>
    <mergeCell ref="K43:L43"/>
    <mergeCell ref="M43:S43"/>
    <mergeCell ref="T43:U43"/>
    <mergeCell ref="V43:AA43"/>
    <mergeCell ref="X37:Z37"/>
    <mergeCell ref="A38:C38"/>
    <mergeCell ref="D38:G38"/>
    <mergeCell ref="H38:J38"/>
    <mergeCell ref="K38:M38"/>
    <mergeCell ref="N38:R38"/>
    <mergeCell ref="S38:T38"/>
    <mergeCell ref="W38:Z38"/>
    <mergeCell ref="A37:C37"/>
    <mergeCell ref="D37:E37"/>
    <mergeCell ref="F37:G37"/>
    <mergeCell ref="I37:J37"/>
    <mergeCell ref="M37:S37"/>
    <mergeCell ref="U37:W37"/>
    <mergeCell ref="A36:C36"/>
    <mergeCell ref="D36:H36"/>
    <mergeCell ref="I36:J36"/>
    <mergeCell ref="L36:P36"/>
    <mergeCell ref="Q36:U36"/>
    <mergeCell ref="Y36:Z36"/>
    <mergeCell ref="B34:C34"/>
    <mergeCell ref="D34:H34"/>
    <mergeCell ref="I34:K34"/>
    <mergeCell ref="L34:P34"/>
    <mergeCell ref="Q34:AA34"/>
    <mergeCell ref="A35:C35"/>
    <mergeCell ref="D35:G35"/>
    <mergeCell ref="I35:M35"/>
    <mergeCell ref="N35:Z35"/>
    <mergeCell ref="A32:A34"/>
    <mergeCell ref="X32:Y32"/>
    <mergeCell ref="B33:C33"/>
    <mergeCell ref="D33:J33"/>
    <mergeCell ref="L33:Q33"/>
    <mergeCell ref="S33:T33"/>
    <mergeCell ref="U33:V33"/>
    <mergeCell ref="X33:Z33"/>
    <mergeCell ref="B31:C31"/>
    <mergeCell ref="D31:H31"/>
    <mergeCell ref="I31:K31"/>
    <mergeCell ref="L31:P31"/>
    <mergeCell ref="Q31:AA31"/>
    <mergeCell ref="B32:C32"/>
    <mergeCell ref="D32:H32"/>
    <mergeCell ref="K32:P32"/>
    <mergeCell ref="T32:U32"/>
    <mergeCell ref="B30:C30"/>
    <mergeCell ref="D30:J30"/>
    <mergeCell ref="L30:Q30"/>
    <mergeCell ref="S30:T30"/>
    <mergeCell ref="U30:V30"/>
    <mergeCell ref="X30:Z30"/>
    <mergeCell ref="B27:C27"/>
    <mergeCell ref="D27:AA27"/>
    <mergeCell ref="A28:A31"/>
    <mergeCell ref="B28:C28"/>
    <mergeCell ref="D28:AA28"/>
    <mergeCell ref="B29:C29"/>
    <mergeCell ref="D29:H29"/>
    <mergeCell ref="K29:P29"/>
    <mergeCell ref="T29:U29"/>
    <mergeCell ref="X29:Y29"/>
    <mergeCell ref="A25:A27"/>
    <mergeCell ref="R25:Z25"/>
    <mergeCell ref="B26:C26"/>
    <mergeCell ref="D26:E26"/>
    <mergeCell ref="I26:P26"/>
    <mergeCell ref="R26:S26"/>
    <mergeCell ref="T26:U26"/>
    <mergeCell ref="X26:Y26"/>
    <mergeCell ref="C24:G24"/>
    <mergeCell ref="M24:N24"/>
    <mergeCell ref="S24:T24"/>
    <mergeCell ref="U24:V24"/>
    <mergeCell ref="W24:Z24"/>
    <mergeCell ref="B25:C25"/>
    <mergeCell ref="D25:H25"/>
    <mergeCell ref="J25:L25"/>
    <mergeCell ref="M25:N25"/>
    <mergeCell ref="S20:AA20"/>
    <mergeCell ref="C21:I21"/>
    <mergeCell ref="L21:N21"/>
    <mergeCell ref="O21:P21"/>
    <mergeCell ref="Q21:U21"/>
    <mergeCell ref="W21:Z21"/>
    <mergeCell ref="C22:AA22"/>
    <mergeCell ref="C23:G23"/>
    <mergeCell ref="M23:N23"/>
    <mergeCell ref="S23:T23"/>
    <mergeCell ref="V23:W23"/>
    <mergeCell ref="A18:A24"/>
    <mergeCell ref="B18:B19"/>
    <mergeCell ref="C18:I18"/>
    <mergeCell ref="J18:L18"/>
    <mergeCell ref="M18:P18"/>
    <mergeCell ref="Q18:AA18"/>
    <mergeCell ref="C19:I19"/>
    <mergeCell ref="J19:K19"/>
    <mergeCell ref="A14:B14"/>
    <mergeCell ref="C14:D14"/>
    <mergeCell ref="F14:J14"/>
    <mergeCell ref="K14:AA14"/>
    <mergeCell ref="A15:B15"/>
    <mergeCell ref="C15:D15"/>
    <mergeCell ref="F15:J15"/>
    <mergeCell ref="K15:AA15"/>
    <mergeCell ref="M19:O19"/>
    <mergeCell ref="Q19:R19"/>
    <mergeCell ref="S19:T19"/>
    <mergeCell ref="V19:W19"/>
    <mergeCell ref="B20:B24"/>
    <mergeCell ref="C20:I20"/>
    <mergeCell ref="J20:K20"/>
    <mergeCell ref="L20:P20"/>
    <mergeCell ref="W11:AA11"/>
    <mergeCell ref="C12:E12"/>
    <mergeCell ref="F12:G12"/>
    <mergeCell ref="K12:M12"/>
    <mergeCell ref="N12:AA12"/>
    <mergeCell ref="A13:AA13"/>
    <mergeCell ref="A11:B12"/>
    <mergeCell ref="C11:E11"/>
    <mergeCell ref="F11:H11"/>
    <mergeCell ref="J11:K11"/>
    <mergeCell ref="L11:P11"/>
    <mergeCell ref="S11:T11"/>
    <mergeCell ref="A10:AA10"/>
    <mergeCell ref="A7:B7"/>
    <mergeCell ref="C7:G7"/>
    <mergeCell ref="M7:S7"/>
    <mergeCell ref="T7:V7"/>
    <mergeCell ref="A8:D8"/>
    <mergeCell ref="E8:H8"/>
    <mergeCell ref="I8:J8"/>
    <mergeCell ref="L8:AA8"/>
    <mergeCell ref="A6:B6"/>
    <mergeCell ref="C6:I6"/>
    <mergeCell ref="M6:N6"/>
    <mergeCell ref="O6:P6"/>
    <mergeCell ref="Q6:R6"/>
    <mergeCell ref="A9:B9"/>
    <mergeCell ref="C9:D9"/>
    <mergeCell ref="E9:G9"/>
    <mergeCell ref="I9:J9"/>
    <mergeCell ref="L9:AA9"/>
    <mergeCell ref="A1:AA1"/>
    <mergeCell ref="A2:B2"/>
    <mergeCell ref="C2:P2"/>
    <mergeCell ref="Q2:T2"/>
    <mergeCell ref="U2:V2"/>
    <mergeCell ref="A3:B5"/>
    <mergeCell ref="C3:E3"/>
    <mergeCell ref="F3:P3"/>
    <mergeCell ref="Q3:S3"/>
    <mergeCell ref="T3:AA3"/>
    <mergeCell ref="C4:P5"/>
    <mergeCell ref="Q4:S5"/>
    <mergeCell ref="T4:W4"/>
    <mergeCell ref="X4:AA4"/>
    <mergeCell ref="U5:Z5"/>
  </mergeCells>
  <phoneticPr fontId="2"/>
  <conditionalFormatting sqref="Q4:S5">
    <cfRule type="cellIs" dxfId="32" priority="32" operator="equal">
      <formula>""</formula>
    </cfRule>
  </conditionalFormatting>
  <conditionalFormatting sqref="M44:R44">
    <cfRule type="cellIs" dxfId="31" priority="31" operator="equal">
      <formula>""</formula>
    </cfRule>
  </conditionalFormatting>
  <conditionalFormatting sqref="C6">
    <cfRule type="expression" dxfId="30" priority="33">
      <formula>#REF!=TRUE</formula>
    </cfRule>
  </conditionalFormatting>
  <conditionalFormatting sqref="F11:H11">
    <cfRule type="cellIs" dxfId="29" priority="30" operator="equal">
      <formula>""</formula>
    </cfRule>
  </conditionalFormatting>
  <conditionalFormatting sqref="F12:G12">
    <cfRule type="cellIs" dxfId="28" priority="29" operator="equal">
      <formula>""</formula>
    </cfRule>
  </conditionalFormatting>
  <conditionalFormatting sqref="C14:D14">
    <cfRule type="cellIs" dxfId="27" priority="28" operator="equal">
      <formula>""</formula>
    </cfRule>
  </conditionalFormatting>
  <conditionalFormatting sqref="Q21:U21">
    <cfRule type="cellIs" dxfId="26" priority="27" operator="equal">
      <formula>""</formula>
    </cfRule>
  </conditionalFormatting>
  <conditionalFormatting sqref="D25:H25">
    <cfRule type="cellIs" dxfId="25" priority="26" operator="equal">
      <formula>""</formula>
    </cfRule>
  </conditionalFormatting>
  <conditionalFormatting sqref="D26">
    <cfRule type="cellIs" dxfId="24" priority="25" operator="equal">
      <formula>""</formula>
    </cfRule>
  </conditionalFormatting>
  <conditionalFormatting sqref="V26">
    <cfRule type="cellIs" dxfId="23" priority="24" operator="equal">
      <formula>""</formula>
    </cfRule>
  </conditionalFormatting>
  <conditionalFormatting sqref="D29:H29">
    <cfRule type="cellIs" dxfId="22" priority="23" operator="equal">
      <formula>""</formula>
    </cfRule>
  </conditionalFormatting>
  <conditionalFormatting sqref="V29">
    <cfRule type="cellIs" dxfId="21" priority="22" operator="equal">
      <formula>""</formula>
    </cfRule>
  </conditionalFormatting>
  <conditionalFormatting sqref="D32:H32">
    <cfRule type="cellIs" dxfId="20" priority="21" operator="equal">
      <formula>""</formula>
    </cfRule>
  </conditionalFormatting>
  <conditionalFormatting sqref="V32">
    <cfRule type="cellIs" dxfId="19" priority="20" operator="equal">
      <formula>""</formula>
    </cfRule>
  </conditionalFormatting>
  <conditionalFormatting sqref="U30:V30">
    <cfRule type="cellIs" dxfId="18" priority="19" operator="equal">
      <formula>""</formula>
    </cfRule>
  </conditionalFormatting>
  <conditionalFormatting sqref="I31:K31">
    <cfRule type="cellIs" dxfId="17" priority="18" operator="equal">
      <formula>""</formula>
    </cfRule>
  </conditionalFormatting>
  <conditionalFormatting sqref="I34:K34">
    <cfRule type="cellIs" dxfId="16" priority="17" operator="equal">
      <formula>""</formula>
    </cfRule>
  </conditionalFormatting>
  <conditionalFormatting sqref="D30:J30">
    <cfRule type="cellIs" dxfId="15" priority="16" operator="equal">
      <formula>""</formula>
    </cfRule>
  </conditionalFormatting>
  <conditionalFormatting sqref="D33:J33">
    <cfRule type="cellIs" dxfId="14" priority="15" operator="equal">
      <formula>""</formula>
    </cfRule>
  </conditionalFormatting>
  <conditionalFormatting sqref="D35:G35">
    <cfRule type="cellIs" dxfId="13" priority="14" operator="equal">
      <formula>""</formula>
    </cfRule>
  </conditionalFormatting>
  <conditionalFormatting sqref="I36:J36">
    <cfRule type="cellIs" dxfId="12" priority="13" operator="equal">
      <formula>""</formula>
    </cfRule>
  </conditionalFormatting>
  <conditionalFormatting sqref="AA36">
    <cfRule type="cellIs" dxfId="11" priority="12" operator="equal">
      <formula>""</formula>
    </cfRule>
  </conditionalFormatting>
  <conditionalFormatting sqref="T37">
    <cfRule type="cellIs" dxfId="10" priority="11" operator="equal">
      <formula>""</formula>
    </cfRule>
  </conditionalFormatting>
  <conditionalFormatting sqref="D38">
    <cfRule type="cellIs" dxfId="9" priority="10" operator="equal">
      <formula>""</formula>
    </cfRule>
  </conditionalFormatting>
  <conditionalFormatting sqref="T4:AA4">
    <cfRule type="expression" dxfId="8" priority="9">
      <formula>AND($T$4="",$X$4="",$T$5="",$X$5="")</formula>
    </cfRule>
  </conditionalFormatting>
  <conditionalFormatting sqref="V38:W38 AA38">
    <cfRule type="expression" dxfId="7" priority="8">
      <formula>AND($N$38="",$S$38="",$V$38="",$Y$38="")</formula>
    </cfRule>
  </conditionalFormatting>
  <conditionalFormatting sqref="U33:V33">
    <cfRule type="cellIs" dxfId="6" priority="7" operator="equal">
      <formula>""</formula>
    </cfRule>
  </conditionalFormatting>
  <conditionalFormatting sqref="F37:G37">
    <cfRule type="cellIs" dxfId="5" priority="6" operator="equal">
      <formula>""</formula>
    </cfRule>
  </conditionalFormatting>
  <conditionalFormatting sqref="K37">
    <cfRule type="cellIs" dxfId="4" priority="5" operator="equal">
      <formula>""</formula>
    </cfRule>
  </conditionalFormatting>
  <conditionalFormatting sqref="U38">
    <cfRule type="cellIs" dxfId="3" priority="4" operator="equal">
      <formula>""</formula>
    </cfRule>
  </conditionalFormatting>
  <conditionalFormatting sqref="K38:R38">
    <cfRule type="expression" dxfId="2" priority="3">
      <formula>AND($K$38="",$N$38="")</formula>
    </cfRule>
  </conditionalFormatting>
  <conditionalFormatting sqref="C15:D15">
    <cfRule type="cellIs" dxfId="1" priority="2" operator="equal">
      <formula>""</formula>
    </cfRule>
  </conditionalFormatting>
  <conditionalFormatting sqref="C17:D17">
    <cfRule type="cellIs" dxfId="0" priority="1" operator="equal">
      <formula>""</formula>
    </cfRule>
  </conditionalFormatting>
  <dataValidations count="16">
    <dataValidation type="list" allowBlank="1" showInputMessage="1" showErrorMessage="1" sqref="Q4:S5">
      <formula1>"男,女,"</formula1>
    </dataValidation>
    <dataValidation type="list" allowBlank="1" showInputMessage="1" showErrorMessage="1" sqref="T4:AA4">
      <formula1>"糖尿病,脂質異常症,高血圧症,腎臓疾患,心臓疾患,貧血,肝臓疾患,胃・十二指腸疾患,その他"</formula1>
    </dataValidation>
    <dataValidation type="list" allowBlank="1" showInputMessage="1" showErrorMessage="1" sqref="F11:H11">
      <formula1>" 無, 部分, 総義歯"</formula1>
    </dataValidation>
    <dataValidation type="list" allowBlank="1" showInputMessage="1" showErrorMessage="1" sqref="U11 T37 F12 V32 V26 V29 U38 D35 AA36 D26 C14:D15 C17:D17">
      <formula1>"有,無"</formula1>
    </dataValidation>
    <dataValidation type="list" allowBlank="1" showInputMessage="1" showErrorMessage="1" sqref="Q21:U21">
      <formula1>"経鼻,胃瘻,その他"</formula1>
    </dataValidation>
    <dataValidation type="list" allowBlank="1" showInputMessage="1" showErrorMessage="1" sqref="D25:H25">
      <formula1>" 米飯,軟飯,全粥,分粥,パン,パン（一口大）,パン粥,その他"</formula1>
    </dataValidation>
    <dataValidation type="list" allowBlank="1" showInputMessage="1" showErrorMessage="1" sqref="D32:H32 D29:H29">
      <formula1>"1～2cm,0.3～1cm,0.3cm未満,その他,該当なし"</formula1>
    </dataValidation>
    <dataValidation type="list" allowBlank="1" showInputMessage="1" showErrorMessage="1" sqref="D33:J33">
      <formula1>"フードプロセッサー,ミキサー,裏ごし,圧力鍋,再固形化,その他"</formula1>
    </dataValidation>
    <dataValidation type="list" allowBlank="1" showInputMessage="1" showErrorMessage="1" sqref="I31 I34">
      <formula1>"コード０j,コード1j,コード2-1,コード2-2,コード3,コード4,該当なし"</formula1>
    </dataValidation>
    <dataValidation type="list" allowBlank="1" showInputMessage="1" showErrorMessage="1" sqref="I36:J36">
      <formula1>"必要,不要"</formula1>
    </dataValidation>
    <dataValidation type="list" allowBlank="1" showInputMessage="1" showErrorMessage="1" sqref="D38">
      <formula1>"自立,見守り,一部介助,半介助,全介助"</formula1>
    </dataValidation>
    <dataValidation type="list" allowBlank="1" showInputMessage="1" showErrorMessage="1" sqref="M44:R44">
      <formula1>"管理栄養士,栄養士,その他"</formula1>
    </dataValidation>
    <dataValidation type="list" allowBlank="1" showInputMessage="1" showErrorMessage="1" sqref="L11 R11">
      <formula1>"日常,食事の時のみ,使用なし"</formula1>
    </dataValidation>
    <dataValidation type="list" allowBlank="1" showInputMessage="1" showErrorMessage="1" sqref="U30:V30 U33:V33">
      <formula1>"ゼラチン,市販凝固剤,無"</formula1>
    </dataValidation>
    <dataValidation type="list" allowBlank="1" showInputMessage="1" showErrorMessage="1" sqref="K38 N38">
      <formula1>"はし,スプーン,フォーク,"</formula1>
    </dataValidation>
    <dataValidation type="list" allowBlank="1" showInputMessage="1" showErrorMessage="1" sqref="D30:J30">
      <formula1>"フードプロセッサー,ミキサー,裏ごし,圧力鍋,再固形化,その他,該当なし"</formula1>
    </dataValidation>
  </dataValidations>
  <pageMargins left="0.39370078740157483" right="0" top="0" bottom="0" header="0" footer="0"/>
  <pageSetup paperSize="9" scale="98" orientation="portrait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書式【改定版2019年10月】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ures</dc:creator>
  <cp:lastModifiedBy>鹿児島県</cp:lastModifiedBy>
  <cp:lastPrinted>2019-10-15T06:34:07Z</cp:lastPrinted>
  <dcterms:created xsi:type="dcterms:W3CDTF">2014-08-30T11:39:08Z</dcterms:created>
  <dcterms:modified xsi:type="dcterms:W3CDTF">2019-10-15T06:36:03Z</dcterms:modified>
</cp:coreProperties>
</file>